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microsoft.com/office/2011/relationships/webextensiontaskpanes" Target="xl/webextensions/taskpanes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is.abude\Desktop\Statistical Bulletins\Monthly\"/>
    </mc:Choice>
  </mc:AlternateContent>
  <xr:revisionPtr revIDLastSave="0" documentId="13_ncr:1_{0219AEF9-40F6-49D9-8C34-1A4506952CE8}" xr6:coauthVersionLast="47" xr6:coauthVersionMax="47" xr10:uidLastSave="{00000000-0000-0000-0000-000000000000}"/>
  <bookViews>
    <workbookView xWindow="-110" yWindow="-110" windowWidth="19420" windowHeight="11500" firstSheet="2" activeTab="3" xr2:uid="{BC9C4515-E75B-4D73-8C9C-7FB1BF0EC552}"/>
  </bookViews>
  <sheets>
    <sheet name="Cover Page " sheetId="48" r:id="rId1"/>
    <sheet name="Table of Content" sheetId="49" r:id="rId2"/>
    <sheet name="Acronyms" sheetId="50" r:id="rId3"/>
    <sheet name="Selected Indicators" sheetId="4" r:id="rId4"/>
    <sheet name="1" sheetId="5" r:id="rId5"/>
    <sheet name="2" sheetId="6" r:id="rId6"/>
    <sheet name="3" sheetId="7" r:id="rId7"/>
    <sheet name="4" sheetId="8" r:id="rId8"/>
    <sheet name="5" sheetId="9" r:id="rId9"/>
    <sheet name="6" sheetId="10" r:id="rId10"/>
    <sheet name="7" sheetId="11" r:id="rId11"/>
    <sheet name="8" sheetId="51" r:id="rId12"/>
    <sheet name="9" sheetId="12" r:id="rId13"/>
    <sheet name="10a" sheetId="14" r:id="rId14"/>
    <sheet name="10b" sheetId="15" r:id="rId15"/>
    <sheet name="11a" sheetId="16" r:id="rId16"/>
    <sheet name="11b" sheetId="17" r:id="rId17"/>
    <sheet name="12a" sheetId="22" r:id="rId18"/>
    <sheet name="12b" sheetId="23" r:id="rId19"/>
    <sheet name="13a" sheetId="24" r:id="rId20"/>
    <sheet name="13b" sheetId="25" r:id="rId21"/>
    <sheet name="13c" sheetId="26" r:id="rId22"/>
    <sheet name="14a" sheetId="27" r:id="rId23"/>
    <sheet name="14b" sheetId="28" r:id="rId24"/>
    <sheet name="15" sheetId="29" r:id="rId25"/>
    <sheet name="16" sheetId="31" r:id="rId26"/>
    <sheet name="17a" sheetId="32" r:id="rId27"/>
    <sheet name="17b" sheetId="33" r:id="rId28"/>
    <sheet name="18" sheetId="35" r:id="rId29"/>
    <sheet name="19" sheetId="37" r:id="rId30"/>
    <sheet name="20" sheetId="39" r:id="rId31"/>
    <sheet name="21a" sheetId="42" r:id="rId32"/>
    <sheet name="21b" sheetId="43" r:id="rId33"/>
    <sheet name="22" sheetId="44" r:id="rId34"/>
    <sheet name="Back Cover" sheetId="47" r:id="rId35"/>
  </sheets>
  <externalReferences>
    <externalReference r:id="rId36"/>
    <externalReference r:id="rId37"/>
    <externalReference r:id="rId38"/>
    <externalReference r:id="rId39"/>
  </externalReferences>
  <definedNames>
    <definedName name="_1__123Graph_AChart_1A" hidden="1">[1]Graphs!$B$4:$M$4</definedName>
    <definedName name="_10__123Graph_CChart_2A" hidden="1">[1]Graphs!$O$6:$Z$6</definedName>
    <definedName name="_11__123Graph_CChart_3A" hidden="1">[1]Graphs!$AC$6:$AN$6</definedName>
    <definedName name="_12__123Graph_DChart_1A" hidden="1">[1]Graphs!$B$7:$M$7</definedName>
    <definedName name="_12345">#REF!</definedName>
    <definedName name="_13__123Graph_DChart_2A" hidden="1">[1]Graphs!$O$7:$Z$7</definedName>
    <definedName name="_14__123Graph_DChart_3A" hidden="1">[1]Graphs!$AC$7:$AN$7</definedName>
    <definedName name="_15__123Graph_EChart_1A" hidden="1">[1]Graphs!$B$8:$M$8</definedName>
    <definedName name="_16__123Graph_EChart_2A" hidden="1">[1]Graphs!$O$8:$Z$8</definedName>
    <definedName name="_17__123Graph_EChart_3A" hidden="1">[1]Graphs!$AC$8:$AN$8</definedName>
    <definedName name="_18__123Graph_FChart_1A" hidden="1">[1]Graphs!$B$9:$M$9</definedName>
    <definedName name="_19__123Graph_FChart_2A" hidden="1">[1]Graphs!$O$9:$Z$9</definedName>
    <definedName name="_2__123Graph_AChart_2A" hidden="1">[1]Graphs!$O$4:$Z$4</definedName>
    <definedName name="_20__123Graph_FChart_3A" hidden="1">[1]Graphs!$AC$9:$AN$9</definedName>
    <definedName name="_21__123Graph_XChart_1A" hidden="1">[1]Graphs!$B$3:$M$3</definedName>
    <definedName name="_22__123Graph_XChart_2A" hidden="1">[1]Graphs!$O$3:$W$3</definedName>
    <definedName name="_23__123Graph_XChart_3A" hidden="1">[1]Graphs!$AC$3:$AN$3</definedName>
    <definedName name="_3__123Graph_AChart_3A" hidden="1">[1]Graphs!$AC$4:$AN$4</definedName>
    <definedName name="_4__123Graph_AChart_4B" hidden="1">[1]Charts!$B$10:$B$14</definedName>
    <definedName name="_5__123Graph_AChart_5H" hidden="1">'[1]4QR2000'!$D$46:$D$50</definedName>
    <definedName name="_6__123Graph_BChart_1A" hidden="1">[1]Graphs!$B$5:$M$5</definedName>
    <definedName name="_7__123Graph_BChart_2A" hidden="1">[1]Graphs!$O$5:$Z$5</definedName>
    <definedName name="_8__123Graph_BChart_3A" hidden="1">[1]Graphs!$AC$5:$AN$5</definedName>
    <definedName name="_9__123Graph_CChart_1A" hidden="1">[1]Graphs!$B$6:$M$6</definedName>
    <definedName name="_Fill" localSheetId="16" hidden="1">#REF!</definedName>
    <definedName name="_Fill" localSheetId="17" hidden="1">#REF!</definedName>
    <definedName name="_Fill" localSheetId="19" hidden="1">#REF!</definedName>
    <definedName name="_Fill" localSheetId="21" hidden="1">#REF!</definedName>
    <definedName name="_Fill" localSheetId="28" hidden="1">#REF!</definedName>
    <definedName name="_Fill" localSheetId="30" hidden="1">#REF!</definedName>
    <definedName name="_Fill" localSheetId="9" hidden="1">#REF!</definedName>
    <definedName name="_Fill" localSheetId="11" hidden="1">#REF!</definedName>
    <definedName name="_Fill" localSheetId="2" hidden="1">#REF!</definedName>
    <definedName name="_Fill" localSheetId="0" hidden="1">#REF!</definedName>
    <definedName name="_Fill" localSheetId="3" hidden="1">#REF!</definedName>
    <definedName name="_Fill" localSheetId="1" hidden="1">#REF!</definedName>
    <definedName name="_Fill" hidden="1">#REF!</definedName>
    <definedName name="_Regression_Out" localSheetId="16" hidden="1">#REF!</definedName>
    <definedName name="_Regression_Out" localSheetId="19" hidden="1">#REF!</definedName>
    <definedName name="_Regression_Out" localSheetId="21" hidden="1">#REF!</definedName>
    <definedName name="_Regression_Out" localSheetId="30" hidden="1">#REF!</definedName>
    <definedName name="_Regression_Out" localSheetId="9" hidden="1">#REF!</definedName>
    <definedName name="_Regression_Out" localSheetId="11" hidden="1">#REF!</definedName>
    <definedName name="_Regression_Out" localSheetId="2" hidden="1">#REF!</definedName>
    <definedName name="_Regression_Out" localSheetId="0" hidden="1">#REF!</definedName>
    <definedName name="_Regression_Out" localSheetId="3" hidden="1">#REF!</definedName>
    <definedName name="_Regression_Out" localSheetId="1" hidden="1">#REF!</definedName>
    <definedName name="_Regression_Out" hidden="1">#REF!</definedName>
    <definedName name="_Regression_X" localSheetId="16" hidden="1">#REF!</definedName>
    <definedName name="_Regression_X" localSheetId="19" hidden="1">#REF!</definedName>
    <definedName name="_Regression_X" localSheetId="21" hidden="1">#REF!</definedName>
    <definedName name="_Regression_X" localSheetId="30" hidden="1">#REF!</definedName>
    <definedName name="_Regression_X" localSheetId="9" hidden="1">#REF!</definedName>
    <definedName name="_Regression_X" localSheetId="2" hidden="1">#REF!</definedName>
    <definedName name="_Regression_X" localSheetId="0" hidden="1">#REF!</definedName>
    <definedName name="_Regression_X" localSheetId="3" hidden="1">#REF!</definedName>
    <definedName name="_Regression_X" localSheetId="1" hidden="1">#REF!</definedName>
    <definedName name="_Regression_X" hidden="1">#REF!</definedName>
    <definedName name="_Regression_Y" localSheetId="16" hidden="1">#REF!</definedName>
    <definedName name="_Regression_Y" localSheetId="19" hidden="1">#REF!</definedName>
    <definedName name="_Regression_Y" localSheetId="21" hidden="1">#REF!</definedName>
    <definedName name="_Regression_Y" localSheetId="9" hidden="1">#REF!</definedName>
    <definedName name="_Regression_Y" localSheetId="2" hidden="1">#REF!</definedName>
    <definedName name="_Regression_Y" localSheetId="3" hidden="1">#REF!</definedName>
    <definedName name="_Regression_Y" localSheetId="1" hidden="1">#REF!</definedName>
    <definedName name="_Regression_Y" hidden="1">#REF!</definedName>
    <definedName name="a" localSheetId="16">#REF!</definedName>
    <definedName name="a" localSheetId="19">#REF!</definedName>
    <definedName name="a" localSheetId="21">#REF!</definedName>
    <definedName name="a" localSheetId="9">#REF!</definedName>
    <definedName name="a" localSheetId="2">#REF!</definedName>
    <definedName name="a" localSheetId="3">#REF!</definedName>
    <definedName name="a" localSheetId="1">#REF!</definedName>
    <definedName name="a">#REF!</definedName>
    <definedName name="aaaaaaaaaaaaaaaaaaaa">#REF!</definedName>
    <definedName name="abcdef">#REF!</definedName>
    <definedName name="all" localSheetId="16">#REF!</definedName>
    <definedName name="all" localSheetId="19">#REF!</definedName>
    <definedName name="all" localSheetId="21">#REF!</definedName>
    <definedName name="all" localSheetId="9">#REF!</definedName>
    <definedName name="all" localSheetId="2">#REF!</definedName>
    <definedName name="all" localSheetId="3">#REF!</definedName>
    <definedName name="all" localSheetId="1">#REF!</definedName>
    <definedName name="all">#REF!</definedName>
    <definedName name="chart" localSheetId="16" hidden="1">#REF!</definedName>
    <definedName name="chart" localSheetId="21" hidden="1">#REF!</definedName>
    <definedName name="chart" localSheetId="2" hidden="1">#REF!</definedName>
    <definedName name="chart" hidden="1">#REF!</definedName>
    <definedName name="data" localSheetId="16">#REF!</definedName>
    <definedName name="data" localSheetId="19">#REF!</definedName>
    <definedName name="data" localSheetId="21">#REF!</definedName>
    <definedName name="data" localSheetId="9">#REF!</definedName>
    <definedName name="data" localSheetId="2">#REF!</definedName>
    <definedName name="data" localSheetId="3">#REF!</definedName>
    <definedName name="data" localSheetId="1">#REF!</definedName>
    <definedName name="data">#REF!</definedName>
    <definedName name="day" localSheetId="16">#REF!</definedName>
    <definedName name="day" localSheetId="19">#REF!</definedName>
    <definedName name="day" localSheetId="21">#REF!</definedName>
    <definedName name="day" localSheetId="9">#REF!</definedName>
    <definedName name="day" localSheetId="2">#REF!</definedName>
    <definedName name="day" localSheetId="3">#REF!</definedName>
    <definedName name="day" localSheetId="1">#REF!</definedName>
    <definedName name="day">#REF!</definedName>
    <definedName name="diff" localSheetId="16">#REF!</definedName>
    <definedName name="diff" localSheetId="19">#REF!</definedName>
    <definedName name="diff" localSheetId="21">#REF!</definedName>
    <definedName name="diff" localSheetId="9">#REF!</definedName>
    <definedName name="diff" localSheetId="2">#REF!</definedName>
    <definedName name="diff" localSheetId="3">#REF!</definedName>
    <definedName name="diff" localSheetId="1">#REF!</definedName>
    <definedName name="diff">#REF!</definedName>
    <definedName name="ll" localSheetId="16" hidden="1">#REF!</definedName>
    <definedName name="ll" localSheetId="19" hidden="1">#REF!</definedName>
    <definedName name="ll" localSheetId="21" hidden="1">#REF!</definedName>
    <definedName name="ll" localSheetId="9" hidden="1">#REF!</definedName>
    <definedName name="ll" localSheetId="2" hidden="1">#REF!</definedName>
    <definedName name="ll" localSheetId="3" hidden="1">#REF!</definedName>
    <definedName name="ll" localSheetId="1" hidden="1">#REF!</definedName>
    <definedName name="ll" hidden="1">#REF!</definedName>
    <definedName name="lll" localSheetId="16">#REF!</definedName>
    <definedName name="lll" localSheetId="19">#REF!</definedName>
    <definedName name="lll" localSheetId="21">#REF!</definedName>
    <definedName name="lll" localSheetId="9">#REF!</definedName>
    <definedName name="lll" localSheetId="2">#REF!</definedName>
    <definedName name="lll" localSheetId="3">#REF!</definedName>
    <definedName name="lll" localSheetId="1">#REF!</definedName>
    <definedName name="lll">#REF!</definedName>
    <definedName name="llll" localSheetId="16" hidden="1">#REF!</definedName>
    <definedName name="llll" localSheetId="19" hidden="1">#REF!</definedName>
    <definedName name="llll" localSheetId="21" hidden="1">#REF!</definedName>
    <definedName name="llll" localSheetId="9" hidden="1">#REF!</definedName>
    <definedName name="llll" localSheetId="2" hidden="1">#REF!</definedName>
    <definedName name="llll" localSheetId="3" hidden="1">#REF!</definedName>
    <definedName name="llll" localSheetId="1" hidden="1">#REF!</definedName>
    <definedName name="llll" hidden="1">#REF!</definedName>
    <definedName name="mar" localSheetId="16">#REF!</definedName>
    <definedName name="mar" localSheetId="19">#REF!</definedName>
    <definedName name="mar" localSheetId="21">#REF!</definedName>
    <definedName name="mar" localSheetId="9">#REF!</definedName>
    <definedName name="mar" localSheetId="2">#REF!</definedName>
    <definedName name="mar" localSheetId="3">#REF!</definedName>
    <definedName name="mar" localSheetId="1">#REF!</definedName>
    <definedName name="mar">#REF!</definedName>
    <definedName name="New" localSheetId="16">#REF!</definedName>
    <definedName name="New" localSheetId="19">#REF!</definedName>
    <definedName name="New" localSheetId="21">#REF!</definedName>
    <definedName name="New" localSheetId="9">#REF!</definedName>
    <definedName name="New" localSheetId="2">#REF!</definedName>
    <definedName name="New" localSheetId="3">#REF!</definedName>
    <definedName name="New" localSheetId="1">#REF!</definedName>
    <definedName name="New">#REF!</definedName>
    <definedName name="_xlnm.Print_Area" localSheetId="4">'1'!$A$1:$LL$27</definedName>
    <definedName name="_xlnm.Print_Area" localSheetId="13">'10a'!$B$1:$ED$27</definedName>
    <definedName name="_xlnm.Print_Area" localSheetId="14">'10b'!$B$1:$ED$26</definedName>
    <definedName name="_xlnm.Print_Area" localSheetId="15">'11a'!$A$1:$EC$20</definedName>
    <definedName name="_xlnm.Print_Area" localSheetId="16">'11b'!$A$1:$EC$32</definedName>
    <definedName name="_xlnm.Print_Area" localSheetId="17">'12a'!$A$1:$GN$33</definedName>
    <definedName name="_xlnm.Print_Area" localSheetId="18">'12b'!$A$1:$GP$27</definedName>
    <definedName name="_xlnm.Print_Area" localSheetId="19">'13a'!$A$1:$GK$36</definedName>
    <definedName name="_xlnm.Print_Area" localSheetId="20">'13b'!$A$1:$GK$34</definedName>
    <definedName name="_xlnm.Print_Area" localSheetId="21">'13c'!$A$1:$GK$32</definedName>
    <definedName name="_xlnm.Print_Area" localSheetId="22">'14a'!$B$1:$AM$16</definedName>
    <definedName name="_xlnm.Print_Area" localSheetId="23">'14b'!$A$1:$AL$61</definedName>
    <definedName name="_xlnm.Print_Area" localSheetId="24">'15'!$A$1:$ED$31</definedName>
    <definedName name="_xlnm.Print_Area" localSheetId="25">'16'!$A$1:$EX$16</definedName>
    <definedName name="_xlnm.Print_Area" localSheetId="26">'17a'!$A$1:$FS$28</definedName>
    <definedName name="_xlnm.Print_Area" localSheetId="27">'17b'!$A$1:$FT$27</definedName>
    <definedName name="_xlnm.Print_Area" localSheetId="28">'18'!$B$1:$I$236</definedName>
    <definedName name="_xlnm.Print_Area" localSheetId="29">'19'!$B$1:$R$260</definedName>
    <definedName name="_xlnm.Print_Area" localSheetId="5">'2'!$A$1:$GF$19</definedName>
    <definedName name="_xlnm.Print_Area" localSheetId="30">'20'!$A$1:$FA$32</definedName>
    <definedName name="_xlnm.Print_Area" localSheetId="31">'21a'!$B$1:$U$34</definedName>
    <definedName name="_xlnm.Print_Area" localSheetId="32">'21b'!$B$1:$R$35</definedName>
    <definedName name="_xlnm.Print_Area" localSheetId="33">'22'!$A$1:$T$33</definedName>
    <definedName name="_xlnm.Print_Area" localSheetId="6">'3'!$A$1:$GC$13</definedName>
    <definedName name="_xlnm.Print_Area" localSheetId="7">'4'!$A$1:$GJ$18</definedName>
    <definedName name="_xlnm.Print_Area" localSheetId="8">'5'!$A$1:$GN$19</definedName>
    <definedName name="_xlnm.Print_Area" localSheetId="9">'6'!$A$1:$DZ$18</definedName>
    <definedName name="_xlnm.Print_Area" localSheetId="10">'7'!$A$1:$GM$11</definedName>
    <definedName name="_xlnm.Print_Area" localSheetId="11">'8'!$A$1:$FG$14</definedName>
    <definedName name="_xlnm.Print_Area" localSheetId="12">'9'!$B$1:$G$233</definedName>
    <definedName name="_xlnm.Print_Area" localSheetId="0">'Cover Page '!$A$1:$Q$41</definedName>
    <definedName name="_xlnm.Print_Area" localSheetId="3">'Selected Indicators'!$A$1:$GK$39</definedName>
    <definedName name="_xlnm.Print_Area">#REF!</definedName>
    <definedName name="PRINT_AREA_MI" localSheetId="16">#REF!</definedName>
    <definedName name="PRINT_AREA_MI" localSheetId="17">#REF!</definedName>
    <definedName name="PRINT_AREA_MI" localSheetId="19">#REF!</definedName>
    <definedName name="PRINT_AREA_MI" localSheetId="21">#REF!</definedName>
    <definedName name="PRINT_AREA_MI" localSheetId="28">#REF!</definedName>
    <definedName name="PRINT_AREA_MI" localSheetId="30">#REF!</definedName>
    <definedName name="PRINT_AREA_MI" localSheetId="9">#REF!</definedName>
    <definedName name="PRINT_AREA_MI" localSheetId="11">#REF!</definedName>
    <definedName name="PRINT_AREA_MI" localSheetId="2">#REF!</definedName>
    <definedName name="PRINT_AREA_MI" localSheetId="0">#REF!</definedName>
    <definedName name="PRINT_AREA_MI" localSheetId="3">#REF!</definedName>
    <definedName name="PRINT_AREA_MI" localSheetId="1">#REF!</definedName>
    <definedName name="PRINT_AREA_MI">#REF!</definedName>
    <definedName name="Print_Areaq56" localSheetId="16">#REF!</definedName>
    <definedName name="Print_Areaq56" localSheetId="19">#REF!</definedName>
    <definedName name="Print_Areaq56" localSheetId="21">#REF!</definedName>
    <definedName name="Print_Areaq56" localSheetId="30">#REF!</definedName>
    <definedName name="Print_Areaq56" localSheetId="9">#REF!</definedName>
    <definedName name="Print_Areaq56" localSheetId="2">#REF!</definedName>
    <definedName name="Print_Areaq56" localSheetId="0">#REF!</definedName>
    <definedName name="Print_Areaq56" localSheetId="3">#REF!</definedName>
    <definedName name="Print_Areaq56" localSheetId="1">#REF!</definedName>
    <definedName name="Print_Areaq56">#REF!</definedName>
    <definedName name="qr" localSheetId="16">'[2]Selected Indicators '!#REF!</definedName>
    <definedName name="qr" localSheetId="17">'[2]Selected Indicators '!#REF!</definedName>
    <definedName name="qr" localSheetId="21">'[2]Selected Indicators '!#REF!</definedName>
    <definedName name="qr" localSheetId="28">'[2]Selected Indicators '!#REF!</definedName>
    <definedName name="qr" localSheetId="30">'[2]Selected Indicators '!#REF!</definedName>
    <definedName name="qr" localSheetId="9">'[2]Selected Indicators '!#REF!</definedName>
    <definedName name="qr" localSheetId="11">'[2]Selected Indicators '!#REF!</definedName>
    <definedName name="qr" localSheetId="2">'[2]Selected Indicators '!#REF!</definedName>
    <definedName name="qr" localSheetId="0">'[2]Selected Indicators '!#REF!</definedName>
    <definedName name="qr" localSheetId="1">'[2]Selected Indicators '!#REF!</definedName>
    <definedName name="qr">'[2]Selected Indicators '!#REF!</definedName>
    <definedName name="qw" localSheetId="16">'[2]Selected Indicators '!#REF!</definedName>
    <definedName name="qw" localSheetId="21">'[2]Selected Indicators '!#REF!</definedName>
    <definedName name="qw" localSheetId="30">'[2]Selected Indicators '!#REF!</definedName>
    <definedName name="qw" localSheetId="9">'[2]Selected Indicators '!#REF!</definedName>
    <definedName name="qw" localSheetId="11">'[2]Selected Indicators '!#REF!</definedName>
    <definedName name="qw" localSheetId="2">'[2]Selected Indicators '!#REF!</definedName>
    <definedName name="qw" localSheetId="0">'[2]Selected Indicators '!#REF!</definedName>
    <definedName name="qw" localSheetId="1">'[2]Selected Indicators '!#REF!</definedName>
    <definedName name="qw">'[2]Selected Indicators '!#REF!</definedName>
    <definedName name="rural" localSheetId="16">#REF!</definedName>
    <definedName name="rural" localSheetId="17">#REF!</definedName>
    <definedName name="rural" localSheetId="19">#REF!</definedName>
    <definedName name="rural" localSheetId="21">#REF!</definedName>
    <definedName name="rural" localSheetId="28">#REF!</definedName>
    <definedName name="rural" localSheetId="30">#REF!</definedName>
    <definedName name="rural" localSheetId="9">#REF!</definedName>
    <definedName name="rural" localSheetId="11">#REF!</definedName>
    <definedName name="rural" localSheetId="2">#REF!</definedName>
    <definedName name="rural" localSheetId="0">#REF!</definedName>
    <definedName name="rural" localSheetId="3">#REF!</definedName>
    <definedName name="rural" localSheetId="1">#REF!</definedName>
    <definedName name="rural">#REF!</definedName>
    <definedName name="ss" localSheetId="16" hidden="1">#REF!</definedName>
    <definedName name="ss" localSheetId="21" hidden="1">#REF!</definedName>
    <definedName name="ss" localSheetId="2" hidden="1">#REF!</definedName>
    <definedName name="ss" hidden="1">#REF!</definedName>
    <definedName name="yu" localSheetId="16">'[3]Selected Indicators '!#REF!</definedName>
    <definedName name="yu" localSheetId="17">'[3]Selected Indicators '!#REF!</definedName>
    <definedName name="yu" localSheetId="21">'[3]Selected Indicators '!#REF!</definedName>
    <definedName name="yu" localSheetId="28">'[3]Selected Indicators '!#REF!</definedName>
    <definedName name="yu" localSheetId="30">'[3]Selected Indicators '!#REF!</definedName>
    <definedName name="yu" localSheetId="9">'[3]Selected Indicators '!#REF!</definedName>
    <definedName name="yu" localSheetId="11">'[3]Selected Indicators '!#REF!</definedName>
    <definedName name="yu" localSheetId="2">'[3]Selected Indicators '!#REF!</definedName>
    <definedName name="yu" localSheetId="0">'[3]Selected Indicators '!#REF!</definedName>
    <definedName name="yu" localSheetId="1">'[3]Selected Indicators '!#REF!</definedName>
    <definedName name="yu">'[3]Selected Indicators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9" i="51" l="1"/>
  <c r="Z9" i="51"/>
  <c r="AA4" i="51"/>
  <c r="Z4" i="51"/>
  <c r="GP5" i="23"/>
  <c r="GL5" i="23"/>
  <c r="FO5" i="23"/>
  <c r="GD30" i="22"/>
  <c r="GD32" i="22" s="1"/>
  <c r="GE30" i="22"/>
  <c r="GF30" i="22"/>
  <c r="GF32" i="22" s="1"/>
  <c r="GG30" i="22"/>
  <c r="GH30" i="22"/>
  <c r="GI30" i="22"/>
  <c r="GJ30" i="22"/>
  <c r="GJ32" i="22" s="1"/>
  <c r="GK30" i="22"/>
  <c r="GK32" i="22" s="1"/>
  <c r="GL30" i="22"/>
  <c r="GM30" i="22"/>
  <c r="GN30" i="22"/>
  <c r="GD31" i="22"/>
  <c r="GE31" i="22"/>
  <c r="GF31" i="22"/>
  <c r="GG31" i="22"/>
  <c r="GH31" i="22"/>
  <c r="GI31" i="22"/>
  <c r="GJ31" i="22"/>
  <c r="GK31" i="22"/>
  <c r="GM31" i="22"/>
  <c r="GN31" i="22"/>
  <c r="GC32" i="22"/>
  <c r="GC31" i="22"/>
  <c r="GC30" i="22"/>
  <c r="GB13" i="4"/>
  <c r="GC13" i="4"/>
  <c r="GD13" i="4"/>
  <c r="GE13" i="4"/>
  <c r="GF13" i="4"/>
  <c r="GG13" i="4"/>
  <c r="GH13" i="4"/>
  <c r="GI13" i="4"/>
  <c r="GJ13" i="4"/>
  <c r="GK13" i="4"/>
  <c r="GA13" i="4"/>
  <c r="FZ13" i="4"/>
  <c r="FT25" i="33"/>
  <c r="FS25" i="33"/>
  <c r="FR25" i="33"/>
  <c r="FQ25" i="33"/>
  <c r="FP25" i="33"/>
  <c r="FO25" i="33"/>
  <c r="FN25" i="33"/>
  <c r="FM25" i="33"/>
  <c r="FL25" i="33"/>
  <c r="FK25" i="33"/>
  <c r="FJ25" i="33"/>
  <c r="FI25" i="33"/>
  <c r="FS26" i="32"/>
  <c r="FR26" i="32"/>
  <c r="FQ26" i="32"/>
  <c r="FP26" i="32"/>
  <c r="FO26" i="32"/>
  <c r="FN26" i="32"/>
  <c r="FM26" i="32"/>
  <c r="FL26" i="32"/>
  <c r="FK26" i="32"/>
  <c r="FS11" i="32"/>
  <c r="FR11" i="32"/>
  <c r="FQ11" i="32"/>
  <c r="FP11" i="32"/>
  <c r="FO11" i="32"/>
  <c r="FN11" i="32"/>
  <c r="FM11" i="32"/>
  <c r="FL11" i="32"/>
  <c r="FK11" i="32"/>
  <c r="FJ11" i="32"/>
  <c r="FI11" i="32"/>
  <c r="FH11" i="32"/>
  <c r="GN32" i="22"/>
  <c r="GM32" i="22"/>
  <c r="GN17" i="22"/>
  <c r="GM17" i="22"/>
  <c r="GL17" i="22"/>
  <c r="GL31" i="22" s="1"/>
  <c r="GL32" i="22" s="1"/>
  <c r="GN4" i="22"/>
  <c r="GM4" i="22"/>
  <c r="GL4" i="22"/>
  <c r="GI32" i="22"/>
  <c r="GK17" i="22"/>
  <c r="GJ17" i="22"/>
  <c r="GI17" i="22"/>
  <c r="GK4" i="22"/>
  <c r="GJ4" i="22"/>
  <c r="GI4" i="22"/>
  <c r="GH32" i="22"/>
  <c r="GH17" i="22"/>
  <c r="GG17" i="22"/>
  <c r="GF17" i="22"/>
  <c r="GH4" i="22"/>
  <c r="GG4" i="22"/>
  <c r="GF4" i="22"/>
  <c r="GE32" i="22"/>
  <c r="GE17" i="22"/>
  <c r="GD17" i="22"/>
  <c r="GC17" i="22"/>
  <c r="GE4" i="22"/>
  <c r="GD4" i="22"/>
  <c r="GC4" i="22"/>
  <c r="G233" i="12"/>
  <c r="G232" i="12"/>
  <c r="G231" i="12"/>
  <c r="GM7" i="11"/>
  <c r="GL7" i="11"/>
  <c r="GK7" i="11"/>
  <c r="GM4" i="11"/>
  <c r="GL4" i="11"/>
  <c r="GK4" i="11"/>
  <c r="DZ15" i="10"/>
  <c r="DZ17" i="10" s="1"/>
  <c r="DY15" i="10"/>
  <c r="DY17" i="10" s="1"/>
  <c r="DX15" i="10"/>
  <c r="DX17" i="10" s="1"/>
  <c r="GN18" i="9"/>
  <c r="GM18" i="9"/>
  <c r="GN9" i="9"/>
  <c r="GM9" i="9"/>
  <c r="GL9" i="9"/>
  <c r="GN4" i="9"/>
  <c r="GM4" i="9"/>
  <c r="GL4" i="9"/>
  <c r="GL18" i="9" s="1"/>
  <c r="GJ17" i="8"/>
  <c r="GJ12" i="8"/>
  <c r="GI12" i="8"/>
  <c r="GH12" i="8"/>
  <c r="GJ4" i="8"/>
  <c r="GI4" i="8"/>
  <c r="GI17" i="8" s="1"/>
  <c r="GH4" i="8"/>
  <c r="GH17" i="8" s="1"/>
  <c r="GC5" i="7"/>
  <c r="GC12" i="7" s="1"/>
  <c r="GB5" i="7"/>
  <c r="GB12" i="7" s="1"/>
  <c r="GA5" i="7"/>
  <c r="GA12" i="7" s="1"/>
  <c r="FZ5" i="7"/>
  <c r="FZ12" i="7" s="1"/>
  <c r="GF18" i="6"/>
  <c r="GE18" i="6"/>
  <c r="GC10" i="6"/>
  <c r="GF4" i="6"/>
  <c r="GE4" i="6"/>
  <c r="GD4" i="6"/>
  <c r="GD18" i="6" s="1"/>
  <c r="GC4" i="6"/>
  <c r="GC18" i="6" s="1"/>
  <c r="LL26" i="5"/>
  <c r="LK26" i="5"/>
  <c r="LJ26" i="5"/>
  <c r="LL25" i="5"/>
  <c r="LK25" i="5"/>
  <c r="LJ25" i="5"/>
  <c r="LL19" i="5"/>
  <c r="LK19" i="5"/>
  <c r="LJ19" i="5"/>
  <c r="LL13" i="5"/>
  <c r="LK13" i="5"/>
  <c r="LJ13" i="5"/>
  <c r="LL7" i="5"/>
  <c r="LK7" i="5"/>
  <c r="LJ7" i="5"/>
  <c r="LL4" i="5"/>
  <c r="LK4" i="5"/>
  <c r="LJ4" i="5"/>
  <c r="G230" i="12"/>
  <c r="F230" i="12"/>
  <c r="GJ7" i="11"/>
  <c r="GJ4" i="11"/>
  <c r="LI26" i="5"/>
  <c r="LI25" i="5"/>
  <c r="LI19" i="5"/>
  <c r="LI8" i="5"/>
  <c r="LI7" i="5"/>
  <c r="LI4" i="5"/>
  <c r="LI13" i="5" s="1"/>
  <c r="FE25" i="33" l="1"/>
  <c r="FD25" i="33"/>
  <c r="FC25" i="33"/>
  <c r="FB25" i="33"/>
  <c r="FA25" i="33"/>
  <c r="EZ25" i="33"/>
  <c r="EY25" i="33"/>
  <c r="EX25" i="33"/>
  <c r="EW25" i="33"/>
  <c r="FD26" i="32"/>
  <c r="FC26" i="32"/>
  <c r="FB26" i="32"/>
  <c r="FA26" i="32"/>
  <c r="EZ26" i="32"/>
  <c r="EY26" i="32"/>
  <c r="EX26" i="32"/>
  <c r="EW26" i="32"/>
  <c r="EV26" i="32"/>
  <c r="FD11" i="32"/>
  <c r="FC11" i="32"/>
  <c r="FB11" i="32"/>
  <c r="FA11" i="32"/>
  <c r="EZ11" i="32"/>
  <c r="EY11" i="32"/>
  <c r="EX11" i="32"/>
  <c r="EW11" i="32"/>
  <c r="EV11" i="32"/>
  <c r="CY10" i="31"/>
  <c r="CX10" i="31"/>
  <c r="CW10" i="31"/>
  <c r="CV10" i="31"/>
  <c r="CU10" i="31"/>
  <c r="CT10" i="31"/>
  <c r="CS10" i="31"/>
  <c r="CR10" i="31"/>
  <c r="CQ10" i="31"/>
  <c r="CP10" i="31"/>
  <c r="CO10" i="31"/>
  <c r="CN10" i="31"/>
  <c r="CM10" i="31"/>
  <c r="CL10" i="31"/>
  <c r="CK10" i="31"/>
  <c r="CJ10" i="31"/>
  <c r="CI10" i="31"/>
  <c r="CH10" i="31"/>
  <c r="CG10" i="31"/>
  <c r="CF10" i="31"/>
  <c r="CE10" i="31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M4" i="28"/>
  <c r="L4" i="28"/>
  <c r="K4" i="28"/>
  <c r="J4" i="28"/>
  <c r="I4" i="28"/>
  <c r="H4" i="28"/>
  <c r="G4" i="28"/>
  <c r="F4" i="28"/>
  <c r="E4" i="28"/>
  <c r="D4" i="28"/>
  <c r="C4" i="28"/>
  <c r="B4" i="28"/>
  <c r="I14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AA4" i="27"/>
  <c r="Z4" i="27"/>
  <c r="Y4" i="27"/>
  <c r="X4" i="27"/>
  <c r="W4" i="27"/>
  <c r="W14" i="27" s="1"/>
  <c r="V4" i="27"/>
  <c r="U4" i="27"/>
  <c r="U14" i="27" s="1"/>
  <c r="T4" i="27"/>
  <c r="T14" i="27" s="1"/>
  <c r="S4" i="27"/>
  <c r="S14" i="27" s="1"/>
  <c r="R4" i="27"/>
  <c r="R14" i="27" s="1"/>
  <c r="Q4" i="27"/>
  <c r="Q14" i="27" s="1"/>
  <c r="P4" i="27"/>
  <c r="P14" i="27" s="1"/>
  <c r="O4" i="27"/>
  <c r="N4" i="27"/>
  <c r="M4" i="27"/>
  <c r="L4" i="27"/>
  <c r="K4" i="27"/>
  <c r="K14" i="27" s="1"/>
  <c r="J4" i="27"/>
  <c r="I4" i="27"/>
  <c r="H4" i="27"/>
  <c r="H14" i="27" s="1"/>
  <c r="G4" i="27"/>
  <c r="G14" i="27" s="1"/>
  <c r="F4" i="27"/>
  <c r="F14" i="27" s="1"/>
  <c r="E4" i="27"/>
  <c r="E14" i="27" s="1"/>
  <c r="D4" i="27"/>
  <c r="D14" i="27" s="1"/>
  <c r="C4" i="27"/>
  <c r="FA29" i="26"/>
  <c r="EZ29" i="26"/>
  <c r="EY29" i="26"/>
  <c r="EX29" i="26"/>
  <c r="EW29" i="26"/>
  <c r="EV29" i="26"/>
  <c r="EU29" i="26"/>
  <c r="ET29" i="26"/>
  <c r="ES29" i="26"/>
  <c r="ER29" i="26"/>
  <c r="EQ29" i="26"/>
  <c r="EP29" i="26"/>
  <c r="FF4" i="26"/>
  <c r="FE4" i="26"/>
  <c r="FD4" i="26"/>
  <c r="FC4" i="26"/>
  <c r="FB4" i="26"/>
  <c r="FA4" i="26"/>
  <c r="EZ4" i="26"/>
  <c r="EY4" i="26"/>
  <c r="EX4" i="26"/>
  <c r="EW4" i="26"/>
  <c r="EV4" i="26"/>
  <c r="EU4" i="26"/>
  <c r="ET4" i="26"/>
  <c r="ES4" i="26"/>
  <c r="ER4" i="26"/>
  <c r="EQ4" i="26"/>
  <c r="EP4" i="26"/>
  <c r="EO4" i="26"/>
  <c r="EN4" i="26"/>
  <c r="EM4" i="26"/>
  <c r="EL4" i="26"/>
  <c r="EK4" i="26"/>
  <c r="EJ4" i="26"/>
  <c r="EI4" i="26"/>
  <c r="EH4" i="26"/>
  <c r="EG4" i="26"/>
  <c r="EF4" i="26"/>
  <c r="EE4" i="26"/>
  <c r="ED4" i="26"/>
  <c r="EC4" i="26"/>
  <c r="EB4" i="26"/>
  <c r="EA4" i="26"/>
  <c r="DZ4" i="26"/>
  <c r="DY4" i="26"/>
  <c r="DX4" i="26"/>
  <c r="DW4" i="26"/>
  <c r="DV4" i="26"/>
  <c r="DU4" i="26"/>
  <c r="DT4" i="26"/>
  <c r="DS4" i="26"/>
  <c r="DR4" i="26"/>
  <c r="DQ4" i="26"/>
  <c r="DP4" i="26"/>
  <c r="DO4" i="26"/>
  <c r="DN4" i="26"/>
  <c r="DM4" i="26"/>
  <c r="DL4" i="26"/>
  <c r="DK4" i="26"/>
  <c r="DJ4" i="26"/>
  <c r="DI4" i="26"/>
  <c r="DH4" i="26"/>
  <c r="DG4" i="26"/>
  <c r="DF4" i="26"/>
  <c r="DE4" i="26"/>
  <c r="DD4" i="26"/>
  <c r="DC4" i="26"/>
  <c r="DB4" i="26"/>
  <c r="DA4" i="26"/>
  <c r="CZ4" i="26"/>
  <c r="CY4" i="26"/>
  <c r="CX4" i="26"/>
  <c r="CW4" i="26"/>
  <c r="CV4" i="26"/>
  <c r="CU4" i="26"/>
  <c r="CT4" i="26"/>
  <c r="CS4" i="26"/>
  <c r="CR4" i="26"/>
  <c r="CQ4" i="26"/>
  <c r="CP4" i="26"/>
  <c r="CO4" i="26"/>
  <c r="CN4" i="26"/>
  <c r="CM4" i="26"/>
  <c r="CL4" i="26"/>
  <c r="CK4" i="26"/>
  <c r="CJ4" i="26"/>
  <c r="CI4" i="26"/>
  <c r="CH4" i="26"/>
  <c r="CG4" i="26"/>
  <c r="CF4" i="26"/>
  <c r="CE4" i="26"/>
  <c r="CD4" i="26"/>
  <c r="CC4" i="26"/>
  <c r="CB4" i="26"/>
  <c r="CA4" i="26"/>
  <c r="BZ4" i="26"/>
  <c r="BY4" i="26"/>
  <c r="BX4" i="26"/>
  <c r="BW4" i="26"/>
  <c r="BV4" i="26"/>
  <c r="BU4" i="26"/>
  <c r="BT4" i="26"/>
  <c r="BS4" i="26"/>
  <c r="BR4" i="26"/>
  <c r="BQ4" i="26"/>
  <c r="BP4" i="26"/>
  <c r="BO4" i="26"/>
  <c r="BN4" i="26"/>
  <c r="BM4" i="26"/>
  <c r="BL4" i="26"/>
  <c r="BK4" i="26"/>
  <c r="BJ4" i="26"/>
  <c r="BI4" i="26"/>
  <c r="BH4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FF4" i="24"/>
  <c r="FE4" i="24"/>
  <c r="FD4" i="24"/>
  <c r="FC4" i="24"/>
  <c r="FB4" i="24"/>
  <c r="FA4" i="24"/>
  <c r="EZ4" i="24"/>
  <c r="EY4" i="24"/>
  <c r="EX4" i="24"/>
  <c r="EW4" i="24"/>
  <c r="EV4" i="24"/>
  <c r="EU4" i="24"/>
  <c r="ET4" i="24"/>
  <c r="ES4" i="24"/>
  <c r="ER4" i="24"/>
  <c r="EQ4" i="24"/>
  <c r="EP4" i="24"/>
  <c r="EO4" i="24"/>
  <c r="EN4" i="24"/>
  <c r="EM4" i="24"/>
  <c r="EL4" i="24"/>
  <c r="EK4" i="24"/>
  <c r="EJ4" i="24"/>
  <c r="EI4" i="24"/>
  <c r="EH4" i="24"/>
  <c r="EG4" i="24"/>
  <c r="EF4" i="24"/>
  <c r="EE4" i="24"/>
  <c r="ED4" i="24"/>
  <c r="EC4" i="24"/>
  <c r="EB4" i="24"/>
  <c r="EA4" i="24"/>
  <c r="DZ4" i="24"/>
  <c r="DY4" i="24"/>
  <c r="DX4" i="24"/>
  <c r="DW4" i="24"/>
  <c r="DV4" i="24"/>
  <c r="DU4" i="24"/>
  <c r="DT4" i="24"/>
  <c r="DS4" i="2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B4" i="24"/>
  <c r="BL26" i="23"/>
  <c r="BL25" i="23"/>
  <c r="BL24" i="23"/>
  <c r="DV23" i="23"/>
  <c r="DU23" i="23"/>
  <c r="DT23" i="23"/>
  <c r="DS23" i="23"/>
  <c r="DR23" i="23"/>
  <c r="DQ23" i="23"/>
  <c r="DP23" i="23"/>
  <c r="DO23" i="23"/>
  <c r="DN23" i="23"/>
  <c r="DM23" i="23"/>
  <c r="DL23" i="23"/>
  <c r="DK23" i="23"/>
  <c r="DJ23" i="23"/>
  <c r="DI23" i="23"/>
  <c r="DH23" i="23"/>
  <c r="DG23" i="23"/>
  <c r="DF23" i="23"/>
  <c r="DE23" i="23"/>
  <c r="DD23" i="23"/>
  <c r="DC23" i="23"/>
  <c r="DB23" i="23"/>
  <c r="DA23" i="23"/>
  <c r="CZ23" i="23"/>
  <c r="CY23" i="23"/>
  <c r="CX23" i="23"/>
  <c r="CW23" i="23"/>
  <c r="CV23" i="23"/>
  <c r="CU23" i="23"/>
  <c r="CT23" i="23"/>
  <c r="CS23" i="23"/>
  <c r="CR23" i="23"/>
  <c r="CQ23" i="23"/>
  <c r="CP23" i="23"/>
  <c r="CO23" i="23"/>
  <c r="CN23" i="23"/>
  <c r="CM23" i="23"/>
  <c r="CL23" i="23"/>
  <c r="BZ23" i="23"/>
  <c r="BY23" i="23"/>
  <c r="BX23" i="23"/>
  <c r="BW23" i="23"/>
  <c r="BV23" i="23"/>
  <c r="BU23" i="23"/>
  <c r="BT23" i="23"/>
  <c r="BS23" i="23"/>
  <c r="BR23" i="23"/>
  <c r="BQ23" i="23"/>
  <c r="BP23" i="23"/>
  <c r="BO23" i="23"/>
  <c r="BK23" i="23"/>
  <c r="BJ23" i="23"/>
  <c r="BI23" i="23"/>
  <c r="BH23" i="23"/>
  <c r="BG23" i="23"/>
  <c r="BF23" i="23"/>
  <c r="BB23" i="23"/>
  <c r="BA23" i="23"/>
  <c r="AZ23" i="23"/>
  <c r="AY23" i="23"/>
  <c r="AX23" i="23"/>
  <c r="AW23" i="23"/>
  <c r="AV23" i="23"/>
  <c r="AU23" i="23"/>
  <c r="AT23" i="23"/>
  <c r="BL22" i="23"/>
  <c r="BL23" i="23" s="1"/>
  <c r="BE22" i="23"/>
  <c r="BE23" i="23" s="1"/>
  <c r="BD22" i="23"/>
  <c r="BD23" i="23" s="1"/>
  <c r="BC22" i="23"/>
  <c r="BL15" i="23"/>
  <c r="BI12" i="23"/>
  <c r="BJ12" i="23" s="1"/>
  <c r="BL11" i="23"/>
  <c r="BL10" i="23"/>
  <c r="BL9" i="23"/>
  <c r="BL8" i="23"/>
  <c r="BL7" i="23"/>
  <c r="BL6" i="23"/>
  <c r="BL5" i="23"/>
  <c r="BL4" i="23"/>
  <c r="AF4" i="23"/>
  <c r="AE4" i="23"/>
  <c r="AD4" i="23"/>
  <c r="AC4" i="23"/>
  <c r="AB4" i="23"/>
  <c r="AA4" i="23"/>
  <c r="Z4" i="23"/>
  <c r="Y4" i="23"/>
  <c r="X4" i="23"/>
  <c r="W4" i="23"/>
  <c r="U4" i="23"/>
  <c r="T4" i="23"/>
  <c r="S4" i="23"/>
  <c r="R4" i="23"/>
  <c r="D4" i="23"/>
  <c r="AF32" i="22"/>
  <c r="AE32" i="22"/>
  <c r="AD32" i="22"/>
  <c r="AC32" i="22"/>
  <c r="AB32" i="22"/>
  <c r="AA32" i="22"/>
  <c r="Z32" i="22"/>
  <c r="Y32" i="22"/>
  <c r="X32" i="22"/>
  <c r="W32" i="22"/>
  <c r="U32" i="22"/>
  <c r="T32" i="22"/>
  <c r="S32" i="22"/>
  <c r="R32" i="22"/>
  <c r="D32" i="22"/>
  <c r="AW9" i="22"/>
  <c r="AZ4" i="22"/>
  <c r="AY4" i="22"/>
  <c r="AX4" i="22"/>
  <c r="AV4" i="22"/>
  <c r="AU4" i="22"/>
  <c r="AK30" i="17"/>
  <c r="AJ30" i="17"/>
  <c r="AI30" i="17"/>
  <c r="AH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229" i="12"/>
  <c r="F229" i="12"/>
  <c r="G228" i="12"/>
  <c r="F228" i="12"/>
  <c r="G227" i="12"/>
  <c r="F227" i="12"/>
  <c r="G226" i="12"/>
  <c r="F226" i="12"/>
  <c r="G225" i="12"/>
  <c r="F225" i="12"/>
  <c r="G224" i="12"/>
  <c r="F224" i="12"/>
  <c r="G223" i="12"/>
  <c r="F223" i="12"/>
  <c r="G222" i="12"/>
  <c r="F222" i="12"/>
  <c r="G221" i="12"/>
  <c r="F221" i="12"/>
  <c r="G220" i="12"/>
  <c r="F220" i="12"/>
  <c r="G219" i="12"/>
  <c r="F219" i="12"/>
  <c r="G218" i="12"/>
  <c r="F218" i="12"/>
  <c r="G217" i="12"/>
  <c r="F217" i="12"/>
  <c r="G216" i="12"/>
  <c r="F216" i="12"/>
  <c r="G215" i="12"/>
  <c r="F215" i="12"/>
  <c r="G214" i="12"/>
  <c r="F214" i="12"/>
  <c r="G213" i="12"/>
  <c r="F213" i="12"/>
  <c r="G212" i="12"/>
  <c r="F212" i="12"/>
  <c r="G211" i="12"/>
  <c r="F211" i="12"/>
  <c r="G210" i="12"/>
  <c r="F210" i="12"/>
  <c r="G209" i="12"/>
  <c r="F209" i="12"/>
  <c r="G208" i="12"/>
  <c r="F208" i="12"/>
  <c r="G207" i="12"/>
  <c r="F207" i="12"/>
  <c r="G206" i="12"/>
  <c r="F206" i="12"/>
  <c r="G205" i="12"/>
  <c r="F205" i="12"/>
  <c r="G204" i="12"/>
  <c r="F204" i="12"/>
  <c r="G203" i="12"/>
  <c r="F203" i="12"/>
  <c r="G202" i="12"/>
  <c r="F202" i="12"/>
  <c r="G201" i="12"/>
  <c r="F201" i="12"/>
  <c r="G200" i="12"/>
  <c r="F200" i="12"/>
  <c r="G199" i="12"/>
  <c r="F199" i="12"/>
  <c r="G198" i="12"/>
  <c r="F198" i="12"/>
  <c r="G197" i="12"/>
  <c r="F197" i="12"/>
  <c r="G196" i="12"/>
  <c r="F196" i="12"/>
  <c r="G195" i="12"/>
  <c r="F195" i="12"/>
  <c r="G194" i="12"/>
  <c r="F194" i="12"/>
  <c r="G193" i="12"/>
  <c r="F193" i="12"/>
  <c r="G192" i="12"/>
  <c r="F192" i="12"/>
  <c r="G191" i="12"/>
  <c r="F191" i="12"/>
  <c r="G190" i="12"/>
  <c r="F190" i="12"/>
  <c r="G189" i="12"/>
  <c r="F189" i="12"/>
  <c r="G188" i="12"/>
  <c r="F188" i="12"/>
  <c r="G187" i="12"/>
  <c r="F187" i="12"/>
  <c r="G186" i="12"/>
  <c r="F186" i="12"/>
  <c r="E89" i="12"/>
  <c r="E88" i="12"/>
  <c r="E87" i="12"/>
  <c r="G83" i="12"/>
  <c r="E83" i="12"/>
  <c r="G82" i="12"/>
  <c r="E82" i="12"/>
  <c r="G81" i="12"/>
  <c r="E81" i="12"/>
  <c r="GI7" i="11"/>
  <c r="GH7" i="11"/>
  <c r="GG7" i="11"/>
  <c r="GF7" i="11"/>
  <c r="GE7" i="11"/>
  <c r="GD7" i="11"/>
  <c r="GC7" i="11"/>
  <c r="GB7" i="11"/>
  <c r="GA7" i="11"/>
  <c r="FZ7" i="11"/>
  <c r="FY7" i="11"/>
  <c r="FX7" i="11"/>
  <c r="FW7" i="11"/>
  <c r="FV7" i="11"/>
  <c r="FU7" i="11"/>
  <c r="FT7" i="11"/>
  <c r="FS7" i="11"/>
  <c r="FR7" i="11"/>
  <c r="FQ7" i="11"/>
  <c r="FP7" i="11"/>
  <c r="FO7" i="11"/>
  <c r="FN7" i="11"/>
  <c r="FM7" i="11"/>
  <c r="FL7" i="11"/>
  <c r="FK7" i="11"/>
  <c r="FJ7" i="11"/>
  <c r="FI7" i="11"/>
  <c r="FH7" i="11"/>
  <c r="FG7" i="11"/>
  <c r="FF7" i="11"/>
  <c r="FE7" i="11"/>
  <c r="FD7" i="11"/>
  <c r="D7" i="11"/>
  <c r="GI4" i="11"/>
  <c r="GH4" i="11"/>
  <c r="GG4" i="11"/>
  <c r="GF4" i="11"/>
  <c r="GE4" i="11"/>
  <c r="GD4" i="11"/>
  <c r="GC4" i="11"/>
  <c r="GB4" i="11"/>
  <c r="GA4" i="11"/>
  <c r="FZ4" i="11"/>
  <c r="FY4" i="11"/>
  <c r="FX4" i="11"/>
  <c r="FW4" i="11"/>
  <c r="FV4" i="11"/>
  <c r="FU4" i="11"/>
  <c r="FT4" i="11"/>
  <c r="FS4" i="11"/>
  <c r="FR4" i="11"/>
  <c r="FQ4" i="11"/>
  <c r="FP4" i="11"/>
  <c r="FO4" i="11"/>
  <c r="FN4" i="11"/>
  <c r="FM4" i="11"/>
  <c r="FL4" i="11"/>
  <c r="FK4" i="11"/>
  <c r="FJ4" i="11"/>
  <c r="FI4" i="11"/>
  <c r="FH4" i="11"/>
  <c r="FG4" i="11"/>
  <c r="FF4" i="11"/>
  <c r="FE4" i="11"/>
  <c r="FD4" i="11"/>
  <c r="O4" i="11"/>
  <c r="N4" i="11"/>
  <c r="M4" i="11"/>
  <c r="D4" i="11"/>
  <c r="B4" i="11"/>
  <c r="GG9" i="9"/>
  <c r="GF9" i="9"/>
  <c r="GE9" i="9"/>
  <c r="GD9" i="9"/>
  <c r="GC9" i="9"/>
  <c r="GB9" i="9"/>
  <c r="GA9" i="9"/>
  <c r="FZ9" i="9"/>
  <c r="FY9" i="9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Z4" i="9"/>
  <c r="Y4" i="9"/>
  <c r="X4" i="9"/>
  <c r="W4" i="9"/>
  <c r="V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I12" i="8"/>
  <c r="FH12" i="8"/>
  <c r="FG12" i="8"/>
  <c r="FF12" i="8"/>
  <c r="FE12" i="8"/>
  <c r="FD12" i="8"/>
  <c r="FC12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I8" i="8"/>
  <c r="FH8" i="8"/>
  <c r="FG8" i="8"/>
  <c r="FF8" i="8"/>
  <c r="FE8" i="8"/>
  <c r="FD8" i="8"/>
  <c r="FC8" i="8"/>
  <c r="AY8" i="8"/>
  <c r="AX8" i="8"/>
  <c r="AW8" i="8"/>
  <c r="AV8" i="8"/>
  <c r="AU8" i="8"/>
  <c r="AT8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I4" i="8"/>
  <c r="FH4" i="8"/>
  <c r="FG4" i="8"/>
  <c r="FF4" i="8"/>
  <c r="FE4" i="8"/>
  <c r="FD4" i="8"/>
  <c r="FC4" i="8"/>
  <c r="FB4" i="8"/>
  <c r="AN4" i="8"/>
  <c r="FE12" i="7"/>
  <c r="FY5" i="7"/>
  <c r="FY12" i="7" s="1"/>
  <c r="FX5" i="7"/>
  <c r="FX12" i="7" s="1"/>
  <c r="FW5" i="7"/>
  <c r="FV5" i="7"/>
  <c r="FU5" i="7"/>
  <c r="FT5" i="7"/>
  <c r="FS5" i="7"/>
  <c r="FR5" i="7"/>
  <c r="FQ5" i="7"/>
  <c r="FP5" i="7"/>
  <c r="FO5" i="7"/>
  <c r="FN5" i="7"/>
  <c r="FM5" i="7"/>
  <c r="FL5" i="7"/>
  <c r="FK5" i="7"/>
  <c r="FJ5" i="7"/>
  <c r="FI5" i="7"/>
  <c r="FH5" i="7"/>
  <c r="FG5" i="7"/>
  <c r="FF5" i="7"/>
  <c r="FE5" i="7"/>
  <c r="FD5" i="7"/>
  <c r="FD12" i="7" s="1"/>
  <c r="FC5" i="7"/>
  <c r="FC12" i="7" s="1"/>
  <c r="FB5" i="7"/>
  <c r="FB12" i="7" s="1"/>
  <c r="FA5" i="7"/>
  <c r="FA12" i="7" s="1"/>
  <c r="EZ5" i="7"/>
  <c r="EZ12" i="7" s="1"/>
  <c r="EY5" i="7"/>
  <c r="EY12" i="7" s="1"/>
  <c r="EX5" i="7"/>
  <c r="EX12" i="7" s="1"/>
  <c r="EW5" i="7"/>
  <c r="EW12" i="7" s="1"/>
  <c r="EV5" i="7"/>
  <c r="EV12" i="7" s="1"/>
  <c r="EU5" i="7"/>
  <c r="EU12" i="7" s="1"/>
  <c r="ET5" i="7"/>
  <c r="ET12" i="7" s="1"/>
  <c r="ES5" i="7"/>
  <c r="ES12" i="7" s="1"/>
  <c r="ER5" i="7"/>
  <c r="ER12" i="7" s="1"/>
  <c r="EQ5" i="7"/>
  <c r="EQ12" i="7" s="1"/>
  <c r="EP5" i="7"/>
  <c r="EP12" i="7" s="1"/>
  <c r="EO5" i="7"/>
  <c r="EO12" i="7" s="1"/>
  <c r="EN5" i="7"/>
  <c r="EN12" i="7" s="1"/>
  <c r="EM5" i="7"/>
  <c r="EM12" i="7" s="1"/>
  <c r="EL5" i="7"/>
  <c r="EL12" i="7" s="1"/>
  <c r="EK5" i="7"/>
  <c r="EK12" i="7" s="1"/>
  <c r="EJ5" i="7"/>
  <c r="EJ12" i="7" s="1"/>
  <c r="EI5" i="7"/>
  <c r="EI12" i="7" s="1"/>
  <c r="EH5" i="7"/>
  <c r="EH12" i="7" s="1"/>
  <c r="C46" i="6"/>
  <c r="C63" i="6" s="1"/>
  <c r="C45" i="6"/>
  <c r="C62" i="6" s="1"/>
  <c r="C44" i="6"/>
  <c r="C61" i="6" s="1"/>
  <c r="C43" i="6"/>
  <c r="C60" i="6" s="1"/>
  <c r="C42" i="6"/>
  <c r="C59" i="6" s="1"/>
  <c r="C41" i="6"/>
  <c r="C58" i="6" s="1"/>
  <c r="C40" i="6"/>
  <c r="C57" i="6" s="1"/>
  <c r="C39" i="6"/>
  <c r="C56" i="6" s="1"/>
  <c r="C38" i="6"/>
  <c r="C55" i="6" s="1"/>
  <c r="C37" i="6"/>
  <c r="C54" i="6" s="1"/>
  <c r="C36" i="6"/>
  <c r="C53" i="6" s="1"/>
  <c r="C35" i="6"/>
  <c r="C52" i="6" s="1"/>
  <c r="C34" i="6"/>
  <c r="C51" i="6" s="1"/>
  <c r="C33" i="6"/>
  <c r="C50" i="6" s="1"/>
  <c r="C32" i="6"/>
  <c r="C49" i="6" s="1"/>
  <c r="C31" i="6"/>
  <c r="C48" i="6" s="1"/>
  <c r="C30" i="6"/>
  <c r="C47" i="6" s="1"/>
  <c r="C64" i="6" s="1"/>
  <c r="GB10" i="6"/>
  <c r="GA10" i="6"/>
  <c r="FZ10" i="6"/>
  <c r="FY10" i="6"/>
  <c r="FX10" i="6"/>
  <c r="FW10" i="6"/>
  <c r="FV10" i="6"/>
  <c r="FU10" i="6"/>
  <c r="FT10" i="6"/>
  <c r="FS10" i="6"/>
  <c r="FR10" i="6"/>
  <c r="FQ10" i="6"/>
  <c r="FP10" i="6"/>
  <c r="FO10" i="6"/>
  <c r="FN10" i="6"/>
  <c r="FM10" i="6"/>
  <c r="FL10" i="6"/>
  <c r="FK10" i="6"/>
  <c r="FJ10" i="6"/>
  <c r="FI10" i="6"/>
  <c r="FH10" i="6"/>
  <c r="FH18" i="6" s="1"/>
  <c r="FG10" i="6"/>
  <c r="FF10" i="6"/>
  <c r="FE10" i="6"/>
  <c r="FD10" i="6"/>
  <c r="FC10" i="6"/>
  <c r="FB10" i="6"/>
  <c r="FA10" i="6"/>
  <c r="EZ10" i="6"/>
  <c r="EY10" i="6"/>
  <c r="EX10" i="6"/>
  <c r="EX18" i="6" s="1"/>
  <c r="EW10" i="6"/>
  <c r="EW18" i="6" s="1"/>
  <c r="EV10" i="6"/>
  <c r="EV18" i="6" s="1"/>
  <c r="EU10" i="6"/>
  <c r="ET10" i="6"/>
  <c r="ES10" i="6"/>
  <c r="ER10" i="6"/>
  <c r="EQ10" i="6"/>
  <c r="EP10" i="6"/>
  <c r="EO10" i="6"/>
  <c r="EN10" i="6"/>
  <c r="EM10" i="6"/>
  <c r="EL10" i="6"/>
  <c r="EL18" i="6" s="1"/>
  <c r="EK10" i="6"/>
  <c r="EK18" i="6" s="1"/>
  <c r="GB4" i="6"/>
  <c r="GA4" i="6"/>
  <c r="FZ4" i="6"/>
  <c r="FY4" i="6"/>
  <c r="FX4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D4" i="6"/>
  <c r="FC4" i="6"/>
  <c r="FB4" i="6"/>
  <c r="FA4" i="6"/>
  <c r="EZ4" i="6"/>
  <c r="EY4" i="6"/>
  <c r="EX4" i="6"/>
  <c r="EW4" i="6"/>
  <c r="EV4" i="6"/>
  <c r="EU4" i="6"/>
  <c r="ET4" i="6"/>
  <c r="ES4" i="6"/>
  <c r="ER4" i="6"/>
  <c r="EQ4" i="6"/>
  <c r="EP4" i="6"/>
  <c r="EO4" i="6"/>
  <c r="EN4" i="6"/>
  <c r="EM4" i="6"/>
  <c r="EL4" i="6"/>
  <c r="EK4" i="6"/>
  <c r="LH26" i="5"/>
  <c r="LG26" i="5"/>
  <c r="LF26" i="5"/>
  <c r="LE26" i="5"/>
  <c r="LD26" i="5"/>
  <c r="LC26" i="5"/>
  <c r="LB26" i="5"/>
  <c r="LA26" i="5"/>
  <c r="KZ26" i="5"/>
  <c r="KY26" i="5"/>
  <c r="KX26" i="5"/>
  <c r="KW26" i="5"/>
  <c r="KV26" i="5"/>
  <c r="KU26" i="5"/>
  <c r="KT26" i="5"/>
  <c r="KS26" i="5"/>
  <c r="KR26" i="5"/>
  <c r="KQ26" i="5"/>
  <c r="KP26" i="5"/>
  <c r="KO26" i="5"/>
  <c r="KN26" i="5"/>
  <c r="KM26" i="5"/>
  <c r="KL26" i="5"/>
  <c r="KK26" i="5"/>
  <c r="KJ26" i="5"/>
  <c r="KI26" i="5"/>
  <c r="KH26" i="5"/>
  <c r="KG26" i="5"/>
  <c r="KF26" i="5"/>
  <c r="JY26" i="5"/>
  <c r="JX26" i="5"/>
  <c r="JW26" i="5"/>
  <c r="JV26" i="5"/>
  <c r="JU26" i="5"/>
  <c r="JT26" i="5"/>
  <c r="JS26" i="5"/>
  <c r="JR26" i="5"/>
  <c r="JQ26" i="5"/>
  <c r="JF26" i="5"/>
  <c r="JE26" i="5"/>
  <c r="JD26" i="5"/>
  <c r="JC26" i="5"/>
  <c r="JB26" i="5"/>
  <c r="JA26" i="5"/>
  <c r="IZ26" i="5"/>
  <c r="IY26" i="5"/>
  <c r="IX26" i="5"/>
  <c r="IW26" i="5"/>
  <c r="IV26" i="5"/>
  <c r="IU26" i="5"/>
  <c r="IT26" i="5"/>
  <c r="IS26" i="5"/>
  <c r="IR26" i="5"/>
  <c r="IQ26" i="5"/>
  <c r="IP26" i="5"/>
  <c r="IO26" i="5"/>
  <c r="IN26" i="5"/>
  <c r="IM26" i="5"/>
  <c r="IL26" i="5"/>
  <c r="IK26" i="5"/>
  <c r="IJ26" i="5"/>
  <c r="II26" i="5"/>
  <c r="IH26" i="5"/>
  <c r="IG26" i="5"/>
  <c r="IF26" i="5"/>
  <c r="IE26" i="5"/>
  <c r="ID26" i="5"/>
  <c r="LH25" i="5"/>
  <c r="LG25" i="5"/>
  <c r="LF25" i="5"/>
  <c r="LE25" i="5"/>
  <c r="LD25" i="5"/>
  <c r="LC25" i="5"/>
  <c r="LB25" i="5"/>
  <c r="LA25" i="5"/>
  <c r="KZ25" i="5"/>
  <c r="KY25" i="5"/>
  <c r="KX25" i="5"/>
  <c r="KW25" i="5"/>
  <c r="KV25" i="5"/>
  <c r="KU25" i="5"/>
  <c r="KT25" i="5"/>
  <c r="KS25" i="5"/>
  <c r="KR25" i="5"/>
  <c r="KQ25" i="5"/>
  <c r="KP25" i="5"/>
  <c r="KO25" i="5"/>
  <c r="KN25" i="5"/>
  <c r="KM25" i="5"/>
  <c r="KL25" i="5"/>
  <c r="KK25" i="5"/>
  <c r="KJ25" i="5"/>
  <c r="KI25" i="5"/>
  <c r="KH25" i="5"/>
  <c r="KG25" i="5"/>
  <c r="KF25" i="5"/>
  <c r="JY25" i="5"/>
  <c r="JX25" i="5"/>
  <c r="JW25" i="5"/>
  <c r="JV25" i="5"/>
  <c r="JU25" i="5"/>
  <c r="JT25" i="5"/>
  <c r="JS25" i="5"/>
  <c r="JR25" i="5"/>
  <c r="JQ25" i="5"/>
  <c r="JP25" i="5"/>
  <c r="JO25" i="5"/>
  <c r="JN25" i="5"/>
  <c r="JM25" i="5"/>
  <c r="JL25" i="5"/>
  <c r="JK25" i="5"/>
  <c r="JJ25" i="5"/>
  <c r="JI25" i="5"/>
  <c r="JH25" i="5"/>
  <c r="JG25" i="5"/>
  <c r="JF25" i="5"/>
  <c r="JE25" i="5"/>
  <c r="JD25" i="5"/>
  <c r="JC25" i="5"/>
  <c r="JB25" i="5"/>
  <c r="JA25" i="5"/>
  <c r="IZ25" i="5"/>
  <c r="IY25" i="5"/>
  <c r="IX25" i="5"/>
  <c r="IW25" i="5"/>
  <c r="IV25" i="5"/>
  <c r="IU25" i="5"/>
  <c r="IT25" i="5"/>
  <c r="IS25" i="5"/>
  <c r="IR25" i="5"/>
  <c r="IQ25" i="5"/>
  <c r="IP25" i="5"/>
  <c r="IO25" i="5"/>
  <c r="IN25" i="5"/>
  <c r="IM25" i="5"/>
  <c r="IL25" i="5"/>
  <c r="IK25" i="5"/>
  <c r="IJ25" i="5"/>
  <c r="II25" i="5"/>
  <c r="IH25" i="5"/>
  <c r="IG25" i="5"/>
  <c r="IF25" i="5"/>
  <c r="IE25" i="5"/>
  <c r="ID25" i="5"/>
  <c r="LH19" i="5"/>
  <c r="LG19" i="5"/>
  <c r="LF19" i="5"/>
  <c r="LE19" i="5"/>
  <c r="LD19" i="5"/>
  <c r="LC19" i="5"/>
  <c r="LB19" i="5"/>
  <c r="LA19" i="5"/>
  <c r="KZ19" i="5"/>
  <c r="KY19" i="5"/>
  <c r="KX19" i="5"/>
  <c r="KW19" i="5"/>
  <c r="KV19" i="5"/>
  <c r="KU19" i="5"/>
  <c r="KT19" i="5"/>
  <c r="KS19" i="5"/>
  <c r="KR19" i="5"/>
  <c r="KQ19" i="5"/>
  <c r="KP19" i="5"/>
  <c r="KO19" i="5"/>
  <c r="KN19" i="5"/>
  <c r="KM19" i="5"/>
  <c r="KL19" i="5"/>
  <c r="KK19" i="5"/>
  <c r="KJ19" i="5"/>
  <c r="KI19" i="5"/>
  <c r="KH19" i="5"/>
  <c r="KG19" i="5"/>
  <c r="KF19" i="5"/>
  <c r="KE19" i="5"/>
  <c r="KD19" i="5"/>
  <c r="KC19" i="5"/>
  <c r="LH8" i="5"/>
  <c r="LH7" i="5" s="1"/>
  <c r="LG8" i="5"/>
  <c r="LG7" i="5" s="1"/>
  <c r="LF8" i="5"/>
  <c r="LF7" i="5" s="1"/>
  <c r="LE8" i="5"/>
  <c r="LE7" i="5" s="1"/>
  <c r="LD8" i="5"/>
  <c r="LD7" i="5" s="1"/>
  <c r="LC8" i="5"/>
  <c r="LC7" i="5" s="1"/>
  <c r="LB8" i="5"/>
  <c r="LB7" i="5" s="1"/>
  <c r="LA8" i="5"/>
  <c r="LA7" i="5" s="1"/>
  <c r="KZ8" i="5"/>
  <c r="KZ7" i="5" s="1"/>
  <c r="KY8" i="5"/>
  <c r="KY7" i="5" s="1"/>
  <c r="KX8" i="5"/>
  <c r="KX7" i="5" s="1"/>
  <c r="KW8" i="5"/>
  <c r="KW7" i="5" s="1"/>
  <c r="KV8" i="5"/>
  <c r="KV7" i="5" s="1"/>
  <c r="KU8" i="5"/>
  <c r="KU7" i="5" s="1"/>
  <c r="KT8" i="5"/>
  <c r="KT7" i="5" s="1"/>
  <c r="KS8" i="5"/>
  <c r="KS7" i="5" s="1"/>
  <c r="KR8" i="5"/>
  <c r="KR7" i="5" s="1"/>
  <c r="KQ8" i="5"/>
  <c r="KQ7" i="5" s="1"/>
  <c r="KP8" i="5"/>
  <c r="KP7" i="5" s="1"/>
  <c r="KO8" i="5"/>
  <c r="KO7" i="5" s="1"/>
  <c r="KN8" i="5"/>
  <c r="KN7" i="5" s="1"/>
  <c r="KM8" i="5"/>
  <c r="KM7" i="5" s="1"/>
  <c r="KL8" i="5"/>
  <c r="KL7" i="5" s="1"/>
  <c r="KK8" i="5"/>
  <c r="KK7" i="5" s="1"/>
  <c r="KJ8" i="5"/>
  <c r="KJ7" i="5" s="1"/>
  <c r="KI8" i="5"/>
  <c r="KI7" i="5" s="1"/>
  <c r="KH8" i="5"/>
  <c r="KH7" i="5" s="1"/>
  <c r="KG8" i="5"/>
  <c r="KG7" i="5" s="1"/>
  <c r="KF8" i="5"/>
  <c r="KF7" i="5" s="1"/>
  <c r="KE8" i="5"/>
  <c r="KE7" i="5" s="1"/>
  <c r="KD8" i="5"/>
  <c r="KD7" i="5" s="1"/>
  <c r="KC8" i="5"/>
  <c r="KC7" i="5" s="1"/>
  <c r="JY8" i="5"/>
  <c r="JX8" i="5"/>
  <c r="JW8" i="5"/>
  <c r="JV8" i="5"/>
  <c r="JU8" i="5"/>
  <c r="JT8" i="5"/>
  <c r="JS8" i="5"/>
  <c r="JR8" i="5"/>
  <c r="JD8" i="5"/>
  <c r="JC8" i="5"/>
  <c r="JB8" i="5"/>
  <c r="JA8" i="5"/>
  <c r="IZ8" i="5"/>
  <c r="IY8" i="5"/>
  <c r="IX8" i="5"/>
  <c r="IW8" i="5"/>
  <c r="IV8" i="5"/>
  <c r="IU8" i="5"/>
  <c r="IT8" i="5"/>
  <c r="IS8" i="5"/>
  <c r="IR8" i="5"/>
  <c r="IQ8" i="5"/>
  <c r="IP8" i="5"/>
  <c r="IO8" i="5"/>
  <c r="IN8" i="5"/>
  <c r="IM8" i="5"/>
  <c r="IL8" i="5"/>
  <c r="IK8" i="5"/>
  <c r="IJ8" i="5"/>
  <c r="II8" i="5"/>
  <c r="IH8" i="5"/>
  <c r="IG8" i="5"/>
  <c r="IF8" i="5"/>
  <c r="IE8" i="5"/>
  <c r="ID8" i="5"/>
  <c r="IC8" i="5"/>
  <c r="IB8" i="5"/>
  <c r="IA8" i="5"/>
  <c r="HZ8" i="5"/>
  <c r="HY8" i="5"/>
  <c r="HX8" i="5"/>
  <c r="HW8" i="5"/>
  <c r="HV8" i="5"/>
  <c r="HU8" i="5"/>
  <c r="HT8" i="5"/>
  <c r="HS8" i="5"/>
  <c r="HR8" i="5"/>
  <c r="HQ8" i="5"/>
  <c r="HP8" i="5"/>
  <c r="HO8" i="5"/>
  <c r="HN8" i="5"/>
  <c r="HM8" i="5"/>
  <c r="HL8" i="5"/>
  <c r="HK8" i="5"/>
  <c r="HJ8" i="5"/>
  <c r="HI8" i="5"/>
  <c r="HH8" i="5"/>
  <c r="HG8" i="5"/>
  <c r="HF8" i="5"/>
  <c r="HE8" i="5"/>
  <c r="HD8" i="5"/>
  <c r="HC8" i="5"/>
  <c r="HB8" i="5"/>
  <c r="HA8" i="5"/>
  <c r="GZ8" i="5"/>
  <c r="GY8" i="5"/>
  <c r="GX8" i="5"/>
  <c r="GW8" i="5"/>
  <c r="GV8" i="5"/>
  <c r="GU8" i="5"/>
  <c r="GT8" i="5"/>
  <c r="GS8" i="5"/>
  <c r="GR8" i="5"/>
  <c r="GQ8" i="5"/>
  <c r="GP8" i="5"/>
  <c r="GO8" i="5"/>
  <c r="GN8" i="5"/>
  <c r="GM8" i="5"/>
  <c r="GL8" i="5"/>
  <c r="GK8" i="5"/>
  <c r="GJ8" i="5"/>
  <c r="GI8" i="5"/>
  <c r="GH8" i="5"/>
  <c r="GG8" i="5"/>
  <c r="GF8" i="5"/>
  <c r="GE8" i="5"/>
  <c r="GD8" i="5"/>
  <c r="GC8" i="5"/>
  <c r="GB8" i="5"/>
  <c r="GA8" i="5"/>
  <c r="FZ8" i="5"/>
  <c r="FY8" i="5"/>
  <c r="FX8" i="5"/>
  <c r="FW8" i="5"/>
  <c r="FV8" i="5"/>
  <c r="FU8" i="5"/>
  <c r="FT8" i="5"/>
  <c r="FS8" i="5"/>
  <c r="FR8" i="5"/>
  <c r="FQ8" i="5"/>
  <c r="FP8" i="5"/>
  <c r="FO8" i="5"/>
  <c r="FN8" i="5"/>
  <c r="FM8" i="5"/>
  <c r="FL8" i="5"/>
  <c r="FK8" i="5"/>
  <c r="FJ8" i="5"/>
  <c r="FI8" i="5"/>
  <c r="FH8" i="5"/>
  <c r="FG8" i="5"/>
  <c r="FF8" i="5"/>
  <c r="FE8" i="5"/>
  <c r="FD8" i="5"/>
  <c r="FC8" i="5"/>
  <c r="FB8" i="5"/>
  <c r="FA8" i="5"/>
  <c r="EZ8" i="5"/>
  <c r="EY8" i="5"/>
  <c r="EX8" i="5"/>
  <c r="EW8" i="5"/>
  <c r="EV8" i="5"/>
  <c r="EU8" i="5"/>
  <c r="ET8" i="5"/>
  <c r="ES8" i="5"/>
  <c r="ER8" i="5"/>
  <c r="EQ8" i="5"/>
  <c r="EP8" i="5"/>
  <c r="EO8" i="5"/>
  <c r="EN8" i="5"/>
  <c r="EM8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LH4" i="5"/>
  <c r="LG4" i="5"/>
  <c r="LF4" i="5"/>
  <c r="LE4" i="5"/>
  <c r="LD4" i="5"/>
  <c r="LC4" i="5"/>
  <c r="LB4" i="5"/>
  <c r="LA4" i="5"/>
  <c r="KZ4" i="5"/>
  <c r="KY4" i="5"/>
  <c r="KX4" i="5"/>
  <c r="KW4" i="5"/>
  <c r="KV4" i="5"/>
  <c r="KU4" i="5"/>
  <c r="KT4" i="5"/>
  <c r="KS4" i="5"/>
  <c r="KR4" i="5"/>
  <c r="KQ4" i="5"/>
  <c r="KP4" i="5"/>
  <c r="KO4" i="5"/>
  <c r="KN4" i="5"/>
  <c r="KM4" i="5"/>
  <c r="KL4" i="5"/>
  <c r="KK4" i="5"/>
  <c r="KJ4" i="5"/>
  <c r="KI4" i="5"/>
  <c r="KH4" i="5"/>
  <c r="KG4" i="5"/>
  <c r="KF4" i="5"/>
  <c r="KE4" i="5"/>
  <c r="KD4" i="5"/>
  <c r="KC4" i="5"/>
  <c r="BI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V13" i="4"/>
  <c r="S13" i="4"/>
  <c r="P13" i="4"/>
  <c r="M13" i="4"/>
  <c r="L13" i="4"/>
  <c r="K13" i="4"/>
  <c r="J13" i="4"/>
  <c r="I13" i="4"/>
  <c r="H13" i="4"/>
  <c r="G13" i="4"/>
  <c r="F13" i="4"/>
  <c r="E13" i="4"/>
  <c r="D13" i="4"/>
  <c r="D59" i="28" l="1"/>
  <c r="P59" i="28"/>
  <c r="I59" i="28"/>
  <c r="U59" i="28"/>
  <c r="K59" i="28"/>
  <c r="W59" i="28"/>
  <c r="J59" i="28"/>
  <c r="V59" i="28"/>
  <c r="M59" i="28"/>
  <c r="Y59" i="28"/>
  <c r="L59" i="28"/>
  <c r="X59" i="28"/>
  <c r="C59" i="28"/>
  <c r="O59" i="28"/>
  <c r="B59" i="28"/>
  <c r="N59" i="28"/>
  <c r="Z59" i="28"/>
  <c r="E59" i="28"/>
  <c r="Q59" i="28"/>
  <c r="H59" i="28"/>
  <c r="T59" i="28"/>
  <c r="L14" i="27"/>
  <c r="X14" i="27"/>
  <c r="N14" i="27"/>
  <c r="Z14" i="27"/>
  <c r="EM18" i="6"/>
  <c r="EY18" i="6"/>
  <c r="EN18" i="6"/>
  <c r="EZ18" i="6"/>
  <c r="EO18" i="6"/>
  <c r="FA18" i="6"/>
  <c r="ET18" i="6"/>
  <c r="FF18" i="6"/>
  <c r="ER18" i="6"/>
  <c r="FD18" i="6"/>
  <c r="EU18" i="6"/>
  <c r="FG18" i="6"/>
  <c r="EP18" i="6"/>
  <c r="FB18" i="6"/>
  <c r="FE18" i="6"/>
  <c r="EQ18" i="6"/>
  <c r="FC18" i="6"/>
  <c r="ES18" i="6"/>
  <c r="KH13" i="5"/>
  <c r="KO13" i="5"/>
  <c r="LA13" i="5"/>
  <c r="KP13" i="5"/>
  <c r="KQ13" i="5"/>
  <c r="KX13" i="5"/>
  <c r="KV13" i="5"/>
  <c r="KF13" i="5"/>
  <c r="LD13" i="5"/>
  <c r="KY13" i="5"/>
  <c r="KU13" i="5"/>
  <c r="KG13" i="5"/>
  <c r="KS13" i="5"/>
  <c r="BC23" i="23"/>
  <c r="AW4" i="22"/>
  <c r="BH16" i="22"/>
  <c r="BI16" i="22" s="1"/>
  <c r="LB13" i="5"/>
  <c r="LG13" i="5"/>
  <c r="LC13" i="5"/>
  <c r="LE13" i="5"/>
  <c r="KR13" i="5"/>
  <c r="KT13" i="5"/>
  <c r="LF13" i="5"/>
  <c r="KW13" i="5"/>
  <c r="KZ13" i="5"/>
  <c r="LH13" i="5"/>
  <c r="KI13" i="5"/>
  <c r="C14" i="27"/>
  <c r="O14" i="27"/>
  <c r="AA14" i="27"/>
  <c r="M14" i="27"/>
  <c r="Y14" i="27"/>
  <c r="F59" i="28"/>
  <c r="R59" i="28"/>
  <c r="BK12" i="23"/>
  <c r="BL12" i="23" s="1"/>
  <c r="G59" i="28"/>
  <c r="S59" i="28"/>
  <c r="J14" i="27"/>
  <c r="V14" i="27"/>
  <c r="AO16" i="22"/>
  <c r="BJ16" i="22" l="1"/>
  <c r="AP16" i="22"/>
  <c r="AQ16" i="22" s="1"/>
  <c r="BD32" i="22"/>
  <c r="GG32" i="22"/>
</calcChain>
</file>

<file path=xl/sharedStrings.xml><?xml version="1.0" encoding="utf-8"?>
<sst xmlns="http://schemas.openxmlformats.org/spreadsheetml/2006/main" count="7593" uniqueCount="1053">
  <si>
    <t>BANK OF GHANA</t>
  </si>
  <si>
    <t>TABLE OF CONTENTS</t>
  </si>
  <si>
    <t>Pages</t>
  </si>
  <si>
    <t>List of Acronyms</t>
  </si>
  <si>
    <t>i</t>
  </si>
  <si>
    <t>Selected Economic Indicators</t>
  </si>
  <si>
    <t>ii</t>
  </si>
  <si>
    <t>Interest Rates</t>
  </si>
  <si>
    <t>10 - 11</t>
  </si>
  <si>
    <t>12 - 13</t>
  </si>
  <si>
    <t>Government Fiscal Operations</t>
  </si>
  <si>
    <t>14 - 15</t>
  </si>
  <si>
    <t>23 - 24</t>
  </si>
  <si>
    <t>External Sector Indicators</t>
  </si>
  <si>
    <t>25</t>
  </si>
  <si>
    <t>26</t>
  </si>
  <si>
    <t>28 - 29</t>
  </si>
  <si>
    <t>Real Sector Indicators</t>
  </si>
  <si>
    <t xml:space="preserve">    </t>
  </si>
  <si>
    <t>NOTES:</t>
  </si>
  <si>
    <t>LIST OF ACRONYMS</t>
  </si>
  <si>
    <t>ABFA</t>
  </si>
  <si>
    <t>Annual Budget Funding Amount</t>
  </si>
  <si>
    <t>bbl</t>
  </si>
  <si>
    <t>Barrel of Crude Oil</t>
  </si>
  <si>
    <t>BOST</t>
  </si>
  <si>
    <t>Bulk Oil Storage and Transportation</t>
  </si>
  <si>
    <t>CEPS</t>
  </si>
  <si>
    <t>Customs Excise and Preventive Service</t>
  </si>
  <si>
    <t>CIEA</t>
  </si>
  <si>
    <t xml:space="preserve">Composite Index of Economic Activity </t>
  </si>
  <si>
    <t>CIF</t>
  </si>
  <si>
    <t>Cost, Insurance and Freight</t>
  </si>
  <si>
    <t>COICOP</t>
  </si>
  <si>
    <t>Classification of Individual Consumption According to Purpose</t>
  </si>
  <si>
    <t>DMB</t>
  </si>
  <si>
    <t>Deposit Money Bank</t>
  </si>
  <si>
    <t>DRL</t>
  </si>
  <si>
    <t>Debt Recovery Levy</t>
  </si>
  <si>
    <t>ESLA</t>
  </si>
  <si>
    <t>Energy Sector Levy Act</t>
  </si>
  <si>
    <t>FOB</t>
  </si>
  <si>
    <t>Free on Board</t>
  </si>
  <si>
    <t>GDP</t>
  </si>
  <si>
    <t>Gross Domestic Product</t>
  </si>
  <si>
    <t>GGILB</t>
  </si>
  <si>
    <t>Government of Ghana Index Linked Bonds</t>
  </si>
  <si>
    <t>GIR</t>
  </si>
  <si>
    <t>Gross International Reserves</t>
  </si>
  <si>
    <t>GOG</t>
  </si>
  <si>
    <t>Government of Ghana</t>
  </si>
  <si>
    <t>IMF</t>
  </si>
  <si>
    <t>International Monetary Fund</t>
  </si>
  <si>
    <t>IRS</t>
  </si>
  <si>
    <t>Internal Revenue Service</t>
  </si>
  <si>
    <t>MMBtu</t>
  </si>
  <si>
    <t>Metric Million British Thermal Unit</t>
  </si>
  <si>
    <t>MT</t>
  </si>
  <si>
    <t>Metric Ton</t>
  </si>
  <si>
    <t>NPRA</t>
  </si>
  <si>
    <t>National Pensions Regulatory Authority</t>
  </si>
  <si>
    <t>PE</t>
  </si>
  <si>
    <t>Public Enterprise</t>
  </si>
  <si>
    <t>SADA</t>
  </si>
  <si>
    <t>Savanna Accelerated Development Authority</t>
  </si>
  <si>
    <t>SBG</t>
  </si>
  <si>
    <t>Stanbic Bank Ghana</t>
  </si>
  <si>
    <t>SDR</t>
  </si>
  <si>
    <t xml:space="preserve">Special Drawing Right </t>
  </si>
  <si>
    <t>SSNIT</t>
  </si>
  <si>
    <t>Social Security and National Insurance Trust</t>
  </si>
  <si>
    <t>TOR</t>
  </si>
  <si>
    <t>Tema Oil Refinery</t>
  </si>
  <si>
    <t>VAT</t>
  </si>
  <si>
    <t>Value Added Tax</t>
  </si>
  <si>
    <t>VRA</t>
  </si>
  <si>
    <t>Volta River Authority</t>
  </si>
  <si>
    <t xml:space="preserve">SELECTED ECONOMIC INDICATORS </t>
  </si>
  <si>
    <t>Indicators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</si>
  <si>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</si>
  <si>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</si>
  <si>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</si>
  <si>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</si>
  <si>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</si>
  <si>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</si>
  <si>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</si>
  <si>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</si>
  <si>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</si>
  <si>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</si>
  <si>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</si>
  <si>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</si>
  <si>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July</t>
  </si>
  <si>
    <t xml:space="preserve">May </t>
  </si>
  <si>
    <t>June</t>
  </si>
  <si>
    <t>Inflationary Measures [COICOP Based] (y/y, %)</t>
  </si>
  <si>
    <t xml:space="preserve">Headline Inflation </t>
  </si>
  <si>
    <t>Core 1: Inflation excl Energy and Utility</t>
  </si>
  <si>
    <t>Monetary Developments (y/y Change, %)</t>
  </si>
  <si>
    <t>Private Sector Credit</t>
  </si>
  <si>
    <t>Reserve Money</t>
  </si>
  <si>
    <t>Broad Money (M2)</t>
  </si>
  <si>
    <t>Total Liquidity (M2+)</t>
  </si>
  <si>
    <t>External Sector Developments (US$' M)</t>
  </si>
  <si>
    <t xml:space="preserve"> </t>
  </si>
  <si>
    <t>-</t>
  </si>
  <si>
    <t>n.a</t>
  </si>
  <si>
    <t>Trade Balance</t>
  </si>
  <si>
    <t>Export</t>
  </si>
  <si>
    <t>Import</t>
  </si>
  <si>
    <t xml:space="preserve">    (equiv. in months of imports of goods &amp; services)</t>
  </si>
  <si>
    <t>Bank of Ghana Gold Holdings (Tonnes)</t>
  </si>
  <si>
    <t>Commodity Price Movements</t>
  </si>
  <si>
    <t>Cocoa LIFFE  [£  per tonne]</t>
  </si>
  <si>
    <t>Gold [US$ per fine ounce]</t>
  </si>
  <si>
    <t>Brent Crude Oil  [US$ per barrel]</t>
  </si>
  <si>
    <t>Real Sector Developments (Base: Avg. 2001=100)</t>
  </si>
  <si>
    <t xml:space="preserve">     CIEA: year-on-year growth (nominal)</t>
  </si>
  <si>
    <t xml:space="preserve">     CIEA: year-on-year growth (real)</t>
  </si>
  <si>
    <t>CIEA (nominal): (y/y Change, %)</t>
  </si>
  <si>
    <t>CIEA (real): (y/y Change, %)</t>
  </si>
  <si>
    <t>External Debt By Maturity</t>
  </si>
  <si>
    <t>Stock (US$' M)</t>
  </si>
  <si>
    <t>External debt/GDP (%)</t>
  </si>
  <si>
    <t xml:space="preserve">     Debt Service/Exports of goods and services (%) </t>
  </si>
  <si>
    <t>na</t>
  </si>
  <si>
    <t xml:space="preserve">     Debt Service/GDP (%)</t>
  </si>
  <si>
    <t xml:space="preserve">Government Fiscal Operations (GH¢' M) </t>
  </si>
  <si>
    <t xml:space="preserve">    Net Domestic Financing/GDP (%)</t>
  </si>
  <si>
    <t>Table 1:  Monetary Survey (Millions of Ghana Cedis)</t>
  </si>
  <si>
    <t>Classification</t>
  </si>
  <si>
    <t>April</t>
  </si>
  <si>
    <t>Net Foreign Assets</t>
  </si>
  <si>
    <t>BOG</t>
  </si>
  <si>
    <t>DMBs</t>
  </si>
  <si>
    <t>Net Domestic Assets</t>
  </si>
  <si>
    <t>Net Claims on Government</t>
  </si>
  <si>
    <t>Claims on Government</t>
  </si>
  <si>
    <t>(-) Govt. Deposits</t>
  </si>
  <si>
    <t>Claims on Private Sector &amp; PE</t>
  </si>
  <si>
    <t>Other Items (net)</t>
  </si>
  <si>
    <t>Total Assets</t>
  </si>
  <si>
    <t>Money Supply (M2+)</t>
  </si>
  <si>
    <t>Currency outside banks</t>
  </si>
  <si>
    <t>Demand deposits</t>
  </si>
  <si>
    <t>Savings &amp; Time deposits</t>
  </si>
  <si>
    <t>Foreign currency deposits</t>
  </si>
  <si>
    <t>Total Liabilities</t>
  </si>
  <si>
    <t>Memorandum Items</t>
  </si>
  <si>
    <t>Reserve Money (RM)</t>
  </si>
  <si>
    <t>Narrow Money (M1)</t>
  </si>
  <si>
    <t>Currency / Deposit Ratio</t>
  </si>
  <si>
    <t>Currency / M2+ Ratio</t>
  </si>
  <si>
    <t>Table 2:   Assets of  Bank of Ghana (Millions of Ghana Cedis)</t>
  </si>
  <si>
    <t>Asset Classification</t>
  </si>
  <si>
    <t>2005             Dec</t>
  </si>
  <si>
    <t>2006       Dec</t>
  </si>
  <si>
    <t>2007       Dec</t>
  </si>
  <si>
    <t>Foreign Assets</t>
  </si>
  <si>
    <t>Gold</t>
  </si>
  <si>
    <t>SDR Holding</t>
  </si>
  <si>
    <t>Foreign Currency &amp; Balance with Banks</t>
  </si>
  <si>
    <t>Foreign Securities</t>
  </si>
  <si>
    <t>Others</t>
  </si>
  <si>
    <t>Ghana Government Stocks</t>
  </si>
  <si>
    <t>Treasury Bills</t>
  </si>
  <si>
    <t>Loans &amp; Advances</t>
  </si>
  <si>
    <t>Revaluation Stock</t>
  </si>
  <si>
    <t>Claims on Public Corporations</t>
  </si>
  <si>
    <t>Claims on DMBs</t>
  </si>
  <si>
    <t>Other Assets</t>
  </si>
  <si>
    <t>Table 3:  Liabilities of Bank of Ghana (Milions of Ghana Cedis)</t>
  </si>
  <si>
    <t>2005      Dec</t>
  </si>
  <si>
    <t>2006      Dec</t>
  </si>
  <si>
    <t>2007      Dec</t>
  </si>
  <si>
    <t>Currency in Circulation</t>
  </si>
  <si>
    <t>Total Deposits</t>
  </si>
  <si>
    <t xml:space="preserve">    Government</t>
  </si>
  <si>
    <t xml:space="preserve">    Commercial Banks</t>
  </si>
  <si>
    <t xml:space="preserve">    Public Institutions</t>
  </si>
  <si>
    <t>Foreign Liabilities</t>
  </si>
  <si>
    <t>Capital and Reserves</t>
  </si>
  <si>
    <t>Other Liabilities</t>
  </si>
  <si>
    <t xml:space="preserve">Table 4:  Assets of Deposit Money Banks (Millions of Ghana Cedis) </t>
  </si>
  <si>
    <t>2010            Dec</t>
  </si>
  <si>
    <t>2011            Dec</t>
  </si>
  <si>
    <t>2012            Dec</t>
  </si>
  <si>
    <t>2013            Dec</t>
  </si>
  <si>
    <t>2014            Dec</t>
  </si>
  <si>
    <t>2015            Dec</t>
  </si>
  <si>
    <t>2016            Dec</t>
  </si>
  <si>
    <t>2017            Dec</t>
  </si>
  <si>
    <t>2018            Dec</t>
  </si>
  <si>
    <t>2019            Dec</t>
  </si>
  <si>
    <t>2020            Dec</t>
  </si>
  <si>
    <t>Cash Reserve</t>
  </si>
  <si>
    <t xml:space="preserve">    Cash in Till</t>
  </si>
  <si>
    <t xml:space="preserve">    Balance at Bank of Ghana</t>
  </si>
  <si>
    <t xml:space="preserve">    Government Stocks</t>
  </si>
  <si>
    <t xml:space="preserve">    Treasury Bills</t>
  </si>
  <si>
    <t xml:space="preserve">    TOR Bonds</t>
  </si>
  <si>
    <t xml:space="preserve">    Other Bills</t>
  </si>
  <si>
    <t xml:space="preserve">    Loans &amp; Advances</t>
  </si>
  <si>
    <t>Claims on Private Sector</t>
  </si>
  <si>
    <t>Table 5: Liabilities of Deposit Money Banks (Millions of Ghana Cedis)</t>
  </si>
  <si>
    <t>2008      Dec</t>
  </si>
  <si>
    <t>2010          Dec</t>
  </si>
  <si>
    <t>2011          Dec</t>
  </si>
  <si>
    <t>2012          Dec</t>
  </si>
  <si>
    <t>2013          Dec</t>
  </si>
  <si>
    <t>2014          Dec</t>
  </si>
  <si>
    <t>2015          Dec</t>
  </si>
  <si>
    <t>2016          Dec</t>
  </si>
  <si>
    <t>2017          Dec</t>
  </si>
  <si>
    <t>2018          Dec</t>
  </si>
  <si>
    <t>2019          Dec</t>
  </si>
  <si>
    <t>2020          Dec</t>
  </si>
  <si>
    <t>2017*</t>
  </si>
  <si>
    <t>Private Sector Deposits</t>
  </si>
  <si>
    <t xml:space="preserve">    Demand Deposits</t>
  </si>
  <si>
    <t xml:space="preserve">    Foreign Currency Deposits</t>
  </si>
  <si>
    <t xml:space="preserve">    Savings Deposits</t>
  </si>
  <si>
    <t xml:space="preserve">    Time Deposits</t>
  </si>
  <si>
    <t>Public Sector Deposits</t>
  </si>
  <si>
    <t>Government Deposits</t>
  </si>
  <si>
    <t>Credit from Bank of Ghana</t>
  </si>
  <si>
    <t>Paid-up Capital &amp; Reserves</t>
  </si>
  <si>
    <t xml:space="preserve">Table 6: Sectoral Distribution of Outstanding Credit by Deposit Money Banks (Millions of Ghana Cedis) </t>
  </si>
  <si>
    <t>Sectors</t>
  </si>
  <si>
    <t>Agriculture Forestry &amp; Fishing</t>
  </si>
  <si>
    <t>Export Trade</t>
  </si>
  <si>
    <t>Manufacturing</t>
  </si>
  <si>
    <t>Transport, Storage &amp; Communication</t>
  </si>
  <si>
    <t>Mining &amp; Quarrying</t>
  </si>
  <si>
    <t>Import Trade</t>
  </si>
  <si>
    <t>Construction</t>
  </si>
  <si>
    <t>Commerce &amp; Finance</t>
  </si>
  <si>
    <t>Electricity, Gas &amp; Water</t>
  </si>
  <si>
    <t>Other Services</t>
  </si>
  <si>
    <t xml:space="preserve">Miscellaneous </t>
  </si>
  <si>
    <t xml:space="preserve">Sub-Total </t>
  </si>
  <si>
    <t>Cocoa Marketing</t>
  </si>
  <si>
    <t xml:space="preserve">Grand Total </t>
  </si>
  <si>
    <t xml:space="preserve">Table 7:  Reserve Requirements of Deposit Money Banks (Millions of Ghana Cedis) </t>
  </si>
  <si>
    <t>2009      Dec</t>
  </si>
  <si>
    <t>2010      Dec</t>
  </si>
  <si>
    <t>2011      Dec</t>
  </si>
  <si>
    <t>2012      Dec</t>
  </si>
  <si>
    <t>2013      Dec</t>
  </si>
  <si>
    <t>2014      Dec</t>
  </si>
  <si>
    <t>2015      Dec</t>
  </si>
  <si>
    <t>2016      Dec</t>
  </si>
  <si>
    <t>2017      Dec</t>
  </si>
  <si>
    <t>2018      Dec</t>
  </si>
  <si>
    <t>2019      Dec</t>
  </si>
  <si>
    <t>2020      Dec</t>
  </si>
  <si>
    <t>Primary Reserve</t>
  </si>
  <si>
    <t xml:space="preserve">         Domestic</t>
  </si>
  <si>
    <t xml:space="preserve">         Foreign</t>
  </si>
  <si>
    <t>Deposits</t>
  </si>
  <si>
    <t xml:space="preserve">        Domestic</t>
  </si>
  <si>
    <t xml:space="preserve">        Foreign</t>
  </si>
  <si>
    <t>Actual Primary Reserve Ratio (%)</t>
  </si>
  <si>
    <t xml:space="preserve"> Number of Working Days</t>
  </si>
  <si>
    <t xml:space="preserve">  Total Effects Cleared</t>
  </si>
  <si>
    <t>Average Effects  Cleared</t>
  </si>
  <si>
    <t xml:space="preserve"> Per Day</t>
  </si>
  <si>
    <t>Number</t>
  </si>
  <si>
    <t xml:space="preserve">    Amt (GH¢'m)</t>
  </si>
  <si>
    <t>2006</t>
  </si>
  <si>
    <t>2007</t>
  </si>
  <si>
    <t>2008</t>
  </si>
  <si>
    <t>2009</t>
  </si>
  <si>
    <t>2010</t>
  </si>
  <si>
    <t>Q1</t>
  </si>
  <si>
    <t>Q2</t>
  </si>
  <si>
    <t>Q3</t>
  </si>
  <si>
    <t>Q4</t>
  </si>
  <si>
    <t>Cash Holdings &amp;  Balances with Banks</t>
  </si>
  <si>
    <t>Bills and Bonds</t>
  </si>
  <si>
    <t>Loans and Advances</t>
  </si>
  <si>
    <t>Shareholders' Funds</t>
  </si>
  <si>
    <t>No. of Reporting Banks</t>
  </si>
  <si>
    <t>120</t>
  </si>
  <si>
    <t>121</t>
  </si>
  <si>
    <t>PREPARED AND PUBLISHED BY RESEARCH DEPARTMENT</t>
  </si>
  <si>
    <t xml:space="preserve">Table 10: Interest  Rates (%) - Domestic Money Banks  </t>
  </si>
  <si>
    <t>Inter-Bank Weighted Average</t>
  </si>
  <si>
    <t>Ghana Reference Rate</t>
  </si>
  <si>
    <t xml:space="preserve">  Deposit Rates</t>
  </si>
  <si>
    <t xml:space="preserve">      Demand Deposits</t>
  </si>
  <si>
    <t xml:space="preserve">      Savings Deposits</t>
  </si>
  <si>
    <t xml:space="preserve">      Time Deposits </t>
  </si>
  <si>
    <t xml:space="preserve">            1-month</t>
  </si>
  <si>
    <t xml:space="preserve">            3-month</t>
  </si>
  <si>
    <t xml:space="preserve">            6-month</t>
  </si>
  <si>
    <t xml:space="preserve">           12-month</t>
  </si>
  <si>
    <t xml:space="preserve">           24-month</t>
  </si>
  <si>
    <t xml:space="preserve">           36-month</t>
  </si>
  <si>
    <t xml:space="preserve">    Certificates Of Deposit</t>
  </si>
  <si>
    <t xml:space="preserve">    Call  Money</t>
  </si>
  <si>
    <t xml:space="preserve">    Any other </t>
  </si>
  <si>
    <t>Average Lending Rate</t>
  </si>
  <si>
    <t xml:space="preserve">     i.   Agriculture, Forestry &amp; Fishing</t>
  </si>
  <si>
    <t>21.00-36.96</t>
  </si>
  <si>
    <t>19.00-36.96</t>
  </si>
  <si>
    <t>21.00-34.74</t>
  </si>
  <si>
    <t>19.00-39.43</t>
  </si>
  <si>
    <t>19.00-36.00</t>
  </si>
  <si>
    <t>20.95-35.44</t>
  </si>
  <si>
    <t>19.00-43.79</t>
  </si>
  <si>
    <t>19.00-43.13</t>
  </si>
  <si>
    <t>18.87-45.41</t>
  </si>
  <si>
    <t>18.87-45.79</t>
  </si>
  <si>
    <t>18.43-46.92</t>
  </si>
  <si>
    <t>18.15-47.84</t>
  </si>
  <si>
    <t>18.15-43.26</t>
  </si>
  <si>
    <t>18.15-45.98</t>
  </si>
  <si>
    <t>18.15-45.90</t>
  </si>
  <si>
    <t>18.15-45.21</t>
  </si>
  <si>
    <t>18.15-45.46</t>
  </si>
  <si>
    <t>20.50-45.46</t>
  </si>
  <si>
    <t>20.50-42.11</t>
  </si>
  <si>
    <t>20.50-40.50</t>
  </si>
  <si>
    <t>19.00-40.58</t>
  </si>
  <si>
    <t>20.50-41.04</t>
  </si>
  <si>
    <t>20.50-40.91</t>
  </si>
  <si>
    <t>19.00-40.50</t>
  </si>
  <si>
    <t>17.43-40.50</t>
  </si>
  <si>
    <t>17.76-40.50</t>
  </si>
  <si>
    <t>18.00-40.50</t>
  </si>
  <si>
    <t>17.00-40.50</t>
  </si>
  <si>
    <t>15.82-40.50</t>
  </si>
  <si>
    <t>15.74-39.86</t>
  </si>
  <si>
    <t>15.19-39.86</t>
  </si>
  <si>
    <t>15.11-39.86</t>
  </si>
  <si>
    <t>14.10-41.60</t>
  </si>
  <si>
    <t>15.12-39.86</t>
  </si>
  <si>
    <t>13.86-39.86</t>
  </si>
  <si>
    <t>15.66-39.86</t>
  </si>
  <si>
    <t>14.27-41.33</t>
  </si>
  <si>
    <t>14.13-41.19</t>
  </si>
  <si>
    <t>14.14-41.20</t>
  </si>
  <si>
    <t>14.11-41.17</t>
  </si>
  <si>
    <t>14.11-41.24</t>
  </si>
  <si>
    <t>14.11-41.20</t>
  </si>
  <si>
    <t xml:space="preserve">     ii.  Export Trade</t>
  </si>
  <si>
    <t xml:space="preserve">     iii. Manufacturing</t>
  </si>
  <si>
    <t xml:space="preserve">     iv. Mining &amp; Quarrying</t>
  </si>
  <si>
    <t xml:space="preserve">     v.   Construction</t>
  </si>
  <si>
    <t xml:space="preserve">     vi. Others</t>
  </si>
  <si>
    <t>C: Base Rates (%)</t>
  </si>
  <si>
    <t>21.00-33.85</t>
  </si>
  <si>
    <t>19.52-38.30</t>
  </si>
  <si>
    <t>16.70-38.30</t>
  </si>
  <si>
    <t>16.13-38.30</t>
  </si>
  <si>
    <t>15.74-38.30</t>
  </si>
  <si>
    <t>15.61-38.30</t>
  </si>
  <si>
    <t>14.96-38.30</t>
  </si>
  <si>
    <t>19.44-38.79</t>
  </si>
  <si>
    <t>16.13-38.13</t>
  </si>
  <si>
    <t>16.13-40.41</t>
  </si>
  <si>
    <t>16.00-40.79</t>
  </si>
  <si>
    <t>15.56-41.92</t>
  </si>
  <si>
    <t>15.45-42.84</t>
  </si>
  <si>
    <t>15.30-38.30</t>
  </si>
  <si>
    <t>18.15-35.50</t>
  </si>
  <si>
    <t>18.15-38.30</t>
  </si>
  <si>
    <t>15.01-38.30</t>
  </si>
  <si>
    <t>14.75-38.30</t>
  </si>
  <si>
    <t>16.95-38.30</t>
  </si>
  <si>
    <t>17.64-38.30</t>
  </si>
  <si>
    <t>16.86-38.30</t>
  </si>
  <si>
    <t>13.84-35.50</t>
  </si>
  <si>
    <t>15.38-35.50</t>
  </si>
  <si>
    <t>16.17-35.50</t>
  </si>
  <si>
    <t>15.54-35.50</t>
  </si>
  <si>
    <t>15.15-35.50</t>
  </si>
  <si>
    <t>15.60-35.50</t>
  </si>
  <si>
    <t>15.76-35.50</t>
  </si>
  <si>
    <t>17.75-35.50</t>
  </si>
  <si>
    <t>17.00-35.50</t>
  </si>
  <si>
    <t>16.74-34.50</t>
  </si>
  <si>
    <t>Table 10: (Concluded)</t>
  </si>
  <si>
    <t>RANGES</t>
  </si>
  <si>
    <t xml:space="preserve"> A. Borrowing Rates (%)</t>
  </si>
  <si>
    <t xml:space="preserve">     i.  Demand Deposits</t>
  </si>
  <si>
    <t>0.00-7.00</t>
  </si>
  <si>
    <t>0.00-6.5.00</t>
  </si>
  <si>
    <t>0.00-6.50</t>
  </si>
  <si>
    <t>0.25-7.00</t>
  </si>
  <si>
    <t>0.50-7.00</t>
  </si>
  <si>
    <t>0.25-12.00</t>
  </si>
  <si>
    <t>0.25-6.50</t>
  </si>
  <si>
    <t>0.25-10.00</t>
  </si>
  <si>
    <t>0.25-11.40</t>
  </si>
  <si>
    <t>0.10-11.40</t>
  </si>
  <si>
    <t>0.10-5.50</t>
  </si>
  <si>
    <t>0.25-5.50</t>
  </si>
  <si>
    <t>0.25-5.00</t>
  </si>
  <si>
    <t>0.25-2.00</t>
  </si>
  <si>
    <t xml:space="preserve">     ii. Savings Deposits</t>
  </si>
  <si>
    <t>0.00-10.00</t>
  </si>
  <si>
    <t>0.00-9.50</t>
  </si>
  <si>
    <t>0.00-12.50</t>
  </si>
  <si>
    <t>0.00-12.15</t>
  </si>
  <si>
    <t>0.10-12.15</t>
  </si>
  <si>
    <t>1.00-12.00</t>
  </si>
  <si>
    <t>0.10-12.00</t>
  </si>
  <si>
    <t>0.10-15.00</t>
  </si>
  <si>
    <t>0.10-15.40</t>
  </si>
  <si>
    <t>0.25-15.00</t>
  </si>
  <si>
    <t>0.50-12.00</t>
  </si>
  <si>
    <t>0.50-9.50</t>
  </si>
  <si>
    <t xml:space="preserve">     iii. Time Deposits</t>
  </si>
  <si>
    <t xml:space="preserve">          1 month</t>
  </si>
  <si>
    <t>0.00-18.00</t>
  </si>
  <si>
    <t>0.00-18.50</t>
  </si>
  <si>
    <t>0.00-20.00</t>
  </si>
  <si>
    <t>0.00-22.30</t>
  </si>
  <si>
    <t>0.00-22.15</t>
  </si>
  <si>
    <t>0.00-20.70</t>
  </si>
  <si>
    <t>4.00-18.00</t>
  </si>
  <si>
    <t>3.00-20.00</t>
  </si>
  <si>
    <t>4.00-20.40</t>
  </si>
  <si>
    <t>4.00-20.90</t>
  </si>
  <si>
    <t>4.50-18.50</t>
  </si>
  <si>
    <t>4.00-18.50</t>
  </si>
  <si>
    <t>3.00-18.50</t>
  </si>
  <si>
    <t>3.00-17.75</t>
  </si>
  <si>
    <t>3.00-15.50</t>
  </si>
  <si>
    <t>3.00-15.00</t>
  </si>
  <si>
    <t>3.00-14.50</t>
  </si>
  <si>
    <t>3.00-14.00</t>
  </si>
  <si>
    <t>4.00-15.00</t>
  </si>
  <si>
    <t>3.75-14.00</t>
  </si>
  <si>
    <t>3.75-12.50</t>
  </si>
  <si>
    <t>3.00-12.50</t>
  </si>
  <si>
    <t>3.50-12.50</t>
  </si>
  <si>
    <t>2.80-12.00</t>
  </si>
  <si>
    <t>2.50- 12.00</t>
  </si>
  <si>
    <t>2.80- 12.00</t>
  </si>
  <si>
    <t>2.80-17.3</t>
  </si>
  <si>
    <t>2.50-17.3</t>
  </si>
  <si>
    <t>2.50-19.0</t>
  </si>
  <si>
    <t>2.50-21.0</t>
  </si>
  <si>
    <t>2.50-21</t>
  </si>
  <si>
    <t>2.00-19.00</t>
  </si>
  <si>
    <t>1.75-19.00</t>
  </si>
  <si>
    <t>1.75-15.00</t>
  </si>
  <si>
    <t>1.745-15.00</t>
  </si>
  <si>
    <t>1.00-15.00</t>
  </si>
  <si>
    <t xml:space="preserve">          3 months</t>
  </si>
  <si>
    <t>2.00-25.70</t>
  </si>
  <si>
    <t>2.00-24.00</t>
  </si>
  <si>
    <t>2.00-22.00</t>
  </si>
  <si>
    <t>2.00-25.20</t>
  </si>
  <si>
    <t>2.00-25.34</t>
  </si>
  <si>
    <t>2.00-25.00</t>
  </si>
  <si>
    <t>6.00-24.00</t>
  </si>
  <si>
    <t>6.50-24.00</t>
  </si>
  <si>
    <t>5.00-24.00</t>
  </si>
  <si>
    <t>2.00-21.00</t>
  </si>
  <si>
    <t>2.00-23.50</t>
  </si>
  <si>
    <t xml:space="preserve">2.00-21.00 </t>
  </si>
  <si>
    <t>2.00-24.25</t>
  </si>
  <si>
    <t>2.00-26.00</t>
  </si>
  <si>
    <t>2.00-23.00</t>
  </si>
  <si>
    <t>1.00-20.00</t>
  </si>
  <si>
    <t xml:space="preserve">          6 months</t>
  </si>
  <si>
    <t>2.00-25.50</t>
  </si>
  <si>
    <t>2.00-24.75</t>
  </si>
  <si>
    <t>2.00-25.80</t>
  </si>
  <si>
    <t>2.00-27.00</t>
  </si>
  <si>
    <t>7.00-27.00</t>
  </si>
  <si>
    <t>6.00-27.00</t>
  </si>
  <si>
    <t>2.00-20.00</t>
  </si>
  <si>
    <t>2.00-24.50</t>
  </si>
  <si>
    <t>2.00-18.00</t>
  </si>
  <si>
    <t>2.00-26.5</t>
  </si>
  <si>
    <t xml:space="preserve">        12 months</t>
  </si>
  <si>
    <t>2.00-22.50</t>
  </si>
  <si>
    <t>7.40-24.00</t>
  </si>
  <si>
    <t>7.40-25.50</t>
  </si>
  <si>
    <t>7.50-25.50</t>
  </si>
  <si>
    <t>7.50-24.00</t>
  </si>
  <si>
    <t>2.00-28.00</t>
  </si>
  <si>
    <t>7.00-28.00</t>
  </si>
  <si>
    <t>7.40-28.00</t>
  </si>
  <si>
    <t>7.40-22.00</t>
  </si>
  <si>
    <t>2.00-18.25</t>
  </si>
  <si>
    <t>2.00-23.45</t>
  </si>
  <si>
    <t>2.00-25.25</t>
  </si>
  <si>
    <t>2.00-27.5</t>
  </si>
  <si>
    <t>2.00-23.75</t>
  </si>
  <si>
    <t xml:space="preserve">        24 months</t>
  </si>
  <si>
    <t>4.50-22.50</t>
  </si>
  <si>
    <t>7.80-20.00</t>
  </si>
  <si>
    <t>16.00-20.00</t>
  </si>
  <si>
    <t>7.4-20.00</t>
  </si>
  <si>
    <t>7.40-20.00</t>
  </si>
  <si>
    <t>0.00-22.50</t>
  </si>
  <si>
    <t>7.80-22.50</t>
  </si>
  <si>
    <t>7.80-24.00</t>
  </si>
  <si>
    <t>7.80-20.50</t>
  </si>
  <si>
    <t>7.80-19.00</t>
  </si>
  <si>
    <t>7.80-17.00</t>
  </si>
  <si>
    <t>7.80-16.00</t>
  </si>
  <si>
    <t>10.25-16.00</t>
  </si>
  <si>
    <t>8.00-16.00</t>
  </si>
  <si>
    <t>8.00-14.00</t>
  </si>
  <si>
    <t>9.50-26.00</t>
  </si>
  <si>
    <t>9.50-19.00</t>
  </si>
  <si>
    <t>9.50-16.00</t>
  </si>
  <si>
    <t>7.00-16.00</t>
  </si>
  <si>
    <t xml:space="preserve">        36 months</t>
  </si>
  <si>
    <t>9.50-16.0</t>
  </si>
  <si>
    <t>9.50-12.00</t>
  </si>
  <si>
    <t>9.50-15.00</t>
  </si>
  <si>
    <t>8.00-15.00</t>
  </si>
  <si>
    <t xml:space="preserve">    iv.   Certificates of Deposit</t>
  </si>
  <si>
    <t>5.00-18.00</t>
  </si>
  <si>
    <t>5.00-20.00</t>
  </si>
  <si>
    <t>9.20-20.00</t>
  </si>
  <si>
    <t>7.50-20.00</t>
  </si>
  <si>
    <t>5.00-20.50</t>
  </si>
  <si>
    <t>5.00-11.00</t>
  </si>
  <si>
    <t>5.00-17.50</t>
  </si>
  <si>
    <t>6.50-14.50</t>
  </si>
  <si>
    <t>5.50-13.85</t>
  </si>
  <si>
    <t>4.25 -13.85</t>
  </si>
  <si>
    <t>4.25-10.6</t>
  </si>
  <si>
    <t>4.25-10.60</t>
  </si>
  <si>
    <t>13.25-18</t>
  </si>
  <si>
    <t>15.5-18.8</t>
  </si>
  <si>
    <t>3.50-18.80</t>
  </si>
  <si>
    <t>3.50-10.00</t>
  </si>
  <si>
    <t>3.50-9.50</t>
  </si>
  <si>
    <t>3.50-15.00</t>
  </si>
  <si>
    <t xml:space="preserve">    v.   Call  Money</t>
  </si>
  <si>
    <t>1.00-16.00</t>
  </si>
  <si>
    <t>1.50-16.00</t>
  </si>
  <si>
    <t>1.00-18.00</t>
  </si>
  <si>
    <t>1.00-17.00</t>
  </si>
  <si>
    <t>0.35-18.00</t>
  </si>
  <si>
    <t xml:space="preserve">    vi.  Any other </t>
  </si>
  <si>
    <t>3.00-18.00</t>
  </si>
  <si>
    <t>3.00-21.23</t>
  </si>
  <si>
    <t>3.00-23.21</t>
  </si>
  <si>
    <t>2.00-19.11</t>
  </si>
  <si>
    <t>3.00-18.81</t>
  </si>
  <si>
    <t>2.00-18.81</t>
  </si>
  <si>
    <t>2.00-22.80</t>
  </si>
  <si>
    <t>2.00-22.84</t>
  </si>
  <si>
    <t>0.01-22.86</t>
  </si>
  <si>
    <t>0.01-22.84</t>
  </si>
  <si>
    <t>2.00-28.74</t>
  </si>
  <si>
    <t>2.00-28.11</t>
  </si>
  <si>
    <t>2.00-28.10</t>
  </si>
  <si>
    <t>3.00-22.80</t>
  </si>
  <si>
    <t>3.00-15.20</t>
  </si>
  <si>
    <t>3.00-14.70</t>
  </si>
  <si>
    <t>2.75-14.70</t>
  </si>
  <si>
    <t>2.75-25.64</t>
  </si>
  <si>
    <t>2.75-30.11</t>
  </si>
  <si>
    <t>1.00-30.11</t>
  </si>
  <si>
    <t>2.75-30.00</t>
  </si>
  <si>
    <t>B: Lending Rate (%)</t>
  </si>
  <si>
    <t>14.12-41.18</t>
  </si>
  <si>
    <t>14.18-41.24</t>
  </si>
  <si>
    <t>12.77-39.86</t>
  </si>
  <si>
    <t>12.80-39.86</t>
  </si>
  <si>
    <t>12.75-39.86</t>
  </si>
  <si>
    <t>12.74-39.86</t>
  </si>
  <si>
    <t>12.76-39.86</t>
  </si>
  <si>
    <t>12.34-39.86</t>
  </si>
  <si>
    <t>12.24-39.86</t>
  </si>
  <si>
    <t>12.19-39.86</t>
  </si>
  <si>
    <t>11.80-39.86</t>
  </si>
  <si>
    <t>11.55-39.86</t>
  </si>
  <si>
    <t>11.51-39.86</t>
  </si>
  <si>
    <t>11.46-39.86</t>
  </si>
  <si>
    <t>11.47-39.86</t>
  </si>
  <si>
    <t>11.89-39.86</t>
  </si>
  <si>
    <t>12.01-39.86</t>
  </si>
  <si>
    <t>12.18-39.86</t>
  </si>
  <si>
    <t>13.55-41.64</t>
  </si>
  <si>
    <t>13.55-43.1</t>
  </si>
  <si>
    <t>15.43-45.86</t>
  </si>
  <si>
    <t>15.43-48.72</t>
  </si>
  <si>
    <t>15.43-49.29</t>
  </si>
  <si>
    <t>16.00-51.56</t>
  </si>
  <si>
    <t>15.00-52.50</t>
  </si>
  <si>
    <t>15.00-55.62</t>
  </si>
  <si>
    <t>15.00-57.89</t>
  </si>
  <si>
    <t>15.00-57.78</t>
  </si>
  <si>
    <t>15.00-58.31</t>
  </si>
  <si>
    <t>15.00-57.97</t>
  </si>
  <si>
    <t>15.00-50.82</t>
  </si>
  <si>
    <t>15.00-51.51</t>
  </si>
  <si>
    <t>15.00-51.95</t>
  </si>
  <si>
    <t>15.00-53.04</t>
  </si>
  <si>
    <t>15.00-54.38</t>
  </si>
  <si>
    <t>17.00-54.34</t>
  </si>
  <si>
    <t>15.00-56.15</t>
  </si>
  <si>
    <t>15.00-57.06</t>
  </si>
  <si>
    <t>15.00-57.22</t>
  </si>
  <si>
    <t>15.00-57.23</t>
  </si>
  <si>
    <t>15.00-56.37</t>
  </si>
  <si>
    <t>17.00-56.37</t>
  </si>
  <si>
    <t>17.00-54.72</t>
  </si>
  <si>
    <t>18.00-54.50</t>
  </si>
  <si>
    <t>17.00-54.41</t>
  </si>
  <si>
    <t>17.00-54.37</t>
  </si>
  <si>
    <t>17.00-53.97</t>
  </si>
  <si>
    <t>18.00-53.97</t>
  </si>
  <si>
    <t>17.00 - 54.37</t>
  </si>
  <si>
    <t>17.5-54.78</t>
  </si>
  <si>
    <t>17.5-55.02</t>
  </si>
  <si>
    <t>17.0 -52.96</t>
  </si>
  <si>
    <t>17.0-49.05</t>
  </si>
  <si>
    <t>17.00-48.86</t>
  </si>
  <si>
    <t>17.00-48.75</t>
  </si>
  <si>
    <t>Table 11: Money Market  Rates (%)</t>
  </si>
  <si>
    <t>GOVERNMENT OF GHANA (Period Average)</t>
  </si>
  <si>
    <t>Pre-DDEP (Primary Market Issuance)</t>
  </si>
  <si>
    <t xml:space="preserve">91-day Discount Rate </t>
  </si>
  <si>
    <t>91-day Interest Rate Equivalent</t>
  </si>
  <si>
    <t>182-day Discount Rate</t>
  </si>
  <si>
    <t>182-day Interest Rate Equivalent</t>
  </si>
  <si>
    <t>364-day Discount Rate</t>
  </si>
  <si>
    <t>364-day Interest Rate Equivalent</t>
  </si>
  <si>
    <t>2-year Fixed Interest Rate</t>
  </si>
  <si>
    <t>3-year fixed Interest Rate</t>
  </si>
  <si>
    <t>5-year GOG Bond Interest Rate</t>
  </si>
  <si>
    <t>6-year Fixed Rate Note</t>
  </si>
  <si>
    <t>7-year GOG Bond Interest Rate</t>
  </si>
  <si>
    <t>10-year GOG Bond Interest Rate</t>
  </si>
  <si>
    <t>15-year Fixed Rate Note</t>
  </si>
  <si>
    <t>20-year Fixed Rate Note</t>
  </si>
  <si>
    <t>Table 11: (Concluded)</t>
  </si>
  <si>
    <t>Post-DDEP Bonds (Secondary Market Trades)</t>
  </si>
  <si>
    <t>4-Year Bond</t>
  </si>
  <si>
    <t>5-Year Bond</t>
  </si>
  <si>
    <t>6-Year Bond</t>
  </si>
  <si>
    <t>7-Year Bond</t>
  </si>
  <si>
    <t>8-Year Bond</t>
  </si>
  <si>
    <t>9-Year Bond</t>
  </si>
  <si>
    <t>10-Year Bond</t>
  </si>
  <si>
    <t>11-Year Bond</t>
  </si>
  <si>
    <t>12-Year Bond</t>
  </si>
  <si>
    <t>13-Year Bond</t>
  </si>
  <si>
    <t>14-Year Bond</t>
  </si>
  <si>
    <t>15-Year Bond</t>
  </si>
  <si>
    <t xml:space="preserve">CENTRAL BANK </t>
  </si>
  <si>
    <t>Bank of Ghana Bills (End Period)</t>
  </si>
  <si>
    <t>14-Day Discount Rates</t>
  </si>
  <si>
    <t>14-Day Interest Rate Equivalent</t>
  </si>
  <si>
    <t>56-Day Discount Rates</t>
  </si>
  <si>
    <t>56-Day Interest Rate Equivalent</t>
  </si>
  <si>
    <t>Monetary Policy Rate</t>
  </si>
  <si>
    <t xml:space="preserve">       Agriculture, Forestry &amp; Fishing</t>
  </si>
  <si>
    <t xml:space="preserve">       Export Trade</t>
  </si>
  <si>
    <t xml:space="preserve">       Manufacturing</t>
  </si>
  <si>
    <t xml:space="preserve">       Mining and Quarrying</t>
  </si>
  <si>
    <t xml:space="preserve">       Construction</t>
  </si>
  <si>
    <t xml:space="preserve">       Other Sectors</t>
  </si>
  <si>
    <t xml:space="preserve">    Average Lending Rates</t>
  </si>
  <si>
    <t xml:space="preserve">   (c) Base Rates </t>
  </si>
  <si>
    <t>2018*</t>
  </si>
  <si>
    <t>Annual</t>
  </si>
  <si>
    <t xml:space="preserve">Jul </t>
  </si>
  <si>
    <t>Cocoa</t>
  </si>
  <si>
    <t>Compensation of Employees</t>
  </si>
  <si>
    <t>Capital Expenditure</t>
  </si>
  <si>
    <t>2014*</t>
  </si>
  <si>
    <t>Banking</t>
  </si>
  <si>
    <t>Bank of Ghana</t>
  </si>
  <si>
    <t>Grants</t>
  </si>
  <si>
    <t>Domestic Expenditure</t>
  </si>
  <si>
    <t>2005    Dec</t>
  </si>
  <si>
    <t>2006    Dec</t>
  </si>
  <si>
    <t>2007        Dec</t>
  </si>
  <si>
    <t>2008            Dec</t>
  </si>
  <si>
    <t>2009       Dec</t>
  </si>
  <si>
    <t>2011*</t>
  </si>
  <si>
    <t>TOTAL RECEIPTS</t>
  </si>
  <si>
    <t>Customs (CEPS)</t>
  </si>
  <si>
    <t>Domestic Tax Direct (IRS)</t>
  </si>
  <si>
    <t>Domestic Tax Indirect (VAT)</t>
  </si>
  <si>
    <t>GRA E-Levy Lodgement</t>
  </si>
  <si>
    <t>Oil Revenue (ABFA)</t>
  </si>
  <si>
    <t>Divestiture</t>
  </si>
  <si>
    <t>Non-Tax Receipts</t>
  </si>
  <si>
    <t>NHIL</t>
  </si>
  <si>
    <t>Other Revenue Measures (ESLA-DRL)</t>
  </si>
  <si>
    <t>Other Receipts</t>
  </si>
  <si>
    <t>TOTAL PAYMENTS</t>
  </si>
  <si>
    <t>Interest (Domestic)</t>
  </si>
  <si>
    <t>Interest (External)</t>
  </si>
  <si>
    <t>Goods &amp; Services</t>
  </si>
  <si>
    <t>District Assembly Common Fund</t>
  </si>
  <si>
    <t>Ghana Education Trust Fund</t>
  </si>
  <si>
    <t>National Health Insurance Fund</t>
  </si>
  <si>
    <t>Petroleum Distribution</t>
  </si>
  <si>
    <t>SUMMARY</t>
  </si>
  <si>
    <t>Receipts</t>
  </si>
  <si>
    <t>Payments</t>
  </si>
  <si>
    <t>Surplus (+)/Deficit (-)</t>
  </si>
  <si>
    <t>FINANCING</t>
  </si>
  <si>
    <t>Domestic (Net)</t>
  </si>
  <si>
    <t>Deposit Money Banks</t>
  </si>
  <si>
    <t>Non-bank</t>
  </si>
  <si>
    <t>o.w. Non-residents</t>
  </si>
  <si>
    <t>Foreign (Net)</t>
  </si>
  <si>
    <t>Total Inflows</t>
  </si>
  <si>
    <t>Inflows (Loan Disbursement)</t>
  </si>
  <si>
    <t>Inflows (Euro Bonds)</t>
  </si>
  <si>
    <t>Loan Repayment</t>
  </si>
  <si>
    <t>Other Financing (SDR Allocation)</t>
  </si>
  <si>
    <t>Other Financing (Domestic)</t>
  </si>
  <si>
    <t>Other  Financing (Sinking &amp; Petroleum Funds)</t>
  </si>
  <si>
    <t>MEMORANDUM ITEMS</t>
  </si>
  <si>
    <t>GDP at Current Prices (Oil)</t>
  </si>
  <si>
    <t>GDP at Current Prices (Non-oil)</t>
  </si>
  <si>
    <t>Budget Balance</t>
  </si>
  <si>
    <t xml:space="preserve">   (In Percent of GDP)</t>
  </si>
  <si>
    <t>Domestic Revenue</t>
  </si>
  <si>
    <t>Net Domestic Financing</t>
  </si>
  <si>
    <t>Short-Term Assets</t>
  </si>
  <si>
    <t xml:space="preserve">  Treasury bills (91-Days)</t>
  </si>
  <si>
    <t xml:space="preserve">           Deposit Money Banks</t>
  </si>
  <si>
    <t xml:space="preserve">           Non-Bank Sector</t>
  </si>
  <si>
    <t xml:space="preserve">     Treasury Bills (182-days)</t>
  </si>
  <si>
    <t xml:space="preserve">            Deposit Money Banks</t>
  </si>
  <si>
    <t xml:space="preserve">            Non-Bank Sector</t>
  </si>
  <si>
    <t xml:space="preserve">     Treasury Notes (364-days)</t>
  </si>
  <si>
    <t xml:space="preserve">     Treasury Notes (1-year)</t>
  </si>
  <si>
    <t>Medium-Term Assets</t>
  </si>
  <si>
    <t xml:space="preserve">     2-Year Fixed Rate Treasury Note</t>
  </si>
  <si>
    <t xml:space="preserve">     2-Year USD Domestic Bond</t>
  </si>
  <si>
    <t xml:space="preserve">             Deposit Money Banks</t>
  </si>
  <si>
    <t xml:space="preserve">     3-Year Fixed Rate Treasury Note</t>
  </si>
  <si>
    <t xml:space="preserve">     3-Year USD Domestic Bond</t>
  </si>
  <si>
    <t xml:space="preserve">     3-Year Floating Rate Treasury Note (SADA-UBA)</t>
  </si>
  <si>
    <t xml:space="preserve">       Deposit Money Banks</t>
  </si>
  <si>
    <t xml:space="preserve">       Non-bank sector</t>
  </si>
  <si>
    <t xml:space="preserve">     4-year GOG Bond (AMCs)</t>
  </si>
  <si>
    <r>
      <t xml:space="preserve">Note: </t>
    </r>
    <r>
      <rPr>
        <i/>
        <sz val="23"/>
        <rFont val="Calibri"/>
        <family val="2"/>
        <scheme val="minor"/>
      </rPr>
      <t>Holders exclude Bank of Ghana</t>
    </r>
  </si>
  <si>
    <t xml:space="preserve">     4.5-Year GOG Bond (DDEP)</t>
  </si>
  <si>
    <t xml:space="preserve">     5-Year GOG Bond</t>
  </si>
  <si>
    <t xml:space="preserve">     5.5-Year GOG Bond (DDEP)</t>
  </si>
  <si>
    <t xml:space="preserve">     5 Year USD Domestic Bond</t>
  </si>
  <si>
    <t xml:space="preserve">     5-Year Golden Jubilee Bond</t>
  </si>
  <si>
    <t xml:space="preserve">     6-Year GOG Bonds</t>
  </si>
  <si>
    <t xml:space="preserve">     7-Year GOG Bonds</t>
  </si>
  <si>
    <t xml:space="preserve">     8-Year GOG Bond (DDEP)</t>
  </si>
  <si>
    <t xml:space="preserve">     9-Year GOG Bond (DDEP)</t>
  </si>
  <si>
    <t xml:space="preserve">    10-Year GOG Bonds</t>
  </si>
  <si>
    <r>
      <rPr>
        <b/>
        <i/>
        <sz val="22"/>
        <rFont val="Calibri"/>
        <family val="2"/>
        <scheme val="minor"/>
      </rPr>
      <t>Note</t>
    </r>
    <r>
      <rPr>
        <i/>
        <sz val="22"/>
        <rFont val="Calibri"/>
        <family val="2"/>
        <scheme val="minor"/>
      </rPr>
      <t>: Data for Q3:2024-Q1:2025 have not been confirmed</t>
    </r>
  </si>
  <si>
    <t>Long-Term Assets</t>
  </si>
  <si>
    <t xml:space="preserve">     11-Year GOG Bond (DDEP)</t>
  </si>
  <si>
    <t xml:space="preserve">     12-Year GOG Bond (DDEP)</t>
  </si>
  <si>
    <t xml:space="preserve">     13-Year GOG Bond (DDEP)</t>
  </si>
  <si>
    <t xml:space="preserve">     14-Year GOG Bond (DDEP)</t>
  </si>
  <si>
    <t xml:space="preserve">    15-Year GOG Bonds</t>
  </si>
  <si>
    <t xml:space="preserve">    20-Year GOG Bonds</t>
  </si>
  <si>
    <t xml:space="preserve">      TOR Bond</t>
  </si>
  <si>
    <t xml:space="preserve">      Government Stocks</t>
  </si>
  <si>
    <t xml:space="preserve">    Govt of Ghana Instruments</t>
  </si>
  <si>
    <t>HOLDERS</t>
  </si>
  <si>
    <t>A. Banking Sector</t>
  </si>
  <si>
    <t xml:space="preserve">    Bank of Ghana</t>
  </si>
  <si>
    <t xml:space="preserve">    Deposit Money Banks (DMBs)</t>
  </si>
  <si>
    <t>B. Non-Bank Sector</t>
  </si>
  <si>
    <t xml:space="preserve">    SSNIT</t>
  </si>
  <si>
    <t xml:space="preserve">    Insurance Companies</t>
  </si>
  <si>
    <t xml:space="preserve">    NPRA</t>
  </si>
  <si>
    <t xml:space="preserve">    Other Holders</t>
  </si>
  <si>
    <t>C. Foreign Sector (Non-Residents)</t>
  </si>
  <si>
    <t>D. Standard Loans</t>
  </si>
  <si>
    <t>TOTAL (A+B+C+D)</t>
  </si>
  <si>
    <r>
      <rPr>
        <b/>
        <i/>
        <sz val="15"/>
        <rFont val="Calibri"/>
        <family val="2"/>
        <scheme val="minor"/>
      </rPr>
      <t>Note</t>
    </r>
    <r>
      <rPr>
        <i/>
        <sz val="15"/>
        <rFont val="Calibri"/>
        <family val="2"/>
        <scheme val="minor"/>
      </rPr>
      <t>: Data for December 2024 have not been confirmed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</si>
  <si>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Ministry of Finance, Ghana</t>
    </r>
  </si>
  <si>
    <t>STRUCTURE</t>
  </si>
  <si>
    <t>A. Short-Term Instruments</t>
  </si>
  <si>
    <t>35-Day Treasury Bill</t>
  </si>
  <si>
    <t>49-Day Treasury Bill</t>
  </si>
  <si>
    <t>77-Day Treasury Bill</t>
  </si>
  <si>
    <t>91-Day Treasury Bill</t>
  </si>
  <si>
    <t>182-Day Treasury Bill</t>
  </si>
  <si>
    <t>364-Day Treasury Bill</t>
  </si>
  <si>
    <t>1-Year Treasury Note</t>
  </si>
  <si>
    <t>Short-Term Advance</t>
  </si>
  <si>
    <t>B. Medium-Term Instruments</t>
  </si>
  <si>
    <t>2-Year Treasury Note</t>
  </si>
  <si>
    <t>2-Year Floating Treasury Note</t>
  </si>
  <si>
    <t>2-Year Fixed Treasury Note</t>
  </si>
  <si>
    <t>2-year USD Domestic Bond</t>
  </si>
  <si>
    <t>3-year USD Domestic Bond (Old)</t>
  </si>
  <si>
    <t>4-year USD Domestic Bond (New)</t>
  </si>
  <si>
    <t>5-year USD Domestic Bond (Old)</t>
  </si>
  <si>
    <t>5-year USD Domestic Bond (New)</t>
  </si>
  <si>
    <t xml:space="preserve">3-Year GGILBS </t>
  </si>
  <si>
    <t>3-Year Floating Rate Bond</t>
  </si>
  <si>
    <t>3-Year Floating Treasury Note (SADA-UBA)</t>
  </si>
  <si>
    <t>3-Year Fixed Rate Bond (Old)</t>
  </si>
  <si>
    <t>3-Year Stock (SBG)</t>
  </si>
  <si>
    <t>3-Year Stock (SSNIT)</t>
  </si>
  <si>
    <t>4-Year GOG Bond (New)</t>
  </si>
  <si>
    <t>4.5-Year GOG Bond (New)</t>
  </si>
  <si>
    <t>5-Year GOG Bond (Old)</t>
  </si>
  <si>
    <t>5-Year GOG Bond (New)</t>
  </si>
  <si>
    <t>5.5-Year GOG Bond (New)</t>
  </si>
  <si>
    <t>5-Year Golden Jubilee Bond</t>
  </si>
  <si>
    <t>6-Year GOG Bond (Old)</t>
  </si>
  <si>
    <t>6-Year GOG Bond (New)</t>
  </si>
  <si>
    <t>7-Year GOG Bond (Old)</t>
  </si>
  <si>
    <t>7-Year GOG Bond (New)</t>
  </si>
  <si>
    <t>8-Year GOG Bond</t>
  </si>
  <si>
    <t>9-Year GOG Bond</t>
  </si>
  <si>
    <t>10-Year GOG Bond (Old)</t>
  </si>
  <si>
    <t>10-Year GOG Bond (New)</t>
  </si>
  <si>
    <t>C. Long-Term Instruments</t>
  </si>
  <si>
    <t>11-Year GOG Bond</t>
  </si>
  <si>
    <t>12-Year GOG Bond (Old)</t>
  </si>
  <si>
    <t>12-Year GOG Bond (New)</t>
  </si>
  <si>
    <t>13-Year GOG Bond</t>
  </si>
  <si>
    <t>14-Year GOG Bond</t>
  </si>
  <si>
    <t>15-Year GOG Bond (Old)</t>
  </si>
  <si>
    <t>15-Year GOG Bond (New)</t>
  </si>
  <si>
    <t>20-Year GOG Bond</t>
  </si>
  <si>
    <t>Long-Term Government Stocks</t>
  </si>
  <si>
    <t>GOG Petroleum Finance Bond</t>
  </si>
  <si>
    <t>TOR Bonds</t>
  </si>
  <si>
    <t>National Pension Regulatory Authority (NPRA) Stocks</t>
  </si>
  <si>
    <t>Other Government Stocks</t>
  </si>
  <si>
    <t>Telekom Malasia Stock</t>
  </si>
  <si>
    <t>Net International Reserves</t>
  </si>
  <si>
    <t>Gross Reserves (excl Oil Funds, Encumbered Assets)</t>
  </si>
  <si>
    <t>Holdings of SDRs</t>
  </si>
  <si>
    <t>Other Foreign Assets</t>
  </si>
  <si>
    <t xml:space="preserve">Investments </t>
  </si>
  <si>
    <t xml:space="preserve">Foreign Liabilities </t>
  </si>
  <si>
    <t>Short-Term</t>
  </si>
  <si>
    <t xml:space="preserve">IMF: </t>
  </si>
  <si>
    <t>Other Foreign Liabilities to Int. Institutions</t>
  </si>
  <si>
    <t>SDR Allocation</t>
  </si>
  <si>
    <t>Foreign Currency Deposits</t>
  </si>
  <si>
    <t>J.      Net Swap Transactions:</t>
  </si>
  <si>
    <t xml:space="preserve">                     Swaps Receivable</t>
  </si>
  <si>
    <t xml:space="preserve">                     Swaps Payable</t>
  </si>
  <si>
    <t>Net Payment agreements</t>
  </si>
  <si>
    <t>Encumbered accounts (Collaterised L/Cs and Pledged Assets)</t>
  </si>
  <si>
    <t>o.w. cash collateral</t>
  </si>
  <si>
    <t>Ghana Petroleum &amp; Stabilisation Fund</t>
  </si>
  <si>
    <t>SPECIAL USD EUROBOND (1028331511051)</t>
  </si>
  <si>
    <t>Crude oil</t>
  </si>
  <si>
    <t>2013*</t>
  </si>
  <si>
    <t xml:space="preserve">Merchandise Exports (f.o.b) </t>
  </si>
  <si>
    <t xml:space="preserve">Cocoa Beans </t>
  </si>
  <si>
    <t>Cocoa Products</t>
  </si>
  <si>
    <t>Timber and Timber Products</t>
  </si>
  <si>
    <r>
      <t xml:space="preserve">Other Exports </t>
    </r>
    <r>
      <rPr>
        <vertAlign val="superscript"/>
        <sz val="16"/>
        <rFont val="Calibri"/>
        <family val="2"/>
        <scheme val="minor"/>
      </rPr>
      <t>1</t>
    </r>
  </si>
  <si>
    <t xml:space="preserve">Merchandise Imports (f.o.b) </t>
  </si>
  <si>
    <t xml:space="preserve">Non-Oil </t>
  </si>
  <si>
    <t>Oil &amp; Gas</t>
  </si>
  <si>
    <r>
      <rPr>
        <b/>
        <i/>
        <sz val="14"/>
        <rFont val="Calibri"/>
        <family val="2"/>
        <scheme val="minor"/>
      </rPr>
      <t>Note</t>
    </r>
    <r>
      <rPr>
        <i/>
        <sz val="14"/>
        <rFont val="Calibri"/>
        <family val="2"/>
        <scheme val="minor"/>
      </rPr>
      <t>:  Other Exports include exports of electricity, residual fuel oil, manganese, bauxite and diamonds, etc.</t>
    </r>
  </si>
  <si>
    <t>1.  Other Exports include exports of electricity, residual fuel oil, manganese, bauxite and diamonds, etc.</t>
  </si>
  <si>
    <t>2.  Data for 2024 have been revised.</t>
  </si>
  <si>
    <t xml:space="preserve">Apr  </t>
  </si>
  <si>
    <t xml:space="preserve">Crude Oil </t>
  </si>
  <si>
    <t xml:space="preserve">Premium </t>
  </si>
  <si>
    <t xml:space="preserve">Gas Oil </t>
  </si>
  <si>
    <t xml:space="preserve">LPG </t>
  </si>
  <si>
    <t xml:space="preserve">Aviation Fuel </t>
  </si>
  <si>
    <t xml:space="preserve">Gas (West Africa) </t>
  </si>
  <si>
    <t>Other Fuels</t>
  </si>
  <si>
    <t>Total</t>
  </si>
  <si>
    <t>2012*</t>
  </si>
  <si>
    <t xml:space="preserve">Oct </t>
  </si>
  <si>
    <t>Aviation Fuel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</si>
  <si>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Q1:2023 have been revised.</t>
    </r>
  </si>
  <si>
    <r>
      <rPr>
        <b/>
        <i/>
        <sz val="16"/>
        <rFont val="Calibri"/>
        <family val="2"/>
        <scheme val="minor"/>
      </rPr>
      <t>Source</t>
    </r>
    <r>
      <rPr>
        <i/>
        <sz val="16"/>
        <rFont val="Calibri"/>
        <family val="2"/>
        <scheme val="minor"/>
      </rPr>
      <t>: Tema Oil Refinery, National Petroleum Authority and Volta River Authority (VRA)</t>
    </r>
  </si>
  <si>
    <t xml:space="preserve">Apr </t>
  </si>
  <si>
    <t>Crude oil (bbl)</t>
  </si>
  <si>
    <t>Premium (MT)</t>
  </si>
  <si>
    <t>Gas oil (MT)</t>
  </si>
  <si>
    <t>LPG (MT)</t>
  </si>
  <si>
    <t>Aviation Fuel (MT)</t>
  </si>
  <si>
    <t xml:space="preserve"> Gas (MMBTu)</t>
  </si>
  <si>
    <t>Platon Gas Oil</t>
  </si>
  <si>
    <t>Akwaaba Oil Refinery</t>
  </si>
  <si>
    <t>Aksa Energy Ghana</t>
  </si>
  <si>
    <t>TOTAL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</si>
  <si>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2023 have been revised.</t>
    </r>
  </si>
  <si>
    <t>COCOA LIFFE (£)/tonne</t>
  </si>
  <si>
    <t>COCOA CSCE (US$)/tonne</t>
  </si>
  <si>
    <t>GOLD US$/fine oz</t>
  </si>
  <si>
    <t xml:space="preserve">DIAMOND US$/carats </t>
  </si>
  <si>
    <t>BAUXITE US$/tonne</t>
  </si>
  <si>
    <t>MANGANESE US$/tonne</t>
  </si>
  <si>
    <t>CRUDE OIL US$/barrel</t>
  </si>
  <si>
    <t>Note:</t>
  </si>
  <si>
    <t>Cocoa, Gold and Crude Oil prices are international prices whereas Diamond, Bauxite and Manganese are Realized Prices</t>
  </si>
  <si>
    <t>LIFFE: London International Futures and Funds Exchange. CSCE: Coffee, Sugar and Cocoa Exchange</t>
  </si>
  <si>
    <r>
      <rPr>
        <b/>
        <i/>
        <sz val="17"/>
        <rFont val="Calibri"/>
        <family val="2"/>
        <scheme val="minor"/>
      </rPr>
      <t>Source</t>
    </r>
    <r>
      <rPr>
        <i/>
        <sz val="17"/>
        <rFont val="Calibri"/>
        <family val="2"/>
        <scheme val="minor"/>
      </rPr>
      <t>: Reuters &amp; Mining Companies in Ghana</t>
    </r>
  </si>
  <si>
    <t xml:space="preserve">Interbank Market </t>
  </si>
  <si>
    <t xml:space="preserve">Forex Bureaux Market </t>
  </si>
  <si>
    <t>US Dollar</t>
  </si>
  <si>
    <t>Pound Sterling</t>
  </si>
  <si>
    <t>Euro</t>
  </si>
  <si>
    <t>Swiss Franc</t>
  </si>
  <si>
    <t>Japanese Yen</t>
  </si>
  <si>
    <t xml:space="preserve">End </t>
  </si>
  <si>
    <t>Period</t>
  </si>
  <si>
    <t>Month</t>
  </si>
  <si>
    <t>Average</t>
  </si>
  <si>
    <t>OVERALL INDEX</t>
  </si>
  <si>
    <t>Food and Non-Alcoholic Beverages Group</t>
  </si>
  <si>
    <t>Non-Food Group</t>
  </si>
  <si>
    <t>Alcoholic Beverages, Tobacco and Narcotics</t>
  </si>
  <si>
    <t>Clothing and Footwear</t>
  </si>
  <si>
    <t>Housing and Utilities</t>
  </si>
  <si>
    <t>Furnishings, Household Equipment, etc</t>
  </si>
  <si>
    <t xml:space="preserve">Health </t>
  </si>
  <si>
    <t xml:space="preserve">Transport </t>
  </si>
  <si>
    <t>Information and Communications</t>
  </si>
  <si>
    <t xml:space="preserve">Recreation and Culture </t>
  </si>
  <si>
    <t>Education Services</t>
  </si>
  <si>
    <t>Restaurants and Accommodation Services</t>
  </si>
  <si>
    <t>Insurance and Financial Services</t>
  </si>
  <si>
    <t>Personal Care,Social Prot., Misc. Gds and Ser.</t>
  </si>
  <si>
    <t>YEAR-ON-YEAR INFLATION RATE (%)</t>
  </si>
  <si>
    <t>Headline Inflation</t>
  </si>
  <si>
    <t>Food Inflation</t>
  </si>
  <si>
    <t>Non-Food Inflation</t>
  </si>
  <si>
    <t xml:space="preserve">Monthly Change  </t>
  </si>
  <si>
    <t>MEASURES OF CORE INFLATION (%)</t>
  </si>
  <si>
    <t>Core 2: Inflation excl Energy and Utility</t>
  </si>
  <si>
    <t xml:space="preserve">             and Volatile Food Items</t>
  </si>
  <si>
    <t>Core 3: Inflation excl Energy and Utility</t>
  </si>
  <si>
    <t xml:space="preserve">             Volatile Food Items &amp; Transportation</t>
  </si>
  <si>
    <t>Core 4: Inflation excl All Food Items,</t>
  </si>
  <si>
    <t xml:space="preserve">             Energy &amp; Utility</t>
  </si>
  <si>
    <r>
      <rPr>
        <b/>
        <i/>
        <sz val="14"/>
        <color theme="1"/>
        <rFont val="Calibri"/>
        <family val="2"/>
        <scheme val="minor"/>
      </rPr>
      <t>Source</t>
    </r>
    <r>
      <rPr>
        <i/>
        <sz val="14"/>
        <color theme="1"/>
        <rFont val="Calibri"/>
        <family val="2"/>
        <scheme val="minor"/>
      </rPr>
      <t>: Ghana Statistical Service (GSS) and Bank of Ghana (BOG)</t>
    </r>
  </si>
  <si>
    <t>AGRICULTURE</t>
  </si>
  <si>
    <t>Crops</t>
  </si>
  <si>
    <t xml:space="preserve">  o.w. Cocoa</t>
  </si>
  <si>
    <t>Livestock</t>
  </si>
  <si>
    <t>Forestry and Logging</t>
  </si>
  <si>
    <t>Fishing</t>
  </si>
  <si>
    <t>INDUSTRY</t>
  </si>
  <si>
    <t>Mining and Quarrying</t>
  </si>
  <si>
    <t xml:space="preserve">  o.w. Oil and Gas</t>
  </si>
  <si>
    <t xml:space="preserve">  o.w. Gold</t>
  </si>
  <si>
    <t>Electricity</t>
  </si>
  <si>
    <t>Water and Sewerage</t>
  </si>
  <si>
    <t>SERVICES</t>
  </si>
  <si>
    <t>Trade; Repair of Vehicles, Household Goods</t>
  </si>
  <si>
    <t>Accommodation &amp; Food Service Activities</t>
  </si>
  <si>
    <t>Transport and Storage</t>
  </si>
  <si>
    <t>Information and Communication</t>
  </si>
  <si>
    <t>Financial and Insurance Activities</t>
  </si>
  <si>
    <t>Real Estate</t>
  </si>
  <si>
    <t>Professional, Administrative &amp; Support Service activities</t>
  </si>
  <si>
    <t>Public Administration &amp; Defence; Social Security</t>
  </si>
  <si>
    <t>Education</t>
  </si>
  <si>
    <t>Health and Social Work</t>
  </si>
  <si>
    <t>Other Service  Activities</t>
  </si>
  <si>
    <t>Gross Domestic Product at Basic Prices</t>
  </si>
  <si>
    <t>Net Indirect Taxes</t>
  </si>
  <si>
    <t>Gross Domestic Product in Purchasers' Values</t>
  </si>
  <si>
    <t xml:space="preserve">  o.w. informal GDP at purchasers' value</t>
  </si>
  <si>
    <t>G.D.P. in purchasers' value (non-oil)</t>
  </si>
  <si>
    <r>
      <rPr>
        <b/>
        <i/>
        <sz val="17"/>
        <rFont val="Calibri"/>
        <family val="2"/>
      </rPr>
      <t>Source</t>
    </r>
    <r>
      <rPr>
        <i/>
        <sz val="17"/>
        <rFont val="Calibri"/>
        <family val="2"/>
      </rPr>
      <t>: Ghana Statistical Service</t>
    </r>
  </si>
  <si>
    <t>Hotels and Restaurants</t>
  </si>
  <si>
    <t>Financial and Insurance activities</t>
  </si>
  <si>
    <t>Community, Social &amp; Personal Service  Activities</t>
  </si>
  <si>
    <t xml:space="preserve">   o/w BOG Unencumbered Gold Holdings</t>
  </si>
  <si>
    <t>Bank of Ghana Unencumbered Gold Holdings (US$' M)</t>
  </si>
  <si>
    <t>Gross International Reserves (GIR)</t>
  </si>
  <si>
    <t xml:space="preserve">        </t>
  </si>
  <si>
    <t>MONTHLY STATISTICAL BULLETIN</t>
  </si>
  <si>
    <t>Monetary Aggregates</t>
  </si>
  <si>
    <t>1. Monetary Survey</t>
  </si>
  <si>
    <t>1</t>
  </si>
  <si>
    <t>2. Assets of the Bank of Ghana</t>
  </si>
  <si>
    <t>2</t>
  </si>
  <si>
    <t>3. Liabilities of the Bank of Ghana</t>
  </si>
  <si>
    <t>4. Assets of Deposit Money Banks</t>
  </si>
  <si>
    <t>5. Liabilities of Deposit Money Banks</t>
  </si>
  <si>
    <t xml:space="preserve">6. Sectoral Distribution of Outstanding Credit by Deposit Money Banks </t>
  </si>
  <si>
    <t>6</t>
  </si>
  <si>
    <t>7. Reserve Requirements of Deposit Money Banks</t>
  </si>
  <si>
    <t>7</t>
  </si>
  <si>
    <t>8. Consolidated Assets and Liabilities of Rural/Community Banks</t>
  </si>
  <si>
    <t>8</t>
  </si>
  <si>
    <t>21</t>
  </si>
  <si>
    <t>1. This issue does not include Broad Fiscal Tables and the complete Balance of Payment Tables.</t>
  </si>
  <si>
    <t>2. All data are subject to revisions.</t>
  </si>
  <si>
    <t>3. Unless otherwise stated, source of data is from Bank of Ghana.</t>
  </si>
  <si>
    <t>9. Bank Clearing</t>
  </si>
  <si>
    <t>10. Interest  Rates - Domestic Money Banks</t>
  </si>
  <si>
    <t xml:space="preserve">11. Money Market Rates  </t>
  </si>
  <si>
    <t>12. Fiscal Position - Narrow</t>
  </si>
  <si>
    <t>13. Outstanding Stock of Selected Government Debt Instruments By Holder</t>
  </si>
  <si>
    <t>14. Holders and Structure of Domestic Debt</t>
  </si>
  <si>
    <t>19 - 20</t>
  </si>
  <si>
    <t>15. International Reserves of Bank of Ghana</t>
  </si>
  <si>
    <t>16. Merchandise Trade Flows</t>
  </si>
  <si>
    <t>17. Crude Oil and Petroleum Products Imports</t>
  </si>
  <si>
    <t>18. Commodity Prices</t>
  </si>
  <si>
    <t>19. Indicative Foreign Exchange Rates (Interbank &amp; Forex Bureaux Markets)</t>
  </si>
  <si>
    <t>22</t>
  </si>
  <si>
    <t>20. National Consumer Price Index and Inflation Rates</t>
  </si>
  <si>
    <t>21. Gross Domestic Product by Production Approach at Constant 2013 Prices</t>
  </si>
  <si>
    <t>22. Gross Domestic Product by Production Approach at Current Prices</t>
  </si>
  <si>
    <t>Table 9: Bank Clearing</t>
  </si>
  <si>
    <t>Table 8: Consolidated Assets and Liabilities of Rural/Community Banks (Millions of Ghana Cedis)</t>
  </si>
  <si>
    <t xml:space="preserve">  Table 12:  Fiscal Position - Narrow (Millions of Ghana Cedis)</t>
  </si>
  <si>
    <t xml:space="preserve">  Table 12: (Concluded)</t>
  </si>
  <si>
    <t>Table 13:  Outstanding Stock of Selected Government Debt Instruments By Holder (Millions of Ghana Cedis)</t>
  </si>
  <si>
    <t>Table 14b: Structure of Domestic Debt (Millions of Ghana Cedis)</t>
  </si>
  <si>
    <t>Table 14a: Holders of Domestic Debt (Millions of Ghana Cedis)</t>
  </si>
  <si>
    <t xml:space="preserve"> Table 15: International Reserves of Bank of Ghana (Millions of US Dollars)</t>
  </si>
  <si>
    <t>Table 16: Merchandise Trade Flows (Millions of US Dollars)</t>
  </si>
  <si>
    <t>Table 17(aii): Crude Oil and Petroleum Products Imports (c.i.f) by Value (Millions of US Dollars)</t>
  </si>
  <si>
    <t>Table 17(ai): Crude Oil and Petroleum Products Imports (f.o.b) by Value (Millions of US Dollars)</t>
  </si>
  <si>
    <t>Table 17(bi): Crude Oil and Petroleum Products Imports by Volume</t>
  </si>
  <si>
    <t>Table 17(bii): Crude Oil Imports by Importer and Value (Millions of US Dollars)</t>
  </si>
  <si>
    <t xml:space="preserve">Table 18:  Commodity Prices </t>
  </si>
  <si>
    <t xml:space="preserve">Table 19: Indicative Foreign Exchange Rates (GH¢ per Foreign Currency) - End Period &amp; Period Average </t>
  </si>
  <si>
    <t>Table 20:  National Consumer Price Index and Inflation Rates by COICOP Group  (2018 Average = 100)</t>
  </si>
  <si>
    <t>Table 21b:  Gross Domestic Product by Production Approach at Constant  2013 Prices (Growth Rates)</t>
  </si>
  <si>
    <t xml:space="preserve">Table 22:  Gross Domestic Product by Production Approach at Current Prices (Millions of Ghana Cedis) </t>
  </si>
  <si>
    <t>Table 13: (Continued)</t>
  </si>
  <si>
    <t>Table 13: (Concluded)</t>
  </si>
  <si>
    <t>16 - 18</t>
  </si>
  <si>
    <t>Table 21a:  Gross Domestic Product by Production Approach at Constant 2013 Prices (Millions of Ghana Cedis)</t>
  </si>
  <si>
    <t>CenPower Generation/Asogli</t>
  </si>
  <si>
    <t>DECEMBER 2025</t>
  </si>
  <si>
    <t>15.00-48.75</t>
  </si>
  <si>
    <t>15.00 - 42.99</t>
  </si>
  <si>
    <t xml:space="preserve">Sentuo Oil Refinery </t>
  </si>
  <si>
    <t>Cenit/Vitol/Adinkra</t>
  </si>
  <si>
    <r>
      <rPr>
        <b/>
        <i/>
        <sz val="16"/>
        <rFont val="Calibri"/>
        <family val="2"/>
        <scheme val="minor"/>
      </rPr>
      <t>Source</t>
    </r>
    <r>
      <rPr>
        <i/>
        <sz val="16"/>
        <rFont val="Calibri"/>
        <family val="2"/>
        <scheme val="minor"/>
      </rPr>
      <t>: Tema Oil Refinery, National Petroleum Authority, and Volta River Authority (VRA)</t>
    </r>
  </si>
  <si>
    <t>Month/Year</t>
  </si>
  <si>
    <t>Year</t>
  </si>
  <si>
    <t>Month                                                              Year</t>
  </si>
  <si>
    <t>GIR includes the Ghana Petroleum Fund (Heritage and Stabilisation Funds)</t>
  </si>
  <si>
    <t>Net Domestic Financing: Negative (-) indicates a net repayment by Government to Banks/Non-Banks.</t>
  </si>
  <si>
    <t xml:space="preserve">                                         Positive (+) indicates net borrowing by Government from Banks/Non-Banks.</t>
  </si>
  <si>
    <t xml:space="preserve">                                        Positive (+) indicates net borrowing by Government from Banks/Non-Banks.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</si>
</sst>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0_)"/>
    <numFmt numFmtId="168" formatCode="_-* #,##0.0_-;\-* #,##0.0_-;_-* &quot;-&quot;??_-;_-@_-"/>
    <numFmt numFmtId="169" formatCode="#,##0.00_ ;\-#,##0.00\ "/>
    <numFmt numFmtId="170" formatCode="0.00_ ;\-0.00\ "/>
    <numFmt numFmtId="171" formatCode="_(* #,##0.0_);_(* \(#,##0.0\);_(* &quot;-&quot;??_);_(@_)"/>
    <numFmt numFmtId="172" formatCode="0.000"/>
    <numFmt numFmtId="173" formatCode="#,##0.000"/>
    <numFmt numFmtId="174" formatCode="_-* #,##0_-;\-* #,##0_-;_-* &quot;-&quot;??_-;_-@_-"/>
    <numFmt numFmtId="175" formatCode="#,##0.0_);\(#,##0.0\)"/>
    <numFmt numFmtId="176" formatCode="#,##0.0000_);\(#,##0.0000\)"/>
    <numFmt numFmtId="177" formatCode="#,##0_ ;\-#,##0\ "/>
    <numFmt numFmtId="178" formatCode="0.0000"/>
    <numFmt numFmtId="179" formatCode="0.0000_ ;\-0.0000\ "/>
    <numFmt numFmtId="180" formatCode="0_ ;\-0\ "/>
  </numFmts>
  <fonts count="1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3"/>
      <name val="Calibri"/>
      <family val="2"/>
      <scheme val="minor"/>
    </font>
    <font>
      <b/>
      <sz val="24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i/>
      <sz val="22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i/>
      <sz val="16"/>
      <name val="Calibri"/>
      <family val="2"/>
      <scheme val="minor"/>
    </font>
    <font>
      <b/>
      <sz val="19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i/>
      <sz val="1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Calibri"/>
      <family val="2"/>
    </font>
    <font>
      <sz val="11"/>
      <name val="Arial"/>
      <family val="2"/>
    </font>
    <font>
      <b/>
      <sz val="14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vertAlign val="superscript"/>
      <sz val="14"/>
      <name val="Calibri"/>
      <family val="2"/>
    </font>
    <font>
      <sz val="13"/>
      <name val="Calibri"/>
      <family val="2"/>
    </font>
    <font>
      <b/>
      <sz val="14"/>
      <color rgb="FF000000"/>
      <name val="Calibri"/>
      <family val="2"/>
    </font>
    <font>
      <b/>
      <sz val="13"/>
      <name val="Calibri"/>
      <family val="2"/>
    </font>
    <font>
      <i/>
      <sz val="14"/>
      <name val="Calibri"/>
      <family val="2"/>
    </font>
    <font>
      <sz val="14"/>
      <color theme="1"/>
      <name val="Helvetica"/>
      <family val="2"/>
    </font>
    <font>
      <sz val="13"/>
      <color rgb="FF00000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Helvetica"/>
      <family val="2"/>
    </font>
    <font>
      <b/>
      <sz val="17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rgb="FF000000"/>
      <name val="Calibri"/>
      <family val="2"/>
    </font>
    <font>
      <i/>
      <sz val="13"/>
      <color rgb="FF000000"/>
      <name val="Calibri"/>
      <family val="2"/>
    </font>
    <font>
      <sz val="14"/>
      <name val="Arial"/>
      <family val="2"/>
    </font>
    <font>
      <b/>
      <sz val="10"/>
      <name val="Arial"/>
      <family val="2"/>
    </font>
    <font>
      <b/>
      <sz val="14"/>
      <color theme="1" tint="4.9989318521683403E-2"/>
      <name val="Calibri"/>
      <family val="2"/>
      <scheme val="minor"/>
    </font>
    <font>
      <sz val="12"/>
      <name val="Calibri"/>
      <family val="2"/>
      <scheme val="minor"/>
    </font>
    <font>
      <sz val="13"/>
      <name val="Arial"/>
      <family val="2"/>
    </font>
    <font>
      <i/>
      <sz val="12"/>
      <name val="Calibri"/>
      <family val="2"/>
    </font>
    <font>
      <sz val="12"/>
      <name val="Arial"/>
      <family val="2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7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2"/>
      <name val="Calibri"/>
      <family val="2"/>
    </font>
    <font>
      <sz val="9"/>
      <color rgb="FF000000"/>
      <name val="Calibri"/>
      <family val="2"/>
    </font>
    <font>
      <sz val="20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6"/>
      <name val="Calibri"/>
      <family val="2"/>
    </font>
    <font>
      <sz val="16"/>
      <name val="Arial"/>
      <family val="2"/>
    </font>
    <font>
      <i/>
      <sz val="12"/>
      <name val="Calibri"/>
      <family val="2"/>
      <scheme val="minor"/>
    </font>
    <font>
      <i/>
      <sz val="10"/>
      <name val="Arial"/>
      <family val="2"/>
    </font>
    <font>
      <b/>
      <i/>
      <sz val="12"/>
      <name val="Calibri"/>
      <family val="2"/>
      <scheme val="minor"/>
    </font>
    <font>
      <b/>
      <sz val="18"/>
      <name val="Calibri"/>
      <family val="2"/>
      <scheme val="minor"/>
    </font>
    <font>
      <sz val="14"/>
      <color theme="1"/>
      <name val="Arial"/>
      <family val="2"/>
    </font>
    <font>
      <sz val="15"/>
      <name val="Arial"/>
      <family val="2"/>
    </font>
    <font>
      <b/>
      <sz val="14"/>
      <color theme="1"/>
      <name val="Calibri"/>
      <family val="2"/>
    </font>
    <font>
      <b/>
      <sz val="14"/>
      <color indexed="8"/>
      <name val="Calibri"/>
      <family val="2"/>
      <scheme val="minor"/>
    </font>
    <font>
      <b/>
      <sz val="15"/>
      <name val="Arial"/>
      <family val="2"/>
    </font>
    <font>
      <sz val="15"/>
      <name val="Calibri"/>
      <family val="2"/>
      <scheme val="minor"/>
    </font>
    <font>
      <b/>
      <sz val="15"/>
      <name val="Calibri"/>
      <family val="2"/>
    </font>
    <font>
      <b/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i/>
      <sz val="11"/>
      <name val="Arial"/>
      <family val="2"/>
    </font>
    <font>
      <sz val="15"/>
      <name val="Calibri"/>
      <family val="2"/>
    </font>
    <font>
      <sz val="15"/>
      <color theme="1"/>
      <name val="Arial"/>
      <family val="2"/>
    </font>
    <font>
      <b/>
      <sz val="15"/>
      <name val="Tahoma"/>
      <family val="2"/>
    </font>
    <font>
      <b/>
      <sz val="15"/>
      <color indexed="8"/>
      <name val="Tahoma"/>
      <family val="2"/>
    </font>
    <font>
      <b/>
      <sz val="15"/>
      <color theme="1"/>
      <name val="Calibri"/>
      <family val="2"/>
      <scheme val="minor"/>
    </font>
    <font>
      <b/>
      <sz val="15"/>
      <color theme="1"/>
      <name val="Calibri"/>
      <family val="2"/>
    </font>
    <font>
      <i/>
      <sz val="15"/>
      <name val="Calibri"/>
      <family val="2"/>
    </font>
    <font>
      <i/>
      <sz val="15"/>
      <name val="Calibri"/>
      <family val="2"/>
      <scheme val="minor"/>
    </font>
    <font>
      <i/>
      <sz val="15"/>
      <color theme="1"/>
      <name val="Calibri"/>
      <family val="2"/>
      <scheme val="minor"/>
    </font>
    <font>
      <b/>
      <i/>
      <sz val="10"/>
      <name val="Arial"/>
      <family val="2"/>
    </font>
    <font>
      <b/>
      <sz val="15"/>
      <color rgb="FFFF0000"/>
      <name val="Calibri"/>
      <family val="2"/>
      <scheme val="minor"/>
    </font>
    <font>
      <b/>
      <i/>
      <sz val="14"/>
      <name val="Calibri"/>
      <family val="2"/>
    </font>
    <font>
      <sz val="10"/>
      <color theme="1"/>
      <name val="Arial"/>
      <family val="2"/>
    </font>
    <font>
      <b/>
      <sz val="16"/>
      <name val="Tahoma"/>
      <family val="2"/>
    </font>
    <font>
      <b/>
      <sz val="14"/>
      <color indexed="8"/>
      <name val="Tahoma"/>
      <family val="2"/>
    </font>
    <font>
      <b/>
      <sz val="27"/>
      <name val="Calibri"/>
      <family val="2"/>
      <scheme val="minor"/>
    </font>
    <font>
      <sz val="24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i/>
      <sz val="23"/>
      <name val="Calibri"/>
      <family val="2"/>
      <scheme val="minor"/>
    </font>
    <font>
      <i/>
      <sz val="23"/>
      <name val="Calibri"/>
      <family val="2"/>
      <scheme val="minor"/>
    </font>
    <font>
      <b/>
      <i/>
      <sz val="22"/>
      <name val="Calibri"/>
      <family val="2"/>
      <scheme val="minor"/>
    </font>
    <font>
      <b/>
      <i/>
      <sz val="15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</font>
    <font>
      <sz val="16"/>
      <color rgb="FFFF0000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i/>
      <sz val="16"/>
      <color indexed="8"/>
      <name val="Calibri"/>
      <family val="2"/>
      <scheme val="minor"/>
    </font>
    <font>
      <i/>
      <sz val="16"/>
      <name val="Arial"/>
      <family val="2"/>
    </font>
    <font>
      <b/>
      <sz val="12"/>
      <color indexed="8"/>
      <name val="Calibri"/>
      <family val="2"/>
      <scheme val="minor"/>
    </font>
    <font>
      <sz val="16"/>
      <name val="Calibri"/>
      <family val="2"/>
    </font>
    <font>
      <b/>
      <i/>
      <sz val="16"/>
      <name val="Calibri"/>
      <family val="2"/>
      <scheme val="minor"/>
    </font>
    <font>
      <vertAlign val="superscript"/>
      <sz val="16"/>
      <name val="Calibri"/>
      <family val="2"/>
      <scheme val="minor"/>
    </font>
    <font>
      <b/>
      <sz val="12"/>
      <name val="Arial"/>
      <family val="2"/>
    </font>
    <font>
      <sz val="18"/>
      <name val="Calibri"/>
      <family val="2"/>
      <scheme val="minor"/>
    </font>
    <font>
      <sz val="18"/>
      <color rgb="FFFF0000"/>
      <name val="Calibri"/>
      <family val="2"/>
      <scheme val="minor"/>
    </font>
    <font>
      <b/>
      <i/>
      <sz val="17"/>
      <name val="Calibri"/>
      <family val="2"/>
      <scheme val="minor"/>
    </font>
    <font>
      <i/>
      <sz val="17"/>
      <name val="Calibri"/>
      <family val="2"/>
      <scheme val="minor"/>
    </font>
    <font>
      <i/>
      <sz val="18"/>
      <name val="Calibri"/>
      <family val="2"/>
      <scheme val="minor"/>
    </font>
    <font>
      <b/>
      <sz val="23"/>
      <name val="Calibri"/>
      <family val="2"/>
      <scheme val="minor"/>
    </font>
    <font>
      <sz val="20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i/>
      <sz val="17"/>
      <name val="Calibri"/>
      <family val="2"/>
    </font>
    <font>
      <b/>
      <sz val="20"/>
      <name val="Calibri"/>
      <family val="2"/>
    </font>
    <font>
      <sz val="17"/>
      <name val="Arial"/>
      <family val="2"/>
    </font>
    <font>
      <b/>
      <sz val="17"/>
      <name val="Arial"/>
      <family val="2"/>
    </font>
    <font>
      <sz val="17"/>
      <name val="Calibri"/>
      <family val="2"/>
      <scheme val="minor"/>
    </font>
    <font>
      <sz val="17"/>
      <name val="Calibri"/>
      <family val="2"/>
    </font>
    <font>
      <b/>
      <i/>
      <sz val="17"/>
      <name val="Calibri"/>
      <family val="2"/>
    </font>
    <font>
      <i/>
      <sz val="17"/>
      <name val="Arial"/>
      <family val="2"/>
    </font>
    <font>
      <sz val="18"/>
      <name val="Calibri"/>
      <family val="2"/>
    </font>
    <font>
      <i/>
      <sz val="18"/>
      <name val="Calibri"/>
      <family val="2"/>
    </font>
    <font>
      <b/>
      <i/>
      <sz val="18"/>
      <name val="Calibri"/>
      <family val="2"/>
    </font>
    <font>
      <b/>
      <sz val="25"/>
      <name val="Calibri"/>
      <family val="2"/>
    </font>
    <font>
      <b/>
      <sz val="19"/>
      <name val="Calibri"/>
      <family val="2"/>
    </font>
    <font>
      <sz val="19"/>
      <name val="Calibri"/>
      <family val="2"/>
    </font>
    <font>
      <i/>
      <sz val="19"/>
      <name val="Calibri"/>
      <family val="2"/>
    </font>
    <font>
      <sz val="6.15"/>
      <name val="Arial"/>
      <family val="2"/>
    </font>
    <font>
      <sz val="16"/>
      <color theme="1"/>
      <name val="Times New Roman"/>
      <family val="1"/>
    </font>
    <font>
      <i/>
      <sz val="16"/>
      <color theme="1"/>
      <name val="Times New Roman"/>
      <family val="1"/>
    </font>
    <font>
      <sz val="16"/>
      <color theme="1"/>
      <name val="Arial Black"/>
      <family val="2"/>
    </font>
    <font>
      <sz val="8"/>
      <name val="Arial"/>
      <family val="2"/>
    </font>
    <font>
      <sz val="20"/>
      <color theme="1"/>
      <name val="Arial Black"/>
      <family val="2"/>
    </font>
    <font>
      <sz val="18"/>
      <color theme="1"/>
      <name val="Arial Black"/>
      <family val="2"/>
    </font>
    <font>
      <sz val="19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6A30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auto="1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thick">
        <color indexed="64"/>
      </right>
      <top/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auto="1"/>
      </top>
      <bottom/>
      <diagonal/>
    </border>
    <border>
      <left style="thick">
        <color indexed="64"/>
      </left>
      <right/>
      <top style="medium">
        <color auto="1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auto="1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164" fontId="9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" fontId="112" fillId="0" borderId="0"/>
    <xf numFmtId="0" fontId="9" fillId="0" borderId="0"/>
    <xf numFmtId="0" fontId="9" fillId="0" borderId="0"/>
    <xf numFmtId="0" fontId="9" fillId="0" borderId="0"/>
    <xf numFmtId="0" fontId="65" fillId="0" borderId="0"/>
    <xf numFmtId="0" fontId="65" fillId="0" borderId="0"/>
    <xf numFmtId="164" fontId="65" fillId="0" borderId="0" applyFont="0" applyFill="0" applyBorder="0" applyAlignment="0" applyProtection="0"/>
    <xf numFmtId="0" fontId="2" fillId="0" borderId="0"/>
    <xf numFmtId="0" fontId="149" fillId="0" borderId="46" applyNumberFormat="0" applyFill="0" applyProtection="0">
      <alignment horizontal="left" vertical="top" wrapText="1"/>
    </xf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133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" fillId="0" borderId="0"/>
  </cellStyleXfs>
  <cellXfs count="2121">
    <xf numFmtId="0" fontId="0" fillId="0" borderId="0" xfId="0"/>
    <xf numFmtId="0" fontId="4" fillId="0" borderId="0" xfId="0" applyFont="1"/>
    <xf numFmtId="0" fontId="6" fillId="0" borderId="0" xfId="0" applyFont="1"/>
    <xf numFmtId="0" fontId="10" fillId="0" borderId="0" xfId="4" applyFont="1" applyAlignment="1">
      <alignment vertical="center"/>
    </xf>
    <xf numFmtId="0" fontId="10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16" fontId="10" fillId="0" borderId="0" xfId="4" applyNumberFormat="1" applyFont="1" applyAlignment="1">
      <alignment vertical="center"/>
    </xf>
    <xf numFmtId="49" fontId="10" fillId="0" borderId="0" xfId="4" applyNumberFormat="1" applyFont="1" applyAlignment="1">
      <alignment horizontal="center" vertical="center"/>
    </xf>
    <xf numFmtId="17" fontId="10" fillId="0" borderId="0" xfId="4" applyNumberFormat="1" applyFont="1" applyAlignment="1">
      <alignment vertical="center"/>
    </xf>
    <xf numFmtId="49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10" fillId="0" borderId="0" xfId="4" applyFont="1" applyAlignment="1">
      <alignment horizontal="right" vertical="center"/>
    </xf>
    <xf numFmtId="0" fontId="13" fillId="0" borderId="0" xfId="4" applyFont="1" applyAlignment="1">
      <alignment vertical="center"/>
    </xf>
    <xf numFmtId="0" fontId="13" fillId="0" borderId="0" xfId="4" applyFont="1" applyAlignment="1">
      <alignment horizontal="center" vertical="center"/>
    </xf>
    <xf numFmtId="0" fontId="14" fillId="0" borderId="0" xfId="4" applyFont="1" applyAlignment="1">
      <alignment vertical="center"/>
    </xf>
    <xf numFmtId="0" fontId="10" fillId="0" borderId="0" xfId="4" applyFont="1" applyAlignment="1">
      <alignment horizontal="left" vertical="center" indent="8"/>
    </xf>
    <xf numFmtId="0" fontId="10" fillId="0" borderId="0" xfId="4" applyFont="1" applyAlignment="1">
      <alignment horizontal="left" vertical="center"/>
    </xf>
    <xf numFmtId="43" fontId="10" fillId="0" borderId="0" xfId="4" applyNumberFormat="1" applyFont="1" applyAlignment="1">
      <alignment vertical="center"/>
    </xf>
    <xf numFmtId="49" fontId="13" fillId="0" borderId="0" xfId="4" applyNumberFormat="1" applyFont="1" applyAlignment="1">
      <alignment horizontal="center" vertical="center"/>
    </xf>
    <xf numFmtId="16" fontId="14" fillId="0" borderId="0" xfId="4" applyNumberFormat="1" applyFont="1" applyAlignment="1">
      <alignment vertical="center"/>
    </xf>
    <xf numFmtId="17" fontId="13" fillId="0" borderId="0" xfId="4" applyNumberFormat="1" applyFont="1" applyAlignment="1">
      <alignment vertical="center"/>
    </xf>
    <xf numFmtId="49" fontId="13" fillId="0" borderId="0" xfId="4" applyNumberFormat="1" applyFont="1" applyAlignment="1">
      <alignment vertical="center"/>
    </xf>
    <xf numFmtId="0" fontId="15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0" fontId="17" fillId="0" borderId="0" xfId="4" applyFont="1"/>
    <xf numFmtId="0" fontId="17" fillId="0" borderId="1" xfId="4" applyFont="1" applyBorder="1"/>
    <xf numFmtId="4" fontId="17" fillId="0" borderId="0" xfId="1" applyNumberFormat="1" applyFont="1" applyBorder="1" applyAlignment="1">
      <alignment horizontal="right"/>
    </xf>
    <xf numFmtId="165" fontId="17" fillId="0" borderId="1" xfId="4" applyNumberFormat="1" applyFont="1" applyBorder="1"/>
    <xf numFmtId="165" fontId="17" fillId="0" borderId="0" xfId="4" applyNumberFormat="1" applyFont="1"/>
    <xf numFmtId="165" fontId="18" fillId="0" borderId="0" xfId="4" applyNumberFormat="1" applyFont="1"/>
    <xf numFmtId="0" fontId="6" fillId="0" borderId="0" xfId="4" applyFont="1"/>
    <xf numFmtId="0" fontId="8" fillId="4" borderId="3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center"/>
    </xf>
    <xf numFmtId="0" fontId="8" fillId="4" borderId="10" xfId="4" applyFont="1" applyFill="1" applyBorder="1" applyAlignment="1">
      <alignment horizontal="right"/>
    </xf>
    <xf numFmtId="0" fontId="8" fillId="4" borderId="1" xfId="4" applyFont="1" applyFill="1" applyBorder="1" applyAlignment="1">
      <alignment horizontal="right"/>
    </xf>
    <xf numFmtId="0" fontId="8" fillId="4" borderId="11" xfId="4" applyFont="1" applyFill="1" applyBorder="1" applyAlignment="1">
      <alignment horizontal="right"/>
    </xf>
    <xf numFmtId="0" fontId="8" fillId="4" borderId="1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right"/>
    </xf>
    <xf numFmtId="0" fontId="8" fillId="4" borderId="5" xfId="4" applyFont="1" applyFill="1" applyBorder="1" applyAlignment="1">
      <alignment horizontal="right"/>
    </xf>
    <xf numFmtId="0" fontId="8" fillId="4" borderId="3" xfId="4" applyFont="1" applyFill="1" applyBorder="1" applyAlignment="1">
      <alignment horizontal="right"/>
    </xf>
    <xf numFmtId="0" fontId="17" fillId="0" borderId="7" xfId="4" applyFont="1" applyBorder="1"/>
    <xf numFmtId="0" fontId="17" fillId="0" borderId="6" xfId="4" applyFont="1" applyBorder="1"/>
    <xf numFmtId="0" fontId="17" fillId="0" borderId="12" xfId="4" applyFont="1" applyBorder="1"/>
    <xf numFmtId="4" fontId="17" fillId="0" borderId="13" xfId="1" applyNumberFormat="1" applyFont="1" applyBorder="1" applyAlignment="1">
      <alignment horizontal="right"/>
    </xf>
    <xf numFmtId="0" fontId="17" fillId="0" borderId="13" xfId="4" applyFont="1" applyBorder="1"/>
    <xf numFmtId="0" fontId="17" fillId="0" borderId="8" xfId="4" applyFont="1" applyBorder="1"/>
    <xf numFmtId="2" fontId="17" fillId="0" borderId="13" xfId="4" applyNumberFormat="1" applyFont="1" applyBorder="1" applyAlignment="1">
      <alignment horizontal="right"/>
    </xf>
    <xf numFmtId="2" fontId="17" fillId="0" borderId="12" xfId="4" applyNumberFormat="1" applyFont="1" applyBorder="1" applyAlignment="1">
      <alignment horizontal="right"/>
    </xf>
    <xf numFmtId="165" fontId="17" fillId="0" borderId="12" xfId="1" applyNumberFormat="1" applyFont="1" applyFill="1" applyBorder="1" applyAlignment="1">
      <alignment horizontal="right"/>
    </xf>
    <xf numFmtId="165" fontId="17" fillId="0" borderId="0" xfId="1" applyNumberFormat="1" applyFont="1" applyFill="1" applyBorder="1" applyAlignment="1">
      <alignment horizontal="right"/>
    </xf>
    <xf numFmtId="4" fontId="17" fillId="0" borderId="13" xfId="1" applyNumberFormat="1" applyFont="1" applyFill="1" applyBorder="1" applyAlignment="1">
      <alignment horizontal="right"/>
    </xf>
    <xf numFmtId="4" fontId="17" fillId="0" borderId="0" xfId="1" applyNumberFormat="1" applyFont="1" applyFill="1" applyBorder="1" applyAlignment="1">
      <alignment horizontal="right"/>
    </xf>
    <xf numFmtId="164" fontId="17" fillId="0" borderId="0" xfId="1" applyFont="1" applyBorder="1" applyAlignment="1">
      <alignment horizontal="right"/>
    </xf>
    <xf numFmtId="164" fontId="17" fillId="0" borderId="12" xfId="1" applyFont="1" applyBorder="1" applyAlignment="1">
      <alignment horizontal="right"/>
    </xf>
    <xf numFmtId="164" fontId="17" fillId="0" borderId="13" xfId="1" applyFont="1" applyBorder="1" applyAlignment="1">
      <alignment horizontal="right"/>
    </xf>
    <xf numFmtId="2" fontId="17" fillId="0" borderId="0" xfId="1" applyNumberFormat="1" applyFont="1" applyBorder="1" applyAlignment="1">
      <alignment horizontal="right"/>
    </xf>
    <xf numFmtId="2" fontId="17" fillId="0" borderId="12" xfId="1" applyNumberFormat="1" applyFont="1" applyBorder="1" applyAlignment="1">
      <alignment horizontal="right"/>
    </xf>
    <xf numFmtId="2" fontId="17" fillId="0" borderId="13" xfId="1" applyNumberFormat="1" applyFont="1" applyBorder="1" applyAlignment="1">
      <alignment horizontal="right"/>
    </xf>
    <xf numFmtId="39" fontId="17" fillId="0" borderId="0" xfId="1" applyNumberFormat="1" applyFont="1" applyBorder="1" applyAlignment="1">
      <alignment horizontal="right"/>
    </xf>
    <xf numFmtId="39" fontId="17" fillId="0" borderId="13" xfId="1" applyNumberFormat="1" applyFont="1" applyBorder="1" applyAlignment="1">
      <alignment horizontal="right"/>
    </xf>
    <xf numFmtId="39" fontId="17" fillId="0" borderId="12" xfId="1" applyNumberFormat="1" applyFont="1" applyBorder="1" applyAlignment="1">
      <alignment horizontal="right"/>
    </xf>
    <xf numFmtId="4" fontId="17" fillId="0" borderId="12" xfId="1" applyNumberFormat="1" applyFont="1" applyFill="1" applyBorder="1" applyAlignment="1">
      <alignment horizontal="right"/>
    </xf>
    <xf numFmtId="166" fontId="17" fillId="0" borderId="0" xfId="1" applyNumberFormat="1" applyFont="1" applyFill="1" applyBorder="1" applyAlignment="1">
      <alignment horizontal="right"/>
    </xf>
    <xf numFmtId="164" fontId="17" fillId="0" borderId="0" xfId="1" applyFont="1" applyFill="1" applyBorder="1" applyAlignment="1">
      <alignment horizontal="right"/>
    </xf>
    <xf numFmtId="164" fontId="17" fillId="0" borderId="12" xfId="1" applyFont="1" applyFill="1" applyBorder="1" applyAlignment="1">
      <alignment horizontal="right"/>
    </xf>
    <xf numFmtId="164" fontId="17" fillId="0" borderId="13" xfId="1" applyFont="1" applyFill="1" applyBorder="1" applyAlignment="1">
      <alignment horizontal="right"/>
    </xf>
    <xf numFmtId="2" fontId="17" fillId="0" borderId="0" xfId="1" applyNumberFormat="1" applyFont="1" applyFill="1" applyBorder="1" applyAlignment="1">
      <alignment horizontal="right"/>
    </xf>
    <xf numFmtId="2" fontId="17" fillId="0" borderId="12" xfId="1" applyNumberFormat="1" applyFont="1" applyFill="1" applyBorder="1" applyAlignment="1">
      <alignment horizontal="right"/>
    </xf>
    <xf numFmtId="2" fontId="17" fillId="0" borderId="13" xfId="1" applyNumberFormat="1" applyFont="1" applyFill="1" applyBorder="1" applyAlignment="1">
      <alignment horizontal="right"/>
    </xf>
    <xf numFmtId="39" fontId="17" fillId="0" borderId="0" xfId="1" applyNumberFormat="1" applyFont="1" applyFill="1" applyBorder="1" applyAlignment="1">
      <alignment horizontal="right"/>
    </xf>
    <xf numFmtId="39" fontId="17" fillId="0" borderId="13" xfId="1" applyNumberFormat="1" applyFont="1" applyFill="1" applyBorder="1" applyAlignment="1">
      <alignment horizontal="right"/>
    </xf>
    <xf numFmtId="39" fontId="17" fillId="0" borderId="12" xfId="1" applyNumberFormat="1" applyFont="1" applyFill="1" applyBorder="1" applyAlignment="1">
      <alignment horizontal="right"/>
    </xf>
    <xf numFmtId="2" fontId="17" fillId="0" borderId="12" xfId="4" applyNumberFormat="1" applyFont="1" applyBorder="1"/>
    <xf numFmtId="4" fontId="17" fillId="0" borderId="13" xfId="4" applyNumberFormat="1" applyFont="1" applyBorder="1" applyAlignment="1">
      <alignment horizontal="right"/>
    </xf>
    <xf numFmtId="0" fontId="17" fillId="0" borderId="12" xfId="4" applyFont="1" applyBorder="1" applyAlignment="1">
      <alignment horizontal="right"/>
    </xf>
    <xf numFmtId="0" fontId="17" fillId="0" borderId="0" xfId="1" applyNumberFormat="1" applyFont="1" applyBorder="1" applyAlignment="1">
      <alignment horizontal="right"/>
    </xf>
    <xf numFmtId="0" fontId="17" fillId="0" borderId="12" xfId="1" applyNumberFormat="1" applyFont="1" applyBorder="1" applyAlignment="1">
      <alignment horizontal="right"/>
    </xf>
    <xf numFmtId="0" fontId="17" fillId="0" borderId="13" xfId="1" applyNumberFormat="1" applyFont="1" applyBorder="1" applyAlignment="1">
      <alignment horizontal="right"/>
    </xf>
    <xf numFmtId="2" fontId="17" fillId="0" borderId="13" xfId="4" applyNumberFormat="1" applyFont="1" applyBorder="1"/>
    <xf numFmtId="4" fontId="17" fillId="0" borderId="12" xfId="4" applyNumberFormat="1" applyFont="1" applyBorder="1" applyAlignment="1">
      <alignment horizontal="right"/>
    </xf>
    <xf numFmtId="2" fontId="17" fillId="0" borderId="0" xfId="1" applyNumberFormat="1" applyFont="1" applyBorder="1" applyAlignment="1">
      <alignment horizontal="right" indent="1"/>
    </xf>
    <xf numFmtId="0" fontId="17" fillId="0" borderId="13" xfId="4" applyFont="1" applyBorder="1" applyAlignment="1">
      <alignment horizontal="right"/>
    </xf>
    <xf numFmtId="39" fontId="17" fillId="0" borderId="13" xfId="4" applyNumberFormat="1" applyFont="1" applyBorder="1" applyAlignment="1">
      <alignment horizontal="right"/>
    </xf>
    <xf numFmtId="39" fontId="17" fillId="0" borderId="12" xfId="4" applyNumberFormat="1" applyFont="1" applyBorder="1" applyAlignment="1">
      <alignment horizontal="right"/>
    </xf>
    <xf numFmtId="4" fontId="17" fillId="0" borderId="12" xfId="1" applyNumberFormat="1" applyFont="1" applyBorder="1" applyAlignment="1">
      <alignment horizontal="right"/>
    </xf>
    <xf numFmtId="43" fontId="17" fillId="0" borderId="0" xfId="1" applyNumberFormat="1" applyFont="1" applyBorder="1" applyAlignment="1">
      <alignment horizontal="right"/>
    </xf>
    <xf numFmtId="43" fontId="17" fillId="0" borderId="12" xfId="4" applyNumberFormat="1" applyFont="1" applyBorder="1" applyAlignment="1">
      <alignment horizontal="right"/>
    </xf>
    <xf numFmtId="43" fontId="17" fillId="0" borderId="13" xfId="4" applyNumberFormat="1" applyFont="1" applyBorder="1" applyAlignment="1">
      <alignment horizontal="right"/>
    </xf>
    <xf numFmtId="43" fontId="17" fillId="0" borderId="0" xfId="1" applyNumberFormat="1" applyFont="1" applyFill="1" applyBorder="1" applyAlignment="1">
      <alignment horizontal="right"/>
    </xf>
    <xf numFmtId="164" fontId="17" fillId="0" borderId="13" xfId="4" applyNumberFormat="1" applyFont="1" applyBorder="1" applyAlignment="1">
      <alignment horizontal="right"/>
    </xf>
    <xf numFmtId="164" fontId="17" fillId="0" borderId="12" xfId="4" applyNumberFormat="1" applyFont="1" applyBorder="1" applyAlignment="1">
      <alignment horizontal="right"/>
    </xf>
    <xf numFmtId="4" fontId="19" fillId="0" borderId="0" xfId="1" applyNumberFormat="1" applyFont="1" applyBorder="1" applyAlignment="1">
      <alignment horizontal="right"/>
    </xf>
    <xf numFmtId="166" fontId="19" fillId="0" borderId="0" xfId="1" applyNumberFormat="1" applyFont="1" applyBorder="1" applyAlignment="1">
      <alignment horizontal="right"/>
    </xf>
    <xf numFmtId="168" fontId="19" fillId="0" borderId="0" xfId="1" applyNumberFormat="1" applyFont="1" applyBorder="1" applyAlignment="1">
      <alignment horizontal="right"/>
    </xf>
    <xf numFmtId="168" fontId="19" fillId="0" borderId="13" xfId="1" applyNumberFormat="1" applyFont="1" applyBorder="1" applyAlignment="1">
      <alignment horizontal="right"/>
    </xf>
    <xf numFmtId="168" fontId="19" fillId="0" borderId="12" xfId="1" applyNumberFormat="1" applyFont="1" applyBorder="1" applyAlignment="1">
      <alignment horizontal="right"/>
    </xf>
    <xf numFmtId="168" fontId="19" fillId="0" borderId="0" xfId="1" applyNumberFormat="1" applyFont="1" applyFill="1" applyBorder="1" applyAlignment="1">
      <alignment horizontal="right"/>
    </xf>
    <xf numFmtId="168" fontId="19" fillId="0" borderId="13" xfId="1" applyNumberFormat="1" applyFont="1" applyFill="1" applyBorder="1" applyAlignment="1">
      <alignment horizontal="right"/>
    </xf>
    <xf numFmtId="164" fontId="19" fillId="0" borderId="12" xfId="1" applyFont="1" applyFill="1" applyBorder="1" applyAlignment="1">
      <alignment horizontal="right"/>
    </xf>
    <xf numFmtId="164" fontId="19" fillId="0" borderId="0" xfId="1" applyFont="1" applyFill="1" applyBorder="1" applyAlignment="1">
      <alignment horizontal="right"/>
    </xf>
    <xf numFmtId="43" fontId="19" fillId="0" borderId="0" xfId="1" applyNumberFormat="1" applyFont="1" applyFill="1" applyBorder="1" applyAlignment="1">
      <alignment horizontal="right"/>
    </xf>
    <xf numFmtId="43" fontId="19" fillId="0" borderId="0" xfId="1" applyNumberFormat="1" applyFont="1" applyBorder="1" applyAlignment="1">
      <alignment horizontal="right"/>
    </xf>
    <xf numFmtId="43" fontId="19" fillId="0" borderId="13" xfId="4" applyNumberFormat="1" applyFont="1" applyBorder="1" applyAlignment="1">
      <alignment horizontal="right"/>
    </xf>
    <xf numFmtId="43" fontId="19" fillId="0" borderId="12" xfId="4" applyNumberFormat="1" applyFont="1" applyBorder="1" applyAlignment="1">
      <alignment horizontal="right"/>
    </xf>
    <xf numFmtId="164" fontId="19" fillId="0" borderId="12" xfId="4" applyNumberFormat="1" applyFont="1" applyBorder="1" applyAlignment="1">
      <alignment horizontal="right"/>
    </xf>
    <xf numFmtId="164" fontId="19" fillId="0" borderId="0" xfId="1" applyFont="1" applyBorder="1" applyAlignment="1">
      <alignment horizontal="right"/>
    </xf>
    <xf numFmtId="164" fontId="19" fillId="0" borderId="12" xfId="1" applyFont="1" applyBorder="1" applyAlignment="1">
      <alignment horizontal="right"/>
    </xf>
    <xf numFmtId="164" fontId="19" fillId="0" borderId="13" xfId="1" applyFont="1" applyBorder="1" applyAlignment="1">
      <alignment horizontal="right"/>
    </xf>
    <xf numFmtId="39" fontId="19" fillId="0" borderId="0" xfId="1" applyNumberFormat="1" applyFont="1" applyBorder="1" applyAlignment="1">
      <alignment horizontal="right"/>
    </xf>
    <xf numFmtId="39" fontId="19" fillId="0" borderId="0" xfId="1" applyNumberFormat="1" applyFont="1" applyFill="1" applyBorder="1" applyAlignment="1">
      <alignment horizontal="right"/>
    </xf>
    <xf numFmtId="39" fontId="19" fillId="0" borderId="13" xfId="1" applyNumberFormat="1" applyFont="1" applyBorder="1" applyAlignment="1">
      <alignment horizontal="right"/>
    </xf>
    <xf numFmtId="39" fontId="19" fillId="0" borderId="12" xfId="1" applyNumberFormat="1" applyFont="1" applyBorder="1" applyAlignment="1">
      <alignment horizontal="right"/>
    </xf>
    <xf numFmtId="0" fontId="21" fillId="0" borderId="0" xfId="4" applyFont="1"/>
    <xf numFmtId="166" fontId="17" fillId="0" borderId="0" xfId="1" applyNumberFormat="1" applyFont="1" applyBorder="1" applyAlignment="1">
      <alignment horizontal="right"/>
    </xf>
    <xf numFmtId="168" fontId="17" fillId="0" borderId="0" xfId="1" applyNumberFormat="1" applyFont="1" applyBorder="1" applyAlignment="1">
      <alignment horizontal="right"/>
    </xf>
    <xf numFmtId="168" fontId="17" fillId="0" borderId="13" xfId="1" applyNumberFormat="1" applyFont="1" applyBorder="1" applyAlignment="1">
      <alignment horizontal="right"/>
    </xf>
    <xf numFmtId="168" fontId="17" fillId="0" borderId="12" xfId="1" applyNumberFormat="1" applyFont="1" applyBorder="1" applyAlignment="1">
      <alignment horizontal="right"/>
    </xf>
    <xf numFmtId="168" fontId="17" fillId="0" borderId="0" xfId="1" applyNumberFormat="1" applyFont="1" applyFill="1" applyBorder="1" applyAlignment="1">
      <alignment horizontal="right"/>
    </xf>
    <xf numFmtId="168" fontId="17" fillId="0" borderId="13" xfId="1" applyNumberFormat="1" applyFont="1" applyFill="1" applyBorder="1" applyAlignment="1">
      <alignment horizontal="right"/>
    </xf>
    <xf numFmtId="2" fontId="22" fillId="0" borderId="0" xfId="9" applyNumberFormat="1" applyFont="1" applyAlignment="1">
      <alignment horizontal="center"/>
    </xf>
    <xf numFmtId="0" fontId="23" fillId="0" borderId="0" xfId="0" applyFont="1" applyAlignment="1">
      <alignment horizontal="center"/>
    </xf>
    <xf numFmtId="4" fontId="17" fillId="0" borderId="12" xfId="4" applyNumberFormat="1" applyFont="1" applyBorder="1"/>
    <xf numFmtId="4" fontId="17" fillId="0" borderId="0" xfId="4" applyNumberFormat="1" applyFont="1"/>
    <xf numFmtId="164" fontId="17" fillId="0" borderId="13" xfId="4" applyNumberFormat="1" applyFont="1" applyBorder="1"/>
    <xf numFmtId="164" fontId="17" fillId="0" borderId="12" xfId="4" applyNumberFormat="1" applyFont="1" applyBorder="1"/>
    <xf numFmtId="2" fontId="22" fillId="0" borderId="0" xfId="10" applyNumberFormat="1" applyFont="1" applyAlignment="1">
      <alignment horizontal="center"/>
    </xf>
    <xf numFmtId="2" fontId="17" fillId="0" borderId="12" xfId="1" applyNumberFormat="1" applyFont="1" applyBorder="1"/>
    <xf numFmtId="2" fontId="17" fillId="0" borderId="0" xfId="1" applyNumberFormat="1" applyFont="1" applyBorder="1"/>
    <xf numFmtId="164" fontId="8" fillId="0" borderId="0" xfId="1" applyFont="1" applyBorder="1" applyAlignment="1">
      <alignment horizontal="right"/>
    </xf>
    <xf numFmtId="164" fontId="17" fillId="0" borderId="0" xfId="1" applyFont="1" applyBorder="1" applyAlignment="1">
      <alignment horizontal="right" vertical="center"/>
    </xf>
    <xf numFmtId="0" fontId="17" fillId="0" borderId="0" xfId="1" applyNumberFormat="1" applyFont="1" applyFill="1" applyBorder="1" applyAlignment="1">
      <alignment horizontal="right"/>
    </xf>
    <xf numFmtId="0" fontId="17" fillId="0" borderId="12" xfId="1" applyNumberFormat="1" applyFont="1" applyFill="1" applyBorder="1" applyAlignment="1">
      <alignment horizontal="right"/>
    </xf>
    <xf numFmtId="0" fontId="17" fillId="0" borderId="13" xfId="1" applyNumberFormat="1" applyFont="1" applyFill="1" applyBorder="1" applyAlignment="1">
      <alignment horizontal="right"/>
    </xf>
    <xf numFmtId="4" fontId="17" fillId="0" borderId="1" xfId="4" applyNumberFormat="1" applyFont="1" applyBorder="1" applyAlignment="1">
      <alignment horizontal="right"/>
    </xf>
    <xf numFmtId="2" fontId="17" fillId="0" borderId="1" xfId="4" applyNumberFormat="1" applyFont="1" applyBorder="1" applyAlignment="1">
      <alignment horizontal="right"/>
    </xf>
    <xf numFmtId="169" fontId="17" fillId="0" borderId="1" xfId="1" applyNumberFormat="1" applyFont="1" applyFill="1" applyBorder="1" applyAlignment="1">
      <alignment horizontal="right"/>
    </xf>
    <xf numFmtId="169" fontId="17" fillId="0" borderId="10" xfId="1" applyNumberFormat="1" applyFont="1" applyFill="1" applyBorder="1" applyAlignment="1">
      <alignment horizontal="right"/>
    </xf>
    <xf numFmtId="169" fontId="17" fillId="0" borderId="11" xfId="1" applyNumberFormat="1" applyFont="1" applyFill="1" applyBorder="1" applyAlignment="1">
      <alignment horizontal="right"/>
    </xf>
    <xf numFmtId="43" fontId="17" fillId="0" borderId="1" xfId="1" applyNumberFormat="1" applyFont="1" applyFill="1" applyBorder="1" applyAlignment="1">
      <alignment horizontal="right"/>
    </xf>
    <xf numFmtId="4" fontId="17" fillId="0" borderId="10" xfId="1" applyNumberFormat="1" applyFont="1" applyFill="1" applyBorder="1" applyAlignment="1">
      <alignment horizontal="right"/>
    </xf>
    <xf numFmtId="4" fontId="17" fillId="0" borderId="1" xfId="1" applyNumberFormat="1" applyFont="1" applyFill="1" applyBorder="1" applyAlignment="1">
      <alignment horizontal="right"/>
    </xf>
    <xf numFmtId="43" fontId="17" fillId="0" borderId="1" xfId="4" applyNumberFormat="1" applyFont="1" applyBorder="1" applyAlignment="1">
      <alignment horizontal="right"/>
    </xf>
    <xf numFmtId="43" fontId="17" fillId="0" borderId="11" xfId="4" applyNumberFormat="1" applyFont="1" applyBorder="1" applyAlignment="1">
      <alignment horizontal="right"/>
    </xf>
    <xf numFmtId="4" fontId="17" fillId="0" borderId="11" xfId="4" applyNumberFormat="1" applyFont="1" applyBorder="1" applyAlignment="1">
      <alignment horizontal="right"/>
    </xf>
    <xf numFmtId="4" fontId="17" fillId="0" borderId="10" xfId="4" applyNumberFormat="1" applyFont="1" applyBorder="1" applyAlignment="1">
      <alignment horizontal="right"/>
    </xf>
    <xf numFmtId="164" fontId="17" fillId="0" borderId="1" xfId="1" applyFont="1" applyFill="1" applyBorder="1" applyAlignment="1">
      <alignment horizontal="right"/>
    </xf>
    <xf numFmtId="2" fontId="17" fillId="0" borderId="11" xfId="1" applyNumberFormat="1" applyFont="1" applyFill="1" applyBorder="1" applyAlignment="1">
      <alignment horizontal="right"/>
    </xf>
    <xf numFmtId="164" fontId="17" fillId="0" borderId="10" xfId="1" applyFont="1" applyFill="1" applyBorder="1" applyAlignment="1">
      <alignment horizontal="right"/>
    </xf>
    <xf numFmtId="39" fontId="17" fillId="0" borderId="1" xfId="1" applyNumberFormat="1" applyFont="1" applyFill="1" applyBorder="1" applyAlignment="1">
      <alignment horizontal="right"/>
    </xf>
    <xf numFmtId="39" fontId="17" fillId="0" borderId="10" xfId="1" applyNumberFormat="1" applyFont="1" applyFill="1" applyBorder="1" applyAlignment="1">
      <alignment horizontal="right"/>
    </xf>
    <xf numFmtId="39" fontId="17" fillId="0" borderId="11" xfId="1" applyNumberFormat="1" applyFont="1" applyFill="1" applyBorder="1" applyAlignment="1">
      <alignment horizontal="right"/>
    </xf>
    <xf numFmtId="0" fontId="6" fillId="0" borderId="11" xfId="5" applyFont="1" applyBorder="1" applyAlignment="1">
      <alignment horizontal="left" indent="1"/>
    </xf>
    <xf numFmtId="2" fontId="6" fillId="0" borderId="1" xfId="4" applyNumberFormat="1" applyFont="1" applyBorder="1" applyAlignment="1">
      <alignment horizontal="right"/>
    </xf>
    <xf numFmtId="170" fontId="6" fillId="0" borderId="1" xfId="1" applyNumberFormat="1" applyFont="1" applyFill="1" applyBorder="1" applyAlignment="1">
      <alignment horizontal="right"/>
    </xf>
    <xf numFmtId="170" fontId="6" fillId="0" borderId="0" xfId="1" applyNumberFormat="1" applyFont="1" applyFill="1" applyBorder="1" applyAlignment="1">
      <alignment horizontal="right"/>
    </xf>
    <xf numFmtId="4" fontId="6" fillId="0" borderId="0" xfId="4" applyNumberFormat="1" applyFont="1" applyAlignment="1">
      <alignment horizontal="right"/>
    </xf>
    <xf numFmtId="4" fontId="6" fillId="0" borderId="0" xfId="4" applyNumberFormat="1" applyFont="1"/>
    <xf numFmtId="0" fontId="19" fillId="0" borderId="0" xfId="5" applyFont="1"/>
    <xf numFmtId="4" fontId="6" fillId="0" borderId="7" xfId="4" applyNumberFormat="1" applyFont="1" applyBorder="1"/>
    <xf numFmtId="164" fontId="24" fillId="0" borderId="0" xfId="11" applyNumberFormat="1" applyFont="1"/>
    <xf numFmtId="0" fontId="25" fillId="0" borderId="0" xfId="4" applyFont="1"/>
    <xf numFmtId="0" fontId="26" fillId="0" borderId="0" xfId="4" applyFont="1"/>
    <xf numFmtId="171" fontId="26" fillId="0" borderId="0" xfId="12" applyNumberFormat="1" applyFont="1" applyFill="1" applyBorder="1"/>
    <xf numFmtId="171" fontId="27" fillId="0" borderId="0" xfId="12" applyNumberFormat="1" applyFont="1" applyFill="1" applyBorder="1"/>
    <xf numFmtId="0" fontId="28" fillId="0" borderId="0" xfId="4" applyFont="1"/>
    <xf numFmtId="4" fontId="26" fillId="0" borderId="0" xfId="4" applyNumberFormat="1" applyFont="1"/>
    <xf numFmtId="0" fontId="29" fillId="0" borderId="0" xfId="4" applyFont="1"/>
    <xf numFmtId="4" fontId="25" fillId="0" borderId="12" xfId="4" applyNumberFormat="1" applyFont="1" applyBorder="1"/>
    <xf numFmtId="4" fontId="25" fillId="0" borderId="13" xfId="4" applyNumberFormat="1" applyFont="1" applyBorder="1"/>
    <xf numFmtId="4" fontId="26" fillId="0" borderId="13" xfId="4" applyNumberFormat="1" applyFont="1" applyBorder="1" applyAlignment="1">
      <alignment horizontal="right"/>
    </xf>
    <xf numFmtId="4" fontId="26" fillId="0" borderId="0" xfId="1" applyNumberFormat="1" applyFont="1" applyFill="1" applyBorder="1" applyAlignment="1">
      <alignment horizontal="right"/>
    </xf>
    <xf numFmtId="4" fontId="27" fillId="0" borderId="0" xfId="1" applyNumberFormat="1" applyFont="1" applyFill="1" applyBorder="1" applyAlignment="1">
      <alignment horizontal="right"/>
    </xf>
    <xf numFmtId="4" fontId="26" fillId="0" borderId="12" xfId="4" applyNumberFormat="1" applyFont="1" applyBorder="1" applyAlignment="1">
      <alignment horizontal="right"/>
    </xf>
    <xf numFmtId="4" fontId="29" fillId="0" borderId="0" xfId="4" applyNumberFormat="1" applyFont="1"/>
    <xf numFmtId="4" fontId="26" fillId="0" borderId="13" xfId="4" applyNumberFormat="1" applyFont="1" applyBorder="1"/>
    <xf numFmtId="4" fontId="26" fillId="0" borderId="0" xfId="1" applyNumberFormat="1" applyFont="1" applyFill="1" applyBorder="1"/>
    <xf numFmtId="4" fontId="26" fillId="0" borderId="0" xfId="1" applyNumberFormat="1" applyFont="1" applyFill="1" applyBorder="1" applyAlignment="1"/>
    <xf numFmtId="4" fontId="26" fillId="0" borderId="0" xfId="12" applyNumberFormat="1" applyFont="1" applyFill="1" applyBorder="1"/>
    <xf numFmtId="4" fontId="27" fillId="0" borderId="0" xfId="1" applyNumberFormat="1" applyFont="1" applyFill="1" applyBorder="1"/>
    <xf numFmtId="4" fontId="26" fillId="0" borderId="12" xfId="4" applyNumberFormat="1" applyFont="1" applyBorder="1"/>
    <xf numFmtId="4" fontId="25" fillId="0" borderId="0" xfId="1" applyNumberFormat="1" applyFont="1" applyFill="1" applyBorder="1"/>
    <xf numFmtId="2" fontId="31" fillId="0" borderId="0" xfId="4" applyNumberFormat="1" applyFont="1"/>
    <xf numFmtId="0" fontId="31" fillId="0" borderId="0" xfId="4" applyFont="1"/>
    <xf numFmtId="4" fontId="32" fillId="0" borderId="13" xfId="4" applyNumberFormat="1" applyFont="1" applyBorder="1"/>
    <xf numFmtId="4" fontId="32" fillId="0" borderId="12" xfId="4" applyNumberFormat="1" applyFont="1" applyBorder="1"/>
    <xf numFmtId="2" fontId="29" fillId="0" borderId="0" xfId="4" applyNumberFormat="1" applyFont="1"/>
    <xf numFmtId="164" fontId="25" fillId="0" borderId="0" xfId="1" applyFont="1" applyFill="1" applyBorder="1"/>
    <xf numFmtId="4" fontId="31" fillId="0" borderId="0" xfId="4" applyNumberFormat="1" applyFont="1"/>
    <xf numFmtId="164" fontId="26" fillId="0" borderId="0" xfId="1" applyFont="1" applyFill="1" applyBorder="1"/>
    <xf numFmtId="164" fontId="33" fillId="5" borderId="0" xfId="1" applyFont="1" applyFill="1" applyBorder="1" applyAlignment="1">
      <alignment horizontal="right"/>
    </xf>
    <xf numFmtId="164" fontId="29" fillId="0" borderId="0" xfId="4" applyNumberFormat="1" applyFont="1"/>
    <xf numFmtId="172" fontId="26" fillId="0" borderId="13" xfId="4" applyNumberFormat="1" applyFont="1" applyBorder="1"/>
    <xf numFmtId="173" fontId="26" fillId="0" borderId="12" xfId="4" applyNumberFormat="1" applyFont="1" applyBorder="1"/>
    <xf numFmtId="173" fontId="29" fillId="0" borderId="0" xfId="4" applyNumberFormat="1" applyFont="1"/>
    <xf numFmtId="172" fontId="29" fillId="0" borderId="0" xfId="4" applyNumberFormat="1" applyFont="1"/>
    <xf numFmtId="0" fontId="32" fillId="0" borderId="0" xfId="0" applyFont="1"/>
    <xf numFmtId="0" fontId="34" fillId="0" borderId="0" xfId="4" applyFont="1"/>
    <xf numFmtId="0" fontId="16" fillId="0" borderId="0" xfId="0" applyFont="1" applyAlignment="1">
      <alignment vertical="center"/>
    </xf>
    <xf numFmtId="0" fontId="8" fillId="0" borderId="0" xfId="0" applyFont="1"/>
    <xf numFmtId="0" fontId="17" fillId="0" borderId="0" xfId="0" applyFont="1"/>
    <xf numFmtId="0" fontId="35" fillId="0" borderId="0" xfId="0" applyFont="1"/>
    <xf numFmtId="0" fontId="8" fillId="4" borderId="15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right" vertical="center" wrapText="1"/>
    </xf>
    <xf numFmtId="0" fontId="8" fillId="4" borderId="4" xfId="0" applyFont="1" applyFill="1" applyBorder="1" applyAlignment="1">
      <alignment horizontal="right" vertic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right"/>
    </xf>
    <xf numFmtId="0" fontId="8" fillId="4" borderId="7" xfId="0" applyFont="1" applyFill="1" applyBorder="1" applyAlignment="1">
      <alignment horizontal="center"/>
    </xf>
    <xf numFmtId="0" fontId="8" fillId="4" borderId="4" xfId="0" applyFont="1" applyFill="1" applyBorder="1"/>
    <xf numFmtId="0" fontId="8" fillId="4" borderId="5" xfId="0" applyFont="1" applyFill="1" applyBorder="1"/>
    <xf numFmtId="0" fontId="17" fillId="4" borderId="4" xfId="0" applyFont="1" applyFill="1" applyBorder="1"/>
    <xf numFmtId="0" fontId="17" fillId="4" borderId="5" xfId="0" applyFont="1" applyFill="1" applyBorder="1"/>
    <xf numFmtId="0" fontId="8" fillId="4" borderId="6" xfId="0" applyFont="1" applyFill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8" fillId="4" borderId="19" xfId="0" applyFont="1" applyFill="1" applyBorder="1"/>
    <xf numFmtId="0" fontId="8" fillId="4" borderId="20" xfId="0" applyFont="1" applyFill="1" applyBorder="1"/>
    <xf numFmtId="0" fontId="8" fillId="4" borderId="21" xfId="0" applyFont="1" applyFill="1" applyBorder="1"/>
    <xf numFmtId="0" fontId="8" fillId="4" borderId="22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10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right"/>
    </xf>
    <xf numFmtId="0" fontId="8" fillId="4" borderId="4" xfId="0" applyFont="1" applyFill="1" applyBorder="1" applyAlignment="1">
      <alignment horizontal="right"/>
    </xf>
    <xf numFmtId="0" fontId="8" fillId="4" borderId="11" xfId="0" applyFont="1" applyFill="1" applyBorder="1" applyAlignment="1">
      <alignment horizontal="right"/>
    </xf>
    <xf numFmtId="0" fontId="8" fillId="4" borderId="3" xfId="0" applyFont="1" applyFill="1" applyBorder="1" applyAlignment="1">
      <alignment horizontal="right"/>
    </xf>
    <xf numFmtId="0" fontId="8" fillId="4" borderId="5" xfId="0" applyFont="1" applyFill="1" applyBorder="1" applyAlignment="1">
      <alignment horizontal="right"/>
    </xf>
    <xf numFmtId="0" fontId="36" fillId="4" borderId="4" xfId="0" applyFont="1" applyFill="1" applyBorder="1" applyAlignment="1">
      <alignment horizontal="right"/>
    </xf>
    <xf numFmtId="0" fontId="8" fillId="4" borderId="0" xfId="0" applyFont="1" applyFill="1" applyAlignment="1">
      <alignment horizontal="right"/>
    </xf>
    <xf numFmtId="0" fontId="8" fillId="0" borderId="2" xfId="0" applyFont="1" applyBorder="1"/>
    <xf numFmtId="2" fontId="8" fillId="0" borderId="23" xfId="0" applyNumberFormat="1" applyFont="1" applyBorder="1"/>
    <xf numFmtId="2" fontId="8" fillId="0" borderId="24" xfId="0" applyNumberFormat="1" applyFont="1" applyBorder="1"/>
    <xf numFmtId="2" fontId="8" fillId="0" borderId="25" xfId="0" applyNumberFormat="1" applyFont="1" applyBorder="1"/>
    <xf numFmtId="2" fontId="8" fillId="0" borderId="26" xfId="0" applyNumberFormat="1" applyFont="1" applyBorder="1"/>
    <xf numFmtId="2" fontId="8" fillId="0" borderId="13" xfId="0" applyNumberFormat="1" applyFont="1" applyBorder="1"/>
    <xf numFmtId="2" fontId="8" fillId="0" borderId="0" xfId="1" applyNumberFormat="1" applyFont="1" applyBorder="1"/>
    <xf numFmtId="2" fontId="8" fillId="0" borderId="7" xfId="0" applyNumberFormat="1" applyFont="1" applyBorder="1"/>
    <xf numFmtId="2" fontId="8" fillId="0" borderId="12" xfId="0" applyNumberFormat="1" applyFont="1" applyBorder="1"/>
    <xf numFmtId="4" fontId="8" fillId="0" borderId="0" xfId="0" applyNumberFormat="1" applyFont="1"/>
    <xf numFmtId="4" fontId="8" fillId="0" borderId="12" xfId="0" applyNumberFormat="1" applyFont="1" applyBorder="1"/>
    <xf numFmtId="4" fontId="8" fillId="0" borderId="13" xfId="0" applyNumberFormat="1" applyFont="1" applyBorder="1"/>
    <xf numFmtId="4" fontId="8" fillId="0" borderId="6" xfId="0" applyNumberFormat="1" applyFont="1" applyBorder="1"/>
    <xf numFmtId="4" fontId="8" fillId="0" borderId="7" xfId="0" applyNumberFormat="1" applyFont="1" applyBorder="1"/>
    <xf numFmtId="0" fontId="17" fillId="0" borderId="14" xfId="0" applyFont="1" applyBorder="1" applyAlignment="1">
      <alignment horizontal="left" indent="2"/>
    </xf>
    <xf numFmtId="164" fontId="17" fillId="0" borderId="23" xfId="1" applyFont="1" applyBorder="1"/>
    <xf numFmtId="164" fontId="17" fillId="0" borderId="24" xfId="1" applyFont="1" applyBorder="1"/>
    <xf numFmtId="164" fontId="17" fillId="0" borderId="25" xfId="1" applyFont="1" applyBorder="1"/>
    <xf numFmtId="164" fontId="17" fillId="0" borderId="26" xfId="1" applyFont="1" applyBorder="1"/>
    <xf numFmtId="164" fontId="17" fillId="0" borderId="0" xfId="1" applyFont="1" applyBorder="1"/>
    <xf numFmtId="164" fontId="17" fillId="0" borderId="13" xfId="0" applyNumberFormat="1" applyFont="1" applyBorder="1"/>
    <xf numFmtId="4" fontId="17" fillId="0" borderId="0" xfId="1" applyNumberFormat="1" applyFont="1" applyBorder="1"/>
    <xf numFmtId="4" fontId="17" fillId="0" borderId="0" xfId="0" applyNumberFormat="1" applyFont="1"/>
    <xf numFmtId="4" fontId="17" fillId="0" borderId="13" xfId="0" applyNumberFormat="1" applyFont="1" applyBorder="1"/>
    <xf numFmtId="4" fontId="17" fillId="0" borderId="12" xfId="0" applyNumberFormat="1" applyFont="1" applyBorder="1"/>
    <xf numFmtId="164" fontId="37" fillId="0" borderId="0" xfId="1" applyFont="1" applyFill="1"/>
    <xf numFmtId="0" fontId="8" fillId="0" borderId="14" xfId="0" applyFont="1" applyBorder="1"/>
    <xf numFmtId="164" fontId="8" fillId="0" borderId="23" xfId="1" applyFont="1" applyBorder="1"/>
    <xf numFmtId="164" fontId="8" fillId="0" borderId="24" xfId="1" applyFont="1" applyBorder="1"/>
    <xf numFmtId="164" fontId="8" fillId="0" borderId="25" xfId="1" applyFont="1" applyBorder="1"/>
    <xf numFmtId="164" fontId="8" fillId="0" borderId="26" xfId="1" applyFont="1" applyBorder="1"/>
    <xf numFmtId="164" fontId="8" fillId="0" borderId="0" xfId="1" applyFont="1" applyBorder="1"/>
    <xf numFmtId="164" fontId="8" fillId="0" borderId="13" xfId="0" applyNumberFormat="1" applyFont="1" applyBorder="1"/>
    <xf numFmtId="164" fontId="8" fillId="0" borderId="12" xfId="0" applyNumberFormat="1" applyFont="1" applyBorder="1"/>
    <xf numFmtId="4" fontId="37" fillId="0" borderId="0" xfId="4" applyNumberFormat="1" applyFont="1"/>
    <xf numFmtId="2" fontId="37" fillId="0" borderId="0" xfId="1" applyNumberFormat="1" applyFont="1" applyFill="1"/>
    <xf numFmtId="0" fontId="37" fillId="0" borderId="0" xfId="4" applyFont="1"/>
    <xf numFmtId="169" fontId="17" fillId="0" borderId="0" xfId="1" applyNumberFormat="1" applyFont="1" applyBorder="1"/>
    <xf numFmtId="164" fontId="17" fillId="0" borderId="0" xfId="1" applyFont="1" applyFill="1" applyBorder="1"/>
    <xf numFmtId="4" fontId="8" fillId="0" borderId="0" xfId="1" applyNumberFormat="1" applyFont="1" applyBorder="1"/>
    <xf numFmtId="164" fontId="37" fillId="0" borderId="0" xfId="1" applyFont="1" applyFill="1" applyAlignment="1">
      <alignment horizontal="right"/>
    </xf>
    <xf numFmtId="2" fontId="8" fillId="0" borderId="26" xfId="1" applyNumberFormat="1" applyFont="1" applyBorder="1"/>
    <xf numFmtId="0" fontId="8" fillId="0" borderId="9" xfId="0" applyFont="1" applyBorder="1"/>
    <xf numFmtId="164" fontId="8" fillId="0" borderId="27" xfId="1" applyFont="1" applyBorder="1"/>
    <xf numFmtId="164" fontId="8" fillId="0" borderId="28" xfId="1" applyFont="1" applyBorder="1"/>
    <xf numFmtId="164" fontId="8" fillId="0" borderId="29" xfId="1" applyFont="1" applyBorder="1"/>
    <xf numFmtId="164" fontId="8" fillId="0" borderId="30" xfId="1" applyFont="1" applyBorder="1"/>
    <xf numFmtId="164" fontId="8" fillId="0" borderId="31" xfId="1" applyFont="1" applyBorder="1"/>
    <xf numFmtId="164" fontId="8" fillId="0" borderId="10" xfId="0" applyNumberFormat="1" applyFont="1" applyBorder="1"/>
    <xf numFmtId="164" fontId="8" fillId="0" borderId="1" xfId="0" applyNumberFormat="1" applyFont="1" applyBorder="1"/>
    <xf numFmtId="164" fontId="8" fillId="0" borderId="1" xfId="1" applyFont="1" applyBorder="1"/>
    <xf numFmtId="4" fontId="8" fillId="0" borderId="1" xfId="1" applyNumberFormat="1" applyFont="1" applyBorder="1"/>
    <xf numFmtId="4" fontId="8" fillId="0" borderId="1" xfId="0" applyNumberFormat="1" applyFont="1" applyBorder="1"/>
    <xf numFmtId="4" fontId="36" fillId="0" borderId="1" xfId="0" applyNumberFormat="1" applyFont="1" applyBorder="1"/>
    <xf numFmtId="4" fontId="8" fillId="0" borderId="10" xfId="0" applyNumberFormat="1" applyFont="1" applyBorder="1"/>
    <xf numFmtId="4" fontId="8" fillId="0" borderId="11" xfId="0" applyNumberFormat="1" applyFont="1" applyBorder="1"/>
    <xf numFmtId="165" fontId="17" fillId="0" borderId="0" xfId="13" applyNumberFormat="1" applyFont="1"/>
    <xf numFmtId="0" fontId="17" fillId="0" borderId="7" xfId="0" applyFont="1" applyBorder="1"/>
    <xf numFmtId="0" fontId="38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8" fillId="4" borderId="6" xfId="0" applyFont="1" applyFill="1" applyBorder="1" applyAlignment="1">
      <alignment horizontal="center" wrapText="1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1" xfId="0" applyFont="1" applyFill="1" applyBorder="1"/>
    <xf numFmtId="0" fontId="8" fillId="4" borderId="10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right"/>
    </xf>
    <xf numFmtId="164" fontId="8" fillId="0" borderId="14" xfId="1" applyFont="1" applyBorder="1"/>
    <xf numFmtId="164" fontId="8" fillId="0" borderId="6" xfId="0" applyNumberFormat="1" applyFont="1" applyBorder="1" applyAlignment="1">
      <alignment horizontal="right"/>
    </xf>
    <xf numFmtId="164" fontId="8" fillId="0" borderId="6" xfId="1" applyFont="1" applyBorder="1" applyAlignment="1">
      <alignment horizontal="right"/>
    </xf>
    <xf numFmtId="164" fontId="8" fillId="0" borderId="7" xfId="1" applyFont="1" applyBorder="1" applyAlignment="1">
      <alignment horizontal="right"/>
    </xf>
    <xf numFmtId="4" fontId="8" fillId="0" borderId="7" xfId="1" applyNumberFormat="1" applyFont="1" applyBorder="1" applyAlignment="1">
      <alignment horizontal="right"/>
    </xf>
    <xf numFmtId="164" fontId="8" fillId="0" borderId="13" xfId="0" applyNumberFormat="1" applyFont="1" applyBorder="1" applyAlignment="1">
      <alignment horizontal="right"/>
    </xf>
    <xf numFmtId="164" fontId="8" fillId="0" borderId="13" xfId="1" applyFont="1" applyBorder="1" applyAlignment="1">
      <alignment horizontal="right"/>
    </xf>
    <xf numFmtId="4" fontId="8" fillId="0" borderId="0" xfId="1" applyNumberFormat="1" applyFont="1" applyBorder="1" applyAlignment="1">
      <alignment horizontal="right"/>
    </xf>
    <xf numFmtId="4" fontId="36" fillId="0" borderId="0" xfId="1" applyNumberFormat="1" applyFont="1" applyBorder="1"/>
    <xf numFmtId="4" fontId="8" fillId="0" borderId="13" xfId="1" applyNumberFormat="1" applyFont="1" applyBorder="1"/>
    <xf numFmtId="4" fontId="8" fillId="0" borderId="12" xfId="1" applyNumberFormat="1" applyFont="1" applyBorder="1"/>
    <xf numFmtId="164" fontId="17" fillId="0" borderId="14" xfId="1" applyFont="1" applyBorder="1"/>
    <xf numFmtId="164" fontId="17" fillId="0" borderId="13" xfId="0" applyNumberFormat="1" applyFont="1" applyBorder="1" applyAlignment="1">
      <alignment horizontal="right"/>
    </xf>
    <xf numFmtId="4" fontId="17" fillId="0" borderId="0" xfId="0" applyNumberFormat="1" applyFont="1" applyAlignment="1">
      <alignment horizontal="right"/>
    </xf>
    <xf numFmtId="4" fontId="35" fillId="0" borderId="0" xfId="1" applyNumberFormat="1" applyFont="1" applyBorder="1"/>
    <xf numFmtId="4" fontId="17" fillId="0" borderId="13" xfId="1" applyNumberFormat="1" applyFont="1" applyBorder="1"/>
    <xf numFmtId="4" fontId="17" fillId="0" borderId="12" xfId="1" applyNumberFormat="1" applyFont="1" applyBorder="1"/>
    <xf numFmtId="171" fontId="37" fillId="0" borderId="0" xfId="12" applyNumberFormat="1" applyFont="1" applyFill="1" applyAlignment="1">
      <alignment horizontal="right"/>
    </xf>
    <xf numFmtId="171" fontId="33" fillId="5" borderId="0" xfId="1" applyNumberFormat="1" applyFont="1" applyFill="1" applyBorder="1" applyAlignment="1">
      <alignment horizontal="right"/>
    </xf>
    <xf numFmtId="0" fontId="39" fillId="0" borderId="0" xfId="0" applyFont="1"/>
    <xf numFmtId="171" fontId="39" fillId="0" borderId="0" xfId="0" applyNumberFormat="1" applyFont="1"/>
    <xf numFmtId="164" fontId="8" fillId="0" borderId="9" xfId="1" applyFont="1" applyBorder="1"/>
    <xf numFmtId="164" fontId="8" fillId="0" borderId="10" xfId="0" applyNumberFormat="1" applyFont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0" borderId="1" xfId="1" applyFont="1" applyBorder="1" applyAlignment="1">
      <alignment horizontal="right"/>
    </xf>
    <xf numFmtId="164" fontId="8" fillId="0" borderId="10" xfId="1" applyFont="1" applyBorder="1" applyAlignment="1">
      <alignment horizontal="right"/>
    </xf>
    <xf numFmtId="4" fontId="8" fillId="0" borderId="1" xfId="1" applyNumberFormat="1" applyFont="1" applyBorder="1" applyAlignment="1">
      <alignment horizontal="right"/>
    </xf>
    <xf numFmtId="4" fontId="36" fillId="0" borderId="10" xfId="1" applyNumberFormat="1" applyFont="1" applyBorder="1"/>
    <xf numFmtId="4" fontId="8" fillId="0" borderId="11" xfId="1" applyNumberFormat="1" applyFont="1" applyBorder="1"/>
    <xf numFmtId="4" fontId="8" fillId="0" borderId="10" xfId="1" applyNumberFormat="1" applyFont="1" applyBorder="1"/>
    <xf numFmtId="171" fontId="6" fillId="0" borderId="0" xfId="0" applyNumberFormat="1" applyFont="1"/>
    <xf numFmtId="164" fontId="6" fillId="0" borderId="0" xfId="1" applyFont="1"/>
    <xf numFmtId="4" fontId="6" fillId="0" borderId="0" xfId="1" applyNumberFormat="1" applyFont="1"/>
    <xf numFmtId="0" fontId="16" fillId="0" borderId="0" xfId="0" applyFont="1" applyAlignment="1">
      <alignment horizontal="left" vertical="center"/>
    </xf>
    <xf numFmtId="0" fontId="30" fillId="0" borderId="0" xfId="0" applyFont="1" applyAlignment="1">
      <alignment horizontal="left"/>
    </xf>
    <xf numFmtId="0" fontId="27" fillId="0" borderId="0" xfId="0" applyFont="1"/>
    <xf numFmtId="0" fontId="34" fillId="0" borderId="0" xfId="0" applyFont="1"/>
    <xf numFmtId="0" fontId="30" fillId="6" borderId="7" xfId="0" applyFont="1" applyFill="1" applyBorder="1" applyAlignment="1">
      <alignment horizontal="center" vertical="center" wrapText="1"/>
    </xf>
    <xf numFmtId="0" fontId="30" fillId="6" borderId="7" xfId="0" applyFont="1" applyFill="1" applyBorder="1" applyAlignment="1">
      <alignment horizontal="right" vertical="center" wrapText="1"/>
    </xf>
    <xf numFmtId="0" fontId="30" fillId="6" borderId="2" xfId="0" applyFont="1" applyFill="1" applyBorder="1" applyAlignment="1">
      <alignment horizontal="center" wrapText="1"/>
    </xf>
    <xf numFmtId="0" fontId="30" fillId="6" borderId="7" xfId="0" applyFont="1" applyFill="1" applyBorder="1" applyAlignment="1">
      <alignment horizontal="center" wrapText="1"/>
    </xf>
    <xf numFmtId="0" fontId="30" fillId="6" borderId="6" xfId="0" applyFont="1" applyFill="1" applyBorder="1" applyAlignment="1">
      <alignment horizontal="center" wrapText="1"/>
    </xf>
    <xf numFmtId="0" fontId="30" fillId="6" borderId="1" xfId="0" applyFont="1" applyFill="1" applyBorder="1"/>
    <xf numFmtId="0" fontId="30" fillId="6" borderId="1" xfId="0" applyFont="1" applyFill="1" applyBorder="1" applyAlignment="1">
      <alignment horizontal="right" vertical="center" wrapText="1"/>
    </xf>
    <xf numFmtId="0" fontId="30" fillId="6" borderId="9" xfId="0" applyFont="1" applyFill="1" applyBorder="1" applyAlignment="1">
      <alignment horizontal="center" wrapText="1"/>
    </xf>
    <xf numFmtId="0" fontId="30" fillId="6" borderId="1" xfId="0" applyFont="1" applyFill="1" applyBorder="1" applyAlignment="1">
      <alignment horizontal="center" vertical="center" wrapText="1"/>
    </xf>
    <xf numFmtId="0" fontId="30" fillId="6" borderId="10" xfId="0" applyFont="1" applyFill="1" applyBorder="1" applyAlignment="1">
      <alignment horizontal="center" wrapText="1"/>
    </xf>
    <xf numFmtId="0" fontId="30" fillId="6" borderId="10" xfId="0" applyFont="1" applyFill="1" applyBorder="1" applyAlignment="1">
      <alignment horizontal="right"/>
    </xf>
    <xf numFmtId="0" fontId="30" fillId="6" borderId="1" xfId="0" applyFont="1" applyFill="1" applyBorder="1" applyAlignment="1">
      <alignment horizontal="right"/>
    </xf>
    <xf numFmtId="0" fontId="30" fillId="6" borderId="4" xfId="0" applyFont="1" applyFill="1" applyBorder="1" applyAlignment="1">
      <alignment horizontal="right"/>
    </xf>
    <xf numFmtId="0" fontId="30" fillId="6" borderId="11" xfId="0" applyFont="1" applyFill="1" applyBorder="1" applyAlignment="1">
      <alignment horizontal="center"/>
    </xf>
    <xf numFmtId="0" fontId="30" fillId="6" borderId="5" xfId="0" applyFont="1" applyFill="1" applyBorder="1" applyAlignment="1">
      <alignment horizontal="right"/>
    </xf>
    <xf numFmtId="0" fontId="30" fillId="6" borderId="3" xfId="0" applyFont="1" applyFill="1" applyBorder="1" applyAlignment="1">
      <alignment horizontal="right"/>
    </xf>
    <xf numFmtId="4" fontId="30" fillId="6" borderId="4" xfId="0" applyNumberFormat="1" applyFont="1" applyFill="1" applyBorder="1" applyAlignment="1">
      <alignment horizontal="right"/>
    </xf>
    <xf numFmtId="4" fontId="30" fillId="6" borderId="5" xfId="0" applyNumberFormat="1" applyFont="1" applyFill="1" applyBorder="1" applyAlignment="1">
      <alignment horizontal="right"/>
    </xf>
    <xf numFmtId="4" fontId="30" fillId="6" borderId="3" xfId="0" applyNumberFormat="1" applyFont="1" applyFill="1" applyBorder="1" applyAlignment="1">
      <alignment horizontal="right"/>
    </xf>
    <xf numFmtId="0" fontId="30" fillId="0" borderId="14" xfId="0" applyFont="1" applyBorder="1" applyAlignment="1">
      <alignment horizontal="left"/>
    </xf>
    <xf numFmtId="164" fontId="30" fillId="0" borderId="0" xfId="1" applyFont="1" applyFill="1" applyBorder="1"/>
    <xf numFmtId="164" fontId="30" fillId="0" borderId="14" xfId="1" applyFont="1" applyFill="1" applyBorder="1"/>
    <xf numFmtId="164" fontId="30" fillId="0" borderId="13" xfId="0" applyNumberFormat="1" applyFont="1" applyBorder="1"/>
    <xf numFmtId="164" fontId="30" fillId="0" borderId="13" xfId="1" applyFont="1" applyFill="1" applyBorder="1"/>
    <xf numFmtId="164" fontId="30" fillId="0" borderId="12" xfId="1" applyFont="1" applyFill="1" applyBorder="1"/>
    <xf numFmtId="4" fontId="30" fillId="0" borderId="0" xfId="1" applyNumberFormat="1" applyFont="1" applyFill="1" applyBorder="1"/>
    <xf numFmtId="4" fontId="30" fillId="0" borderId="12" xfId="1" applyNumberFormat="1" applyFont="1" applyFill="1" applyBorder="1"/>
    <xf numFmtId="4" fontId="30" fillId="0" borderId="13" xfId="0" applyNumberFormat="1" applyFont="1" applyBorder="1"/>
    <xf numFmtId="4" fontId="30" fillId="0" borderId="12" xfId="0" applyNumberFormat="1" applyFont="1" applyBorder="1"/>
    <xf numFmtId="4" fontId="30" fillId="0" borderId="8" xfId="0" applyNumberFormat="1" applyFont="1" applyBorder="1"/>
    <xf numFmtId="0" fontId="27" fillId="0" borderId="14" xfId="0" applyFont="1" applyBorder="1" applyAlignment="1">
      <alignment horizontal="left" indent="1"/>
    </xf>
    <xf numFmtId="164" fontId="27" fillId="0" borderId="0" xfId="1" applyFont="1" applyFill="1" applyBorder="1"/>
    <xf numFmtId="164" fontId="27" fillId="0" borderId="14" xfId="1" applyFont="1" applyFill="1" applyBorder="1"/>
    <xf numFmtId="164" fontId="27" fillId="0" borderId="13" xfId="0" applyNumberFormat="1" applyFont="1" applyBorder="1"/>
    <xf numFmtId="164" fontId="27" fillId="0" borderId="13" xfId="1" applyFont="1" applyFill="1" applyBorder="1"/>
    <xf numFmtId="164" fontId="27" fillId="0" borderId="12" xfId="1" applyFont="1" applyFill="1" applyBorder="1"/>
    <xf numFmtId="4" fontId="27" fillId="0" borderId="12" xfId="1" applyNumberFormat="1" applyFont="1" applyFill="1" applyBorder="1"/>
    <xf numFmtId="4" fontId="27" fillId="0" borderId="13" xfId="0" applyNumberFormat="1" applyFont="1" applyBorder="1"/>
    <xf numFmtId="4" fontId="27" fillId="0" borderId="12" xfId="0" applyNumberFormat="1" applyFont="1" applyBorder="1"/>
    <xf numFmtId="0" fontId="30" fillId="0" borderId="14" xfId="0" applyFont="1" applyBorder="1"/>
    <xf numFmtId="43" fontId="34" fillId="0" borderId="0" xfId="0" applyNumberFormat="1" applyFont="1"/>
    <xf numFmtId="0" fontId="25" fillId="0" borderId="14" xfId="0" applyFont="1" applyBorder="1"/>
    <xf numFmtId="164" fontId="25" fillId="0" borderId="14" xfId="1" applyFont="1" applyFill="1" applyBorder="1"/>
    <xf numFmtId="164" fontId="25" fillId="0" borderId="13" xfId="0" applyNumberFormat="1" applyFont="1" applyBorder="1"/>
    <xf numFmtId="164" fontId="25" fillId="0" borderId="13" xfId="1" applyFont="1" applyFill="1" applyBorder="1"/>
    <xf numFmtId="164" fontId="25" fillId="0" borderId="12" xfId="1" applyFont="1" applyFill="1" applyBorder="1"/>
    <xf numFmtId="4" fontId="25" fillId="0" borderId="12" xfId="1" applyNumberFormat="1" applyFont="1" applyFill="1" applyBorder="1"/>
    <xf numFmtId="4" fontId="25" fillId="0" borderId="13" xfId="0" applyNumberFormat="1" applyFont="1" applyBorder="1"/>
    <xf numFmtId="4" fontId="25" fillId="0" borderId="12" xfId="0" applyNumberFormat="1" applyFont="1" applyBorder="1"/>
    <xf numFmtId="0" fontId="31" fillId="0" borderId="0" xfId="0" applyFont="1"/>
    <xf numFmtId="0" fontId="30" fillId="0" borderId="9" xfId="0" applyFont="1" applyBorder="1"/>
    <xf numFmtId="164" fontId="30" fillId="0" borderId="1" xfId="1" applyFont="1" applyFill="1" applyBorder="1"/>
    <xf numFmtId="164" fontId="30" fillId="0" borderId="9" xfId="1" applyFont="1" applyFill="1" applyBorder="1"/>
    <xf numFmtId="164" fontId="30" fillId="0" borderId="10" xfId="0" applyNumberFormat="1" applyFont="1" applyBorder="1"/>
    <xf numFmtId="164" fontId="30" fillId="0" borderId="10" xfId="1" applyFont="1" applyFill="1" applyBorder="1"/>
    <xf numFmtId="164" fontId="30" fillId="0" borderId="11" xfId="1" applyFont="1" applyFill="1" applyBorder="1"/>
    <xf numFmtId="4" fontId="30" fillId="0" borderId="1" xfId="1" applyNumberFormat="1" applyFont="1" applyFill="1" applyBorder="1"/>
    <xf numFmtId="4" fontId="30" fillId="0" borderId="11" xfId="1" applyNumberFormat="1" applyFont="1" applyFill="1" applyBorder="1"/>
    <xf numFmtId="4" fontId="30" fillId="0" borderId="1" xfId="0" applyNumberFormat="1" applyFont="1" applyBorder="1"/>
    <xf numFmtId="4" fontId="30" fillId="0" borderId="10" xfId="0" applyNumberFormat="1" applyFont="1" applyBorder="1"/>
    <xf numFmtId="4" fontId="30" fillId="0" borderId="11" xfId="0" applyNumberFormat="1" applyFont="1" applyBorder="1"/>
    <xf numFmtId="0" fontId="34" fillId="0" borderId="7" xfId="0" applyFont="1" applyBorder="1"/>
    <xf numFmtId="165" fontId="34" fillId="0" borderId="0" xfId="14" applyNumberFormat="1" applyFont="1"/>
    <xf numFmtId="164" fontId="34" fillId="0" borderId="0" xfId="1" applyFont="1" applyFill="1" applyBorder="1"/>
    <xf numFmtId="164" fontId="40" fillId="0" borderId="7" xfId="1" applyFont="1" applyFill="1" applyBorder="1"/>
    <xf numFmtId="0" fontId="41" fillId="0" borderId="0" xfId="0" applyFont="1"/>
    <xf numFmtId="0" fontId="25" fillId="0" borderId="0" xfId="0" applyFont="1"/>
    <xf numFmtId="0" fontId="42" fillId="0" borderId="0" xfId="0" applyFont="1"/>
    <xf numFmtId="0" fontId="25" fillId="4" borderId="6" xfId="0" applyFont="1" applyFill="1" applyBorder="1" applyAlignment="1">
      <alignment horizontal="center" wrapText="1"/>
    </xf>
    <xf numFmtId="0" fontId="25" fillId="4" borderId="4" xfId="0" applyFont="1" applyFill="1" applyBorder="1" applyAlignment="1">
      <alignment horizontal="center"/>
    </xf>
    <xf numFmtId="0" fontId="25" fillId="4" borderId="6" xfId="0" applyFont="1" applyFill="1" applyBorder="1" applyAlignment="1">
      <alignment horizontal="right"/>
    </xf>
    <xf numFmtId="0" fontId="25" fillId="4" borderId="7" xfId="0" applyFont="1" applyFill="1" applyBorder="1" applyAlignment="1">
      <alignment horizontal="center"/>
    </xf>
    <xf numFmtId="0" fontId="25" fillId="4" borderId="3" xfId="0" applyFont="1" applyFill="1" applyBorder="1"/>
    <xf numFmtId="0" fontId="25" fillId="4" borderId="4" xfId="0" applyFont="1" applyFill="1" applyBorder="1"/>
    <xf numFmtId="0" fontId="25" fillId="4" borderId="32" xfId="0" applyFont="1" applyFill="1" applyBorder="1"/>
    <xf numFmtId="0" fontId="25" fillId="4" borderId="1" xfId="0" applyFont="1" applyFill="1" applyBorder="1"/>
    <xf numFmtId="0" fontId="25" fillId="4" borderId="1" xfId="0" applyFont="1" applyFill="1" applyBorder="1" applyAlignment="1">
      <alignment horizontal="center" vertical="center" wrapText="1"/>
    </xf>
    <xf numFmtId="0" fontId="25" fillId="4" borderId="10" xfId="0" applyFont="1" applyFill="1" applyBorder="1" applyAlignment="1">
      <alignment horizontal="center" wrapText="1"/>
    </xf>
    <xf numFmtId="0" fontId="25" fillId="4" borderId="10" xfId="0" applyFont="1" applyFill="1" applyBorder="1" applyAlignment="1">
      <alignment horizontal="right"/>
    </xf>
    <xf numFmtId="0" fontId="25" fillId="4" borderId="1" xfId="0" applyFont="1" applyFill="1" applyBorder="1" applyAlignment="1">
      <alignment horizontal="right"/>
    </xf>
    <xf numFmtId="0" fontId="25" fillId="4" borderId="1" xfId="0" applyFont="1" applyFill="1" applyBorder="1" applyAlignment="1">
      <alignment horizontal="center"/>
    </xf>
    <xf numFmtId="0" fontId="25" fillId="4" borderId="4" xfId="0" applyFont="1" applyFill="1" applyBorder="1" applyAlignment="1">
      <alignment horizontal="right"/>
    </xf>
    <xf numFmtId="0" fontId="25" fillId="4" borderId="9" xfId="0" applyFont="1" applyFill="1" applyBorder="1" applyAlignment="1">
      <alignment horizontal="right"/>
    </xf>
    <xf numFmtId="0" fontId="25" fillId="0" borderId="14" xfId="0" applyFont="1" applyBorder="1" applyAlignment="1">
      <alignment horizontal="left"/>
    </xf>
    <xf numFmtId="164" fontId="25" fillId="0" borderId="0" xfId="1" applyFont="1" applyBorder="1"/>
    <xf numFmtId="164" fontId="25" fillId="0" borderId="13" xfId="1" applyFont="1" applyBorder="1"/>
    <xf numFmtId="4" fontId="8" fillId="0" borderId="8" xfId="0" applyNumberFormat="1" applyFont="1" applyBorder="1"/>
    <xf numFmtId="0" fontId="26" fillId="0" borderId="14" xfId="0" applyFont="1" applyBorder="1" applyAlignment="1">
      <alignment horizontal="left" indent="1"/>
    </xf>
    <xf numFmtId="164" fontId="26" fillId="0" borderId="0" xfId="1" applyFont="1" applyBorder="1"/>
    <xf numFmtId="164" fontId="26" fillId="0" borderId="13" xfId="1" applyFont="1" applyBorder="1"/>
    <xf numFmtId="164" fontId="26" fillId="8" borderId="0" xfId="1" applyFont="1" applyFill="1" applyBorder="1"/>
    <xf numFmtId="0" fontId="43" fillId="0" borderId="0" xfId="0" applyFont="1"/>
    <xf numFmtId="43" fontId="8" fillId="0" borderId="0" xfId="0" applyNumberFormat="1" applyFont="1"/>
    <xf numFmtId="0" fontId="25" fillId="0" borderId="9" xfId="0" applyFont="1" applyBorder="1"/>
    <xf numFmtId="164" fontId="25" fillId="0" borderId="1" xfId="1" applyFont="1" applyBorder="1"/>
    <xf numFmtId="164" fontId="25" fillId="0" borderId="10" xfId="1" applyFont="1" applyBorder="1"/>
    <xf numFmtId="164" fontId="25" fillId="0" borderId="1" xfId="0" applyNumberFormat="1" applyFont="1" applyBorder="1"/>
    <xf numFmtId="164" fontId="8" fillId="0" borderId="10" xfId="1" applyFont="1" applyBorder="1"/>
    <xf numFmtId="4" fontId="44" fillId="0" borderId="1" xfId="0" applyNumberFormat="1" applyFont="1" applyBorder="1"/>
    <xf numFmtId="4" fontId="44" fillId="0" borderId="11" xfId="0" applyNumberFormat="1" applyFont="1" applyBorder="1"/>
    <xf numFmtId="4" fontId="44" fillId="0" borderId="10" xfId="0" applyNumberFormat="1" applyFont="1" applyBorder="1"/>
    <xf numFmtId="0" fontId="0" fillId="0" borderId="7" xfId="0" applyBorder="1"/>
    <xf numFmtId="0" fontId="45" fillId="0" borderId="0" xfId="0" applyFont="1"/>
    <xf numFmtId="0" fontId="6" fillId="0" borderId="7" xfId="0" applyFont="1" applyBorder="1"/>
    <xf numFmtId="0" fontId="46" fillId="0" borderId="0" xfId="0" applyFont="1"/>
    <xf numFmtId="0" fontId="47" fillId="0" borderId="0" xfId="0" applyFont="1"/>
    <xf numFmtId="165" fontId="48" fillId="0" borderId="0" xfId="15" applyNumberFormat="1" applyFont="1"/>
    <xf numFmtId="165" fontId="48" fillId="0" borderId="0" xfId="16" applyNumberFormat="1" applyFont="1"/>
    <xf numFmtId="164" fontId="0" fillId="0" borderId="0" xfId="0" applyNumberFormat="1"/>
    <xf numFmtId="4" fontId="6" fillId="0" borderId="0" xfId="0" applyNumberFormat="1" applyFont="1"/>
    <xf numFmtId="0" fontId="8" fillId="0" borderId="0" xfId="4" applyFont="1" applyAlignment="1">
      <alignment wrapText="1"/>
    </xf>
    <xf numFmtId="0" fontId="49" fillId="4" borderId="2" xfId="4" applyFont="1" applyFill="1" applyBorder="1" applyAlignment="1">
      <alignment horizontal="left"/>
    </xf>
    <xf numFmtId="0" fontId="49" fillId="4" borderId="9" xfId="4" applyFont="1" applyFill="1" applyBorder="1" applyAlignment="1">
      <alignment horizontal="left"/>
    </xf>
    <xf numFmtId="0" fontId="49" fillId="4" borderId="1" xfId="4" applyFont="1" applyFill="1" applyBorder="1" applyAlignment="1">
      <alignment horizontal="right"/>
    </xf>
    <xf numFmtId="0" fontId="49" fillId="4" borderId="4" xfId="4" applyFont="1" applyFill="1" applyBorder="1" applyAlignment="1">
      <alignment horizontal="right"/>
    </xf>
    <xf numFmtId="0" fontId="49" fillId="4" borderId="5" xfId="4" applyFont="1" applyFill="1" applyBorder="1" applyAlignment="1">
      <alignment horizontal="right"/>
    </xf>
    <xf numFmtId="0" fontId="49" fillId="4" borderId="3" xfId="4" applyFont="1" applyFill="1" applyBorder="1" applyAlignment="1">
      <alignment horizontal="right"/>
    </xf>
    <xf numFmtId="0" fontId="49" fillId="4" borderId="10" xfId="4" applyFont="1" applyFill="1" applyBorder="1" applyAlignment="1">
      <alignment horizontal="right"/>
    </xf>
    <xf numFmtId="0" fontId="14" fillId="0" borderId="2" xfId="4" applyFont="1" applyBorder="1"/>
    <xf numFmtId="4" fontId="14" fillId="0" borderId="0" xfId="1" applyNumberFormat="1" applyFont="1" applyBorder="1"/>
    <xf numFmtId="4" fontId="14" fillId="0" borderId="6" xfId="4" applyNumberFormat="1" applyFont="1" applyBorder="1"/>
    <xf numFmtId="4" fontId="14" fillId="0" borderId="7" xfId="4" applyNumberFormat="1" applyFont="1" applyBorder="1"/>
    <xf numFmtId="4" fontId="14" fillId="0" borderId="8" xfId="4" applyNumberFormat="1" applyFont="1" applyBorder="1"/>
    <xf numFmtId="4" fontId="22" fillId="0" borderId="13" xfId="4" applyNumberFormat="1" applyFont="1" applyBorder="1"/>
    <xf numFmtId="4" fontId="22" fillId="0" borderId="12" xfId="4" applyNumberFormat="1" applyFont="1" applyBorder="1"/>
    <xf numFmtId="4" fontId="14" fillId="0" borderId="12" xfId="4" applyNumberFormat="1" applyFont="1" applyBorder="1"/>
    <xf numFmtId="4" fontId="14" fillId="0" borderId="13" xfId="4" applyNumberFormat="1" applyFont="1" applyBorder="1"/>
    <xf numFmtId="0" fontId="14" fillId="0" borderId="14" xfId="4" applyFont="1" applyBorder="1"/>
    <xf numFmtId="0" fontId="49" fillId="0" borderId="14" xfId="4" applyFont="1" applyBorder="1"/>
    <xf numFmtId="4" fontId="49" fillId="0" borderId="0" xfId="1" applyNumberFormat="1" applyFont="1" applyBorder="1"/>
    <xf numFmtId="4" fontId="49" fillId="0" borderId="13" xfId="4" applyNumberFormat="1" applyFont="1" applyBorder="1"/>
    <xf numFmtId="4" fontId="49" fillId="0" borderId="12" xfId="4" applyNumberFormat="1" applyFont="1" applyBorder="1"/>
    <xf numFmtId="4" fontId="50" fillId="0" borderId="13" xfId="4" applyNumberFormat="1" applyFont="1" applyBorder="1"/>
    <xf numFmtId="4" fontId="50" fillId="0" borderId="12" xfId="4" applyNumberFormat="1" applyFont="1" applyBorder="1"/>
    <xf numFmtId="0" fontId="8" fillId="0" borderId="0" xfId="4" applyFont="1"/>
    <xf numFmtId="0" fontId="49" fillId="0" borderId="9" xfId="4" applyFont="1" applyBorder="1"/>
    <xf numFmtId="4" fontId="49" fillId="0" borderId="1" xfId="1" applyNumberFormat="1" applyFont="1" applyBorder="1"/>
    <xf numFmtId="4" fontId="49" fillId="0" borderId="10" xfId="4" applyNumberFormat="1" applyFont="1" applyBorder="1"/>
    <xf numFmtId="4" fontId="49" fillId="0" borderId="1" xfId="4" applyNumberFormat="1" applyFont="1" applyBorder="1"/>
    <xf numFmtId="4" fontId="49" fillId="0" borderId="11" xfId="4" applyNumberFormat="1" applyFont="1" applyBorder="1"/>
    <xf numFmtId="4" fontId="50" fillId="0" borderId="10" xfId="4" applyNumberFormat="1" applyFont="1" applyBorder="1"/>
    <xf numFmtId="4" fontId="50" fillId="0" borderId="1" xfId="4" applyNumberFormat="1" applyFont="1" applyBorder="1"/>
    <xf numFmtId="4" fontId="50" fillId="0" borderId="11" xfId="4" applyNumberFormat="1" applyFont="1" applyBorder="1"/>
    <xf numFmtId="0" fontId="19" fillId="0" borderId="0" xfId="4" applyFont="1"/>
    <xf numFmtId="164" fontId="17" fillId="0" borderId="0" xfId="1" applyFont="1"/>
    <xf numFmtId="164" fontId="17" fillId="0" borderId="7" xfId="1" applyFont="1" applyBorder="1"/>
    <xf numFmtId="0" fontId="8" fillId="0" borderId="14" xfId="0" applyFont="1" applyBorder="1" applyAlignment="1">
      <alignment horizontal="left"/>
    </xf>
    <xf numFmtId="168" fontId="17" fillId="0" borderId="0" xfId="1" applyNumberFormat="1" applyFont="1" applyBorder="1"/>
    <xf numFmtId="168" fontId="8" fillId="0" borderId="0" xfId="1" applyNumberFormat="1" applyFont="1" applyBorder="1"/>
    <xf numFmtId="168" fontId="8" fillId="0" borderId="13" xfId="1" applyNumberFormat="1" applyFont="1" applyBorder="1" applyAlignment="1">
      <alignment horizontal="right"/>
    </xf>
    <xf numFmtId="168" fontId="8" fillId="0" borderId="0" xfId="1" applyNumberFormat="1" applyFont="1" applyBorder="1" applyAlignment="1">
      <alignment horizontal="right"/>
    </xf>
    <xf numFmtId="168" fontId="8" fillId="0" borderId="0" xfId="1" applyNumberFormat="1" applyFont="1" applyFill="1" applyBorder="1" applyAlignment="1">
      <alignment horizontal="right"/>
    </xf>
    <xf numFmtId="4" fontId="8" fillId="5" borderId="0" xfId="1" applyNumberFormat="1" applyFont="1" applyFill="1" applyBorder="1"/>
    <xf numFmtId="0" fontId="17" fillId="0" borderId="14" xfId="0" applyFont="1" applyBorder="1"/>
    <xf numFmtId="4" fontId="17" fillId="5" borderId="0" xfId="1" applyNumberFormat="1" applyFont="1" applyFill="1" applyBorder="1"/>
    <xf numFmtId="4" fontId="8" fillId="0" borderId="0" xfId="1" applyNumberFormat="1" applyFont="1" applyFill="1" applyBorder="1"/>
    <xf numFmtId="4" fontId="8" fillId="0" borderId="12" xfId="1" applyNumberFormat="1" applyFont="1" applyFill="1" applyBorder="1"/>
    <xf numFmtId="4" fontId="8" fillId="0" borderId="13" xfId="1" applyNumberFormat="1" applyFont="1" applyFill="1" applyBorder="1"/>
    <xf numFmtId="4" fontId="17" fillId="0" borderId="0" xfId="1" applyNumberFormat="1" applyFont="1" applyFill="1" applyBorder="1"/>
    <xf numFmtId="4" fontId="17" fillId="0" borderId="12" xfId="1" applyNumberFormat="1" applyFont="1" applyFill="1" applyBorder="1"/>
    <xf numFmtId="4" fontId="17" fillId="0" borderId="13" xfId="1" applyNumberFormat="1" applyFont="1" applyFill="1" applyBorder="1"/>
    <xf numFmtId="0" fontId="8" fillId="0" borderId="9" xfId="0" applyFont="1" applyBorder="1" applyAlignment="1">
      <alignment horizontal="left"/>
    </xf>
    <xf numFmtId="168" fontId="8" fillId="0" borderId="1" xfId="1" applyNumberFormat="1" applyFont="1" applyBorder="1"/>
    <xf numFmtId="168" fontId="8" fillId="0" borderId="10" xfId="1" applyNumberFormat="1" applyFont="1" applyBorder="1" applyAlignment="1">
      <alignment horizontal="right"/>
    </xf>
    <xf numFmtId="168" fontId="8" fillId="0" borderId="1" xfId="1" applyNumberFormat="1" applyFont="1" applyBorder="1" applyAlignment="1">
      <alignment horizontal="right"/>
    </xf>
    <xf numFmtId="168" fontId="51" fillId="0" borderId="1" xfId="1" applyNumberFormat="1" applyFont="1" applyBorder="1" applyAlignment="1">
      <alignment horizontal="right"/>
    </xf>
    <xf numFmtId="166" fontId="8" fillId="0" borderId="1" xfId="1" applyNumberFormat="1" applyFont="1" applyBorder="1" applyAlignment="1">
      <alignment horizontal="right"/>
    </xf>
    <xf numFmtId="2" fontId="8" fillId="0" borderId="1" xfId="1" applyNumberFormat="1" applyFont="1" applyBorder="1" applyAlignment="1">
      <alignment horizontal="right"/>
    </xf>
    <xf numFmtId="4" fontId="8" fillId="5" borderId="1" xfId="0" applyNumberFormat="1" applyFont="1" applyFill="1" applyBorder="1"/>
    <xf numFmtId="0" fontId="52" fillId="0" borderId="0" xfId="0" applyFont="1"/>
    <xf numFmtId="0" fontId="17" fillId="0" borderId="0" xfId="0" applyFont="1" applyAlignment="1">
      <alignment horizontal="right"/>
    </xf>
    <xf numFmtId="0" fontId="17" fillId="5" borderId="0" xfId="0" applyFont="1" applyFill="1"/>
    <xf numFmtId="0" fontId="19" fillId="0" borderId="0" xfId="0" applyFont="1"/>
    <xf numFmtId="2" fontId="17" fillId="0" borderId="0" xfId="0" applyNumberFormat="1" applyFont="1"/>
    <xf numFmtId="43" fontId="17" fillId="0" borderId="0" xfId="0" applyNumberFormat="1" applyFont="1"/>
    <xf numFmtId="0" fontId="5" fillId="4" borderId="1" xfId="0" applyFont="1" applyFill="1" applyBorder="1" applyAlignment="1">
      <alignment horizontal="right"/>
    </xf>
    <xf numFmtId="0" fontId="5" fillId="4" borderId="11" xfId="0" applyFont="1" applyFill="1" applyBorder="1" applyAlignment="1">
      <alignment horizontal="right"/>
    </xf>
    <xf numFmtId="17" fontId="45" fillId="0" borderId="14" xfId="0" applyNumberFormat="1" applyFont="1" applyBorder="1" applyAlignment="1">
      <alignment horizontal="left" indent="1"/>
    </xf>
    <xf numFmtId="0" fontId="45" fillId="0" borderId="6" xfId="0" applyFont="1" applyBorder="1" applyAlignment="1">
      <alignment horizontal="center"/>
    </xf>
    <xf numFmtId="174" fontId="45" fillId="0" borderId="0" xfId="1" applyNumberFormat="1" applyFont="1" applyBorder="1"/>
    <xf numFmtId="168" fontId="45" fillId="0" borderId="0" xfId="1" applyNumberFormat="1" applyFont="1" applyBorder="1"/>
    <xf numFmtId="168" fontId="45" fillId="0" borderId="12" xfId="1" applyNumberFormat="1" applyFont="1" applyBorder="1"/>
    <xf numFmtId="0" fontId="45" fillId="0" borderId="13" xfId="0" applyFont="1" applyBorder="1" applyAlignment="1">
      <alignment horizontal="center"/>
    </xf>
    <xf numFmtId="17" fontId="45" fillId="0" borderId="2" xfId="0" applyNumberFormat="1" applyFont="1" applyBorder="1" applyAlignment="1">
      <alignment horizontal="left" indent="1"/>
    </xf>
    <xf numFmtId="174" fontId="45" fillId="0" borderId="7" xfId="1" applyNumberFormat="1" applyFont="1" applyBorder="1"/>
    <xf numFmtId="168" fontId="45" fillId="0" borderId="7" xfId="1" applyNumberFormat="1" applyFont="1" applyBorder="1"/>
    <xf numFmtId="168" fontId="45" fillId="0" borderId="8" xfId="1" applyNumberFormat="1" applyFont="1" applyBorder="1"/>
    <xf numFmtId="17" fontId="45" fillId="0" borderId="9" xfId="0" applyNumberFormat="1" applyFont="1" applyBorder="1" applyAlignment="1">
      <alignment horizontal="left" indent="1"/>
    </xf>
    <xf numFmtId="0" fontId="45" fillId="0" borderId="10" xfId="0" applyFont="1" applyBorder="1" applyAlignment="1">
      <alignment horizontal="center"/>
    </xf>
    <xf numFmtId="174" fontId="45" fillId="0" borderId="1" xfId="1" applyNumberFormat="1" applyFont="1" applyBorder="1"/>
    <xf numFmtId="168" fontId="45" fillId="0" borderId="1" xfId="1" applyNumberFormat="1" applyFont="1" applyBorder="1"/>
    <xf numFmtId="168" fontId="45" fillId="0" borderId="11" xfId="1" applyNumberFormat="1" applyFont="1" applyBorder="1"/>
    <xf numFmtId="17" fontId="45" fillId="9" borderId="14" xfId="0" applyNumberFormat="1" applyFont="1" applyFill="1" applyBorder="1" applyAlignment="1">
      <alignment horizontal="left" indent="1"/>
    </xf>
    <xf numFmtId="0" fontId="45" fillId="9" borderId="10" xfId="0" applyFont="1" applyFill="1" applyBorder="1" applyAlignment="1">
      <alignment horizontal="center"/>
    </xf>
    <xf numFmtId="174" fontId="45" fillId="9" borderId="0" xfId="1" applyNumberFormat="1" applyFont="1" applyFill="1" applyBorder="1"/>
    <xf numFmtId="168" fontId="45" fillId="9" borderId="0" xfId="1" applyNumberFormat="1" applyFont="1" applyFill="1" applyBorder="1"/>
    <xf numFmtId="168" fontId="45" fillId="9" borderId="12" xfId="1" applyNumberFormat="1" applyFont="1" applyFill="1" applyBorder="1"/>
    <xf numFmtId="0" fontId="45" fillId="9" borderId="0" xfId="0" applyFont="1" applyFill="1"/>
    <xf numFmtId="17" fontId="45" fillId="0" borderId="2" xfId="0" applyNumberFormat="1" applyFont="1" applyBorder="1" applyAlignment="1">
      <alignment horizontal="left"/>
    </xf>
    <xf numFmtId="0" fontId="45" fillId="0" borderId="7" xfId="0" applyFont="1" applyBorder="1" applyAlignment="1">
      <alignment horizontal="center"/>
    </xf>
    <xf numFmtId="17" fontId="45" fillId="0" borderId="14" xfId="0" applyNumberFormat="1" applyFont="1" applyBorder="1" applyAlignment="1">
      <alignment horizontal="left"/>
    </xf>
    <xf numFmtId="0" fontId="45" fillId="0" borderId="0" xfId="0" applyFont="1" applyAlignment="1">
      <alignment horizontal="center"/>
    </xf>
    <xf numFmtId="17" fontId="45" fillId="0" borderId="9" xfId="0" applyNumberFormat="1" applyFont="1" applyBorder="1" applyAlignment="1">
      <alignment horizontal="left"/>
    </xf>
    <xf numFmtId="0" fontId="45" fillId="0" borderId="1" xfId="0" applyFont="1" applyBorder="1" applyAlignment="1">
      <alignment horizontal="center"/>
    </xf>
    <xf numFmtId="168" fontId="45" fillId="0" borderId="0" xfId="0" applyNumberFormat="1" applyFont="1"/>
    <xf numFmtId="168" fontId="45" fillId="0" borderId="12" xfId="0" applyNumberFormat="1" applyFont="1" applyBorder="1"/>
    <xf numFmtId="168" fontId="45" fillId="0" borderId="1" xfId="0" applyNumberFormat="1" applyFont="1" applyBorder="1"/>
    <xf numFmtId="168" fontId="45" fillId="0" borderId="11" xfId="0" applyNumberFormat="1" applyFont="1" applyBorder="1"/>
    <xf numFmtId="164" fontId="45" fillId="0" borderId="0" xfId="1" applyFont="1" applyBorder="1" applyAlignment="1">
      <alignment horizontal="right"/>
    </xf>
    <xf numFmtId="164" fontId="45" fillId="0" borderId="12" xfId="1" applyFont="1" applyBorder="1"/>
    <xf numFmtId="164" fontId="45" fillId="0" borderId="0" xfId="1" applyFont="1" applyBorder="1"/>
    <xf numFmtId="174" fontId="45" fillId="0" borderId="0" xfId="0" applyNumberFormat="1" applyFont="1"/>
    <xf numFmtId="4" fontId="45" fillId="0" borderId="0" xfId="1" applyNumberFormat="1" applyFont="1" applyBorder="1" applyAlignment="1">
      <alignment horizontal="right"/>
    </xf>
    <xf numFmtId="4" fontId="45" fillId="0" borderId="12" xfId="1" applyNumberFormat="1" applyFont="1" applyBorder="1" applyAlignment="1">
      <alignment horizontal="right"/>
    </xf>
    <xf numFmtId="164" fontId="45" fillId="0" borderId="0" xfId="0" applyNumberFormat="1" applyFont="1"/>
    <xf numFmtId="4" fontId="45" fillId="0" borderId="7" xfId="1" applyNumberFormat="1" applyFont="1" applyBorder="1" applyAlignment="1">
      <alignment horizontal="right"/>
    </xf>
    <xf numFmtId="4" fontId="45" fillId="0" borderId="8" xfId="1" applyNumberFormat="1" applyFont="1" applyBorder="1" applyAlignment="1">
      <alignment horizontal="right"/>
    </xf>
    <xf numFmtId="174" fontId="45" fillId="0" borderId="0" xfId="1" applyNumberFormat="1" applyFont="1" applyFill="1" applyBorder="1"/>
    <xf numFmtId="174" fontId="45" fillId="0" borderId="1" xfId="1" applyNumberFormat="1" applyFont="1" applyFill="1" applyBorder="1"/>
    <xf numFmtId="4" fontId="45" fillId="0" borderId="1" xfId="1" applyNumberFormat="1" applyFont="1" applyBorder="1" applyAlignment="1">
      <alignment horizontal="right"/>
    </xf>
    <xf numFmtId="4" fontId="45" fillId="0" borderId="11" xfId="1" applyNumberFormat="1" applyFont="1" applyBorder="1" applyAlignment="1">
      <alignment horizontal="right"/>
    </xf>
    <xf numFmtId="164" fontId="45" fillId="0" borderId="0" xfId="1" applyFont="1"/>
    <xf numFmtId="174" fontId="45" fillId="0" borderId="7" xfId="1" applyNumberFormat="1" applyFont="1" applyFill="1" applyBorder="1"/>
    <xf numFmtId="4" fontId="45" fillId="0" borderId="0" xfId="0" applyNumberFormat="1" applyFont="1" applyAlignment="1">
      <alignment horizontal="right"/>
    </xf>
    <xf numFmtId="4" fontId="45" fillId="0" borderId="12" xfId="0" applyNumberFormat="1" applyFont="1" applyBorder="1" applyAlignment="1">
      <alignment horizontal="right"/>
    </xf>
    <xf numFmtId="4" fontId="45" fillId="0" borderId="1" xfId="0" applyNumberFormat="1" applyFont="1" applyBorder="1" applyAlignment="1">
      <alignment horizontal="right"/>
    </xf>
    <xf numFmtId="4" fontId="45" fillId="0" borderId="11" xfId="0" applyNumberFormat="1" applyFont="1" applyBorder="1" applyAlignment="1">
      <alignment horizontal="right"/>
    </xf>
    <xf numFmtId="0" fontId="45" fillId="5" borderId="0" xfId="0" applyFont="1" applyFill="1" applyAlignment="1">
      <alignment horizontal="center"/>
    </xf>
    <xf numFmtId="174" fontId="45" fillId="5" borderId="0" xfId="1" applyNumberFormat="1" applyFont="1" applyFill="1" applyBorder="1" applyAlignment="1">
      <alignment horizontal="center"/>
    </xf>
    <xf numFmtId="4" fontId="45" fillId="5" borderId="0" xfId="0" applyNumberFormat="1" applyFont="1" applyFill="1" applyAlignment="1">
      <alignment horizontal="right"/>
    </xf>
    <xf numFmtId="174" fontId="45" fillId="5" borderId="0" xfId="0" applyNumberFormat="1" applyFont="1" applyFill="1" applyAlignment="1">
      <alignment horizontal="center"/>
    </xf>
    <xf numFmtId="4" fontId="45" fillId="5" borderId="12" xfId="0" applyNumberFormat="1" applyFont="1" applyFill="1" applyBorder="1" applyAlignment="1">
      <alignment horizontal="right"/>
    </xf>
    <xf numFmtId="0" fontId="45" fillId="0" borderId="0" xfId="1" applyNumberFormat="1" applyFont="1" applyBorder="1"/>
    <xf numFmtId="4" fontId="45" fillId="0" borderId="0" xfId="0" applyNumberFormat="1" applyFont="1"/>
    <xf numFmtId="174" fontId="45" fillId="0" borderId="1" xfId="0" applyNumberFormat="1" applyFont="1" applyBorder="1"/>
    <xf numFmtId="4" fontId="45" fillId="0" borderId="1" xfId="0" applyNumberFormat="1" applyFont="1" applyBorder="1"/>
    <xf numFmtId="174" fontId="45" fillId="0" borderId="7" xfId="0" applyNumberFormat="1" applyFont="1" applyBorder="1"/>
    <xf numFmtId="4" fontId="45" fillId="0" borderId="7" xfId="0" applyNumberFormat="1" applyFont="1" applyBorder="1"/>
    <xf numFmtId="4" fontId="45" fillId="0" borderId="8" xfId="0" applyNumberFormat="1" applyFont="1" applyBorder="1" applyAlignment="1">
      <alignment horizontal="right"/>
    </xf>
    <xf numFmtId="4" fontId="45" fillId="0" borderId="12" xfId="0" applyNumberFormat="1" applyFont="1" applyBorder="1"/>
    <xf numFmtId="4" fontId="45" fillId="0" borderId="11" xfId="0" applyNumberFormat="1" applyFont="1" applyBorder="1"/>
    <xf numFmtId="4" fontId="45" fillId="0" borderId="8" xfId="0" applyNumberFormat="1" applyFont="1" applyBorder="1"/>
    <xf numFmtId="164" fontId="45" fillId="0" borderId="7" xfId="1" applyFont="1" applyFill="1" applyBorder="1"/>
    <xf numFmtId="164" fontId="45" fillId="0" borderId="8" xfId="1" applyFont="1" applyFill="1" applyBorder="1"/>
    <xf numFmtId="164" fontId="45" fillId="0" borderId="0" xfId="1" applyFont="1" applyFill="1" applyBorder="1"/>
    <xf numFmtId="164" fontId="45" fillId="0" borderId="12" xfId="1" applyFont="1" applyFill="1" applyBorder="1"/>
    <xf numFmtId="164" fontId="45" fillId="0" borderId="1" xfId="1" applyFont="1" applyFill="1" applyBorder="1"/>
    <xf numFmtId="164" fontId="45" fillId="0" borderId="11" xfId="1" applyFont="1" applyFill="1" applyBorder="1"/>
    <xf numFmtId="3" fontId="45" fillId="0" borderId="7" xfId="0" applyNumberFormat="1" applyFont="1" applyBorder="1" applyAlignment="1">
      <alignment horizontal="center"/>
    </xf>
    <xf numFmtId="3" fontId="45" fillId="0" borderId="7" xfId="1" applyNumberFormat="1" applyFont="1" applyFill="1" applyBorder="1"/>
    <xf numFmtId="4" fontId="45" fillId="0" borderId="7" xfId="1" applyNumberFormat="1" applyFont="1" applyFill="1" applyBorder="1"/>
    <xf numFmtId="4" fontId="45" fillId="0" borderId="8" xfId="1" applyNumberFormat="1" applyFont="1" applyFill="1" applyBorder="1"/>
    <xf numFmtId="3" fontId="45" fillId="0" borderId="0" xfId="0" applyNumberFormat="1" applyFont="1" applyAlignment="1">
      <alignment horizontal="center"/>
    </xf>
    <xf numFmtId="3" fontId="45" fillId="0" borderId="0" xfId="1" applyNumberFormat="1" applyFont="1" applyFill="1" applyBorder="1"/>
    <xf numFmtId="4" fontId="45" fillId="0" borderId="0" xfId="1" applyNumberFormat="1" applyFont="1" applyFill="1" applyBorder="1"/>
    <xf numFmtId="4" fontId="45" fillId="0" borderId="12" xfId="1" applyNumberFormat="1" applyFont="1" applyFill="1" applyBorder="1"/>
    <xf numFmtId="3" fontId="45" fillId="0" borderId="1" xfId="0" applyNumberFormat="1" applyFont="1" applyBorder="1" applyAlignment="1">
      <alignment horizontal="center"/>
    </xf>
    <xf numFmtId="3" fontId="45" fillId="0" borderId="1" xfId="1" applyNumberFormat="1" applyFont="1" applyFill="1" applyBorder="1"/>
    <xf numFmtId="4" fontId="45" fillId="0" borderId="1" xfId="1" applyNumberFormat="1" applyFont="1" applyFill="1" applyBorder="1"/>
    <xf numFmtId="4" fontId="45" fillId="0" borderId="11" xfId="1" applyNumberFormat="1" applyFont="1" applyFill="1" applyBorder="1"/>
    <xf numFmtId="3" fontId="45" fillId="0" borderId="6" xfId="0" applyNumberFormat="1" applyFont="1" applyBorder="1" applyAlignment="1">
      <alignment horizontal="center"/>
    </xf>
    <xf numFmtId="3" fontId="45" fillId="0" borderId="13" xfId="0" applyNumberFormat="1" applyFont="1" applyBorder="1" applyAlignment="1">
      <alignment horizontal="center"/>
    </xf>
    <xf numFmtId="3" fontId="45" fillId="0" borderId="10" xfId="0" applyNumberFormat="1" applyFont="1" applyBorder="1" applyAlignment="1">
      <alignment horizontal="center"/>
    </xf>
    <xf numFmtId="0" fontId="45" fillId="0" borderId="0" xfId="0" applyFont="1" applyAlignment="1">
      <alignment horizontal="left"/>
    </xf>
    <xf numFmtId="164" fontId="0" fillId="0" borderId="0" xfId="1" applyFont="1" applyFill="1" applyBorder="1" applyAlignment="1">
      <alignment horizontal="center"/>
    </xf>
    <xf numFmtId="43" fontId="45" fillId="0" borderId="0" xfId="0" applyNumberFormat="1" applyFont="1"/>
    <xf numFmtId="3" fontId="45" fillId="0" borderId="0" xfId="0" applyNumberFormat="1" applyFont="1"/>
    <xf numFmtId="164" fontId="0" fillId="0" borderId="0" xfId="1" applyFont="1"/>
    <xf numFmtId="164" fontId="25" fillId="0" borderId="0" xfId="1" applyFont="1" applyFill="1" applyBorder="1" applyAlignment="1">
      <alignment horizontal="right"/>
    </xf>
    <xf numFmtId="164" fontId="26" fillId="0" borderId="0" xfId="1" applyFont="1" applyFill="1" applyBorder="1" applyAlignment="1">
      <alignment horizontal="right"/>
    </xf>
    <xf numFmtId="39" fontId="26" fillId="0" borderId="0" xfId="1" applyNumberFormat="1" applyFont="1" applyFill="1" applyBorder="1" applyAlignment="1">
      <alignment horizontal="right"/>
    </xf>
    <xf numFmtId="4" fontId="26" fillId="7" borderId="0" xfId="1" applyNumberFormat="1" applyFont="1" applyFill="1" applyBorder="1" applyAlignment="1">
      <alignment horizontal="right"/>
    </xf>
    <xf numFmtId="4" fontId="25" fillId="0" borderId="0" xfId="1" applyNumberFormat="1" applyFont="1" applyFill="1" applyBorder="1" applyAlignment="1">
      <alignment horizontal="right"/>
    </xf>
    <xf numFmtId="3" fontId="25" fillId="0" borderId="1" xfId="1" applyNumberFormat="1" applyFont="1" applyFill="1" applyBorder="1" applyAlignment="1">
      <alignment horizontal="right"/>
    </xf>
    <xf numFmtId="0" fontId="25" fillId="0" borderId="1" xfId="1" applyNumberFormat="1" applyFont="1" applyFill="1" applyBorder="1" applyAlignment="1">
      <alignment horizontal="right"/>
    </xf>
    <xf numFmtId="0" fontId="54" fillId="0" borderId="0" xfId="0" applyFont="1"/>
    <xf numFmtId="0" fontId="38" fillId="0" borderId="0" xfId="0" applyFont="1" applyAlignment="1">
      <alignment vertical="center"/>
    </xf>
    <xf numFmtId="0" fontId="8" fillId="4" borderId="2" xfId="0" applyFont="1" applyFill="1" applyBorder="1"/>
    <xf numFmtId="0" fontId="8" fillId="4" borderId="9" xfId="0" applyFont="1" applyFill="1" applyBorder="1"/>
    <xf numFmtId="0" fontId="25" fillId="0" borderId="2" xfId="0" applyFont="1" applyBorder="1"/>
    <xf numFmtId="2" fontId="36" fillId="0" borderId="13" xfId="0" applyNumberFormat="1" applyFont="1" applyBorder="1"/>
    <xf numFmtId="2" fontId="8" fillId="0" borderId="12" xfId="0" applyNumberFormat="1" applyFont="1" applyBorder="1" applyAlignment="1">
      <alignment horizontal="right"/>
    </xf>
    <xf numFmtId="2" fontId="8" fillId="0" borderId="13" xfId="0" applyNumberFormat="1" applyFont="1" applyBorder="1" applyAlignment="1">
      <alignment horizontal="right"/>
    </xf>
    <xf numFmtId="0" fontId="17" fillId="0" borderId="13" xfId="0" applyFont="1" applyBorder="1"/>
    <xf numFmtId="0" fontId="17" fillId="0" borderId="12" xfId="0" applyFont="1" applyBorder="1"/>
    <xf numFmtId="2" fontId="17" fillId="0" borderId="13" xfId="0" applyNumberFormat="1" applyFont="1" applyBorder="1"/>
    <xf numFmtId="2" fontId="17" fillId="0" borderId="12" xfId="0" applyNumberFormat="1" applyFont="1" applyBorder="1"/>
    <xf numFmtId="2" fontId="35" fillId="0" borderId="12" xfId="0" applyNumberFormat="1" applyFont="1" applyBorder="1"/>
    <xf numFmtId="2" fontId="35" fillId="0" borderId="13" xfId="0" applyNumberFormat="1" applyFont="1" applyBorder="1"/>
    <xf numFmtId="164" fontId="25" fillId="0" borderId="1" xfId="1" applyFont="1" applyBorder="1" applyAlignment="1">
      <alignment horizontal="right"/>
    </xf>
    <xf numFmtId="164" fontId="36" fillId="0" borderId="1" xfId="1" applyFont="1" applyBorder="1"/>
    <xf numFmtId="164" fontId="36" fillId="0" borderId="11" xfId="1" applyFont="1" applyBorder="1"/>
    <xf numFmtId="164" fontId="36" fillId="0" borderId="10" xfId="1" applyFont="1" applyBorder="1"/>
    <xf numFmtId="2" fontId="8" fillId="0" borderId="10" xfId="0" applyNumberFormat="1" applyFont="1" applyBorder="1"/>
    <xf numFmtId="2" fontId="36" fillId="0" borderId="1" xfId="0" applyNumberFormat="1" applyFont="1" applyBorder="1"/>
    <xf numFmtId="2" fontId="36" fillId="0" borderId="11" xfId="0" applyNumberFormat="1" applyFont="1" applyBorder="1"/>
    <xf numFmtId="2" fontId="36" fillId="0" borderId="10" xfId="0" applyNumberFormat="1" applyFont="1" applyBorder="1"/>
    <xf numFmtId="0" fontId="17" fillId="0" borderId="14" xfId="0" applyFont="1" applyBorder="1" applyAlignment="1">
      <alignment horizontal="left" indent="1"/>
    </xf>
    <xf numFmtId="2" fontId="20" fillId="0" borderId="0" xfId="0" applyNumberFormat="1" applyFont="1" applyAlignment="1">
      <alignment horizontal="right"/>
    </xf>
    <xf numFmtId="39" fontId="17" fillId="0" borderId="0" xfId="0" applyNumberFormat="1" applyFont="1" applyAlignment="1">
      <alignment horizontal="right"/>
    </xf>
    <xf numFmtId="2" fontId="20" fillId="0" borderId="13" xfId="0" applyNumberFormat="1" applyFont="1" applyBorder="1" applyAlignment="1">
      <alignment horizontal="right"/>
    </xf>
    <xf numFmtId="2" fontId="20" fillId="0" borderId="12" xfId="0" applyNumberFormat="1" applyFont="1" applyBorder="1" applyAlignment="1">
      <alignment horizontal="right"/>
    </xf>
    <xf numFmtId="0" fontId="17" fillId="0" borderId="9" xfId="0" applyFont="1" applyBorder="1" applyAlignment="1">
      <alignment horizontal="left" indent="1"/>
    </xf>
    <xf numFmtId="2" fontId="20" fillId="0" borderId="1" xfId="0" applyNumberFormat="1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4" fontId="17" fillId="0" borderId="1" xfId="0" applyNumberFormat="1" applyFont="1" applyBorder="1" applyAlignment="1">
      <alignment horizontal="right"/>
    </xf>
    <xf numFmtId="39" fontId="17" fillId="0" borderId="1" xfId="0" applyNumberFormat="1" applyFont="1" applyBorder="1" applyAlignment="1">
      <alignment horizontal="right"/>
    </xf>
    <xf numFmtId="2" fontId="20" fillId="0" borderId="10" xfId="0" applyNumberFormat="1" applyFont="1" applyBorder="1" applyAlignment="1">
      <alignment horizontal="right"/>
    </xf>
    <xf numFmtId="2" fontId="20" fillId="0" borderId="11" xfId="0" applyNumberFormat="1" applyFont="1" applyBorder="1" applyAlignment="1">
      <alignment horizontal="right"/>
    </xf>
    <xf numFmtId="0" fontId="8" fillId="0" borderId="9" xfId="0" applyFont="1" applyBorder="1" applyAlignment="1">
      <alignment horizontal="left" indent="1"/>
    </xf>
    <xf numFmtId="2" fontId="17" fillId="0" borderId="1" xfId="0" applyNumberFormat="1" applyFont="1" applyBorder="1" applyAlignment="1">
      <alignment horizontal="right"/>
    </xf>
    <xf numFmtId="0" fontId="17" fillId="0" borderId="13" xfId="0" applyFont="1" applyBorder="1" applyAlignment="1">
      <alignment horizontal="right"/>
    </xf>
    <xf numFmtId="0" fontId="17" fillId="0" borderId="12" xfId="0" applyFont="1" applyBorder="1" applyAlignment="1">
      <alignment horizontal="right"/>
    </xf>
    <xf numFmtId="0" fontId="8" fillId="0" borderId="14" xfId="0" applyFont="1" applyBorder="1" applyAlignment="1">
      <alignment horizontal="left" indent="1"/>
    </xf>
    <xf numFmtId="2" fontId="35" fillId="0" borderId="13" xfId="0" applyNumberFormat="1" applyFont="1" applyBorder="1" applyAlignment="1">
      <alignment horizontal="right"/>
    </xf>
    <xf numFmtId="2" fontId="35" fillId="0" borderId="12" xfId="0" applyNumberFormat="1" applyFont="1" applyBorder="1" applyAlignment="1">
      <alignment horizontal="right"/>
    </xf>
    <xf numFmtId="0" fontId="8" fillId="0" borderId="1" xfId="0" applyFont="1" applyBorder="1"/>
    <xf numFmtId="0" fontId="8" fillId="0" borderId="1" xfId="0" applyFont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2" fontId="8" fillId="0" borderId="1" xfId="0" applyNumberFormat="1" applyFont="1" applyBorder="1"/>
    <xf numFmtId="0" fontId="8" fillId="0" borderId="10" xfId="0" applyFont="1" applyBorder="1" applyAlignment="1">
      <alignment horizontal="right"/>
    </xf>
    <xf numFmtId="0" fontId="8" fillId="0" borderId="11" xfId="0" applyFont="1" applyBorder="1" applyAlignment="1">
      <alignment horizontal="right"/>
    </xf>
    <xf numFmtId="0" fontId="60" fillId="0" borderId="14" xfId="0" applyFont="1" applyBorder="1" applyAlignment="1">
      <alignment horizontal="left" indent="1"/>
    </xf>
    <xf numFmtId="2" fontId="61" fillId="0" borderId="0" xfId="0" applyNumberFormat="1" applyFont="1" applyAlignment="1">
      <alignment horizontal="right"/>
    </xf>
    <xf numFmtId="2" fontId="62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right"/>
    </xf>
    <xf numFmtId="39" fontId="6" fillId="0" borderId="0" xfId="0" applyNumberFormat="1" applyFont="1" applyAlignment="1">
      <alignment horizontal="right"/>
    </xf>
    <xf numFmtId="2" fontId="62" fillId="0" borderId="13" xfId="0" applyNumberFormat="1" applyFont="1" applyBorder="1" applyAlignment="1">
      <alignment horizontal="right"/>
    </xf>
    <xf numFmtId="2" fontId="62" fillId="0" borderId="12" xfId="0" applyNumberFormat="1" applyFont="1" applyBorder="1" applyAlignment="1">
      <alignment horizontal="right"/>
    </xf>
    <xf numFmtId="0" fontId="60" fillId="0" borderId="9" xfId="0" applyFont="1" applyBorder="1" applyAlignment="1">
      <alignment horizontal="left" indent="1"/>
    </xf>
    <xf numFmtId="2" fontId="61" fillId="0" borderId="1" xfId="0" applyNumberFormat="1" applyFont="1" applyBorder="1" applyAlignment="1">
      <alignment horizontal="right"/>
    </xf>
    <xf numFmtId="2" fontId="62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4" fontId="6" fillId="0" borderId="1" xfId="0" applyNumberFormat="1" applyFont="1" applyBorder="1" applyAlignment="1">
      <alignment horizontal="right"/>
    </xf>
    <xf numFmtId="39" fontId="6" fillId="0" borderId="1" xfId="0" applyNumberFormat="1" applyFont="1" applyBorder="1" applyAlignment="1">
      <alignment horizontal="right"/>
    </xf>
    <xf numFmtId="2" fontId="62" fillId="0" borderId="10" xfId="0" applyNumberFormat="1" applyFont="1" applyBorder="1" applyAlignment="1">
      <alignment horizontal="right"/>
    </xf>
    <xf numFmtId="2" fontId="62" fillId="0" borderId="11" xfId="0" applyNumberFormat="1" applyFont="1" applyBorder="1" applyAlignment="1">
      <alignment horizontal="right"/>
    </xf>
    <xf numFmtId="0" fontId="63" fillId="0" borderId="9" xfId="0" applyFont="1" applyBorder="1" applyAlignment="1">
      <alignment horizontal="left" indent="1"/>
    </xf>
    <xf numFmtId="2" fontId="6" fillId="0" borderId="1" xfId="0" applyNumberFormat="1" applyFont="1" applyBorder="1" applyAlignment="1">
      <alignment horizontal="right"/>
    </xf>
    <xf numFmtId="0" fontId="64" fillId="0" borderId="0" xfId="0" applyFont="1"/>
    <xf numFmtId="0" fontId="60" fillId="0" borderId="0" xfId="0" applyFont="1"/>
    <xf numFmtId="0" fontId="42" fillId="4" borderId="4" xfId="0" applyFont="1" applyFill="1" applyBorder="1"/>
    <xf numFmtId="0" fontId="25" fillId="4" borderId="3" xfId="0" applyFont="1" applyFill="1" applyBorder="1" applyAlignment="1">
      <alignment horizontal="right"/>
    </xf>
    <xf numFmtId="0" fontId="42" fillId="0" borderId="7" xfId="0" applyFont="1" applyBorder="1"/>
    <xf numFmtId="0" fontId="17" fillId="0" borderId="6" xfId="0" applyFont="1" applyBorder="1"/>
    <xf numFmtId="0" fontId="17" fillId="0" borderId="8" xfId="0" applyFont="1" applyBorder="1"/>
    <xf numFmtId="2" fontId="17" fillId="0" borderId="13" xfId="0" applyNumberFormat="1" applyFont="1" applyBorder="1" applyAlignment="1">
      <alignment horizontal="right"/>
    </xf>
    <xf numFmtId="0" fontId="26" fillId="0" borderId="9" xfId="0" applyFont="1" applyBorder="1" applyAlignment="1">
      <alignment horizontal="left" indent="1"/>
    </xf>
    <xf numFmtId="2" fontId="26" fillId="0" borderId="1" xfId="18" applyNumberFormat="1" applyFont="1" applyBorder="1" applyAlignment="1">
      <alignment horizontal="right"/>
    </xf>
    <xf numFmtId="2" fontId="17" fillId="0" borderId="1" xfId="18" applyNumberFormat="1" applyFont="1" applyBorder="1" applyAlignment="1">
      <alignment horizontal="right"/>
    </xf>
    <xf numFmtId="2" fontId="17" fillId="0" borderId="10" xfId="0" applyNumberFormat="1" applyFont="1" applyBorder="1" applyAlignment="1">
      <alignment horizontal="right"/>
    </xf>
    <xf numFmtId="2" fontId="17" fillId="0" borderId="1" xfId="0" applyNumberFormat="1" applyFont="1" applyBorder="1"/>
    <xf numFmtId="2" fontId="17" fillId="0" borderId="11" xfId="0" applyNumberFormat="1" applyFont="1" applyBorder="1"/>
    <xf numFmtId="2" fontId="17" fillId="0" borderId="10" xfId="0" applyNumberFormat="1" applyFont="1" applyBorder="1"/>
    <xf numFmtId="2" fontId="25" fillId="0" borderId="1" xfId="18" applyNumberFormat="1" applyFont="1" applyBorder="1" applyAlignment="1">
      <alignment horizontal="right"/>
    </xf>
    <xf numFmtId="2" fontId="8" fillId="0" borderId="1" xfId="18" applyNumberFormat="1" applyFont="1" applyBorder="1" applyAlignment="1">
      <alignment horizontal="right"/>
    </xf>
    <xf numFmtId="2" fontId="8" fillId="0" borderId="1" xfId="0" applyNumberFormat="1" applyFont="1" applyBorder="1" applyAlignment="1">
      <alignment horizontal="right"/>
    </xf>
    <xf numFmtId="2" fontId="8" fillId="0" borderId="10" xfId="0" applyNumberFormat="1" applyFont="1" applyBorder="1" applyAlignment="1">
      <alignment horizontal="right"/>
    </xf>
    <xf numFmtId="2" fontId="8" fillId="0" borderId="11" xfId="0" applyNumberFormat="1" applyFont="1" applyBorder="1" applyAlignment="1">
      <alignment horizontal="right"/>
    </xf>
    <xf numFmtId="0" fontId="57" fillId="0" borderId="14" xfId="0" applyFont="1" applyBorder="1" applyAlignment="1">
      <alignment horizontal="left"/>
    </xf>
    <xf numFmtId="2" fontId="45" fillId="0" borderId="0" xfId="0" applyNumberFormat="1" applyFont="1" applyAlignment="1">
      <alignment horizontal="right"/>
    </xf>
    <xf numFmtId="2" fontId="45" fillId="0" borderId="0" xfId="0" applyNumberFormat="1" applyFont="1"/>
    <xf numFmtId="2" fontId="45" fillId="0" borderId="13" xfId="0" applyNumberFormat="1" applyFont="1" applyBorder="1"/>
    <xf numFmtId="2" fontId="65" fillId="0" borderId="0" xfId="0" applyNumberFormat="1" applyFont="1"/>
    <xf numFmtId="2" fontId="65" fillId="0" borderId="12" xfId="0" applyNumberFormat="1" applyFont="1" applyBorder="1"/>
    <xf numFmtId="2" fontId="65" fillId="0" borderId="13" xfId="0" applyNumberFormat="1" applyFont="1" applyBorder="1"/>
    <xf numFmtId="2" fontId="45" fillId="0" borderId="12" xfId="0" applyNumberFormat="1" applyFont="1" applyBorder="1"/>
    <xf numFmtId="0" fontId="66" fillId="0" borderId="9" xfId="0" applyFont="1" applyBorder="1"/>
    <xf numFmtId="2" fontId="45" fillId="0" borderId="1" xfId="0" applyNumberFormat="1" applyFont="1" applyBorder="1" applyAlignment="1">
      <alignment horizontal="right"/>
    </xf>
    <xf numFmtId="2" fontId="45" fillId="0" borderId="1" xfId="0" applyNumberFormat="1" applyFont="1" applyBorder="1"/>
    <xf numFmtId="2" fontId="65" fillId="0" borderId="1" xfId="0" applyNumberFormat="1" applyFont="1" applyBorder="1"/>
    <xf numFmtId="2" fontId="65" fillId="0" borderId="10" xfId="0" applyNumberFormat="1" applyFont="1" applyBorder="1"/>
    <xf numFmtId="2" fontId="65" fillId="0" borderId="11" xfId="0" applyNumberFormat="1" applyFont="1" applyBorder="1"/>
    <xf numFmtId="0" fontId="45" fillId="0" borderId="0" xfId="19" applyFont="1"/>
    <xf numFmtId="0" fontId="9" fillId="0" borderId="0" xfId="19"/>
    <xf numFmtId="0" fontId="25" fillId="4" borderId="4" xfId="19" applyFont="1" applyFill="1" applyBorder="1" applyAlignment="1">
      <alignment horizontal="center"/>
    </xf>
    <xf numFmtId="4" fontId="43" fillId="0" borderId="0" xfId="19" applyNumberFormat="1" applyFont="1"/>
    <xf numFmtId="0" fontId="43" fillId="0" borderId="0" xfId="19" applyFont="1"/>
    <xf numFmtId="4" fontId="45" fillId="0" borderId="0" xfId="19" applyNumberFormat="1" applyFont="1"/>
    <xf numFmtId="4" fontId="9" fillId="0" borderId="0" xfId="19" applyNumberFormat="1"/>
    <xf numFmtId="0" fontId="70" fillId="0" borderId="0" xfId="19" applyFont="1"/>
    <xf numFmtId="0" fontId="65" fillId="0" borderId="0" xfId="19" applyFont="1"/>
    <xf numFmtId="4" fontId="65" fillId="0" borderId="0" xfId="19" applyNumberFormat="1" applyFont="1"/>
    <xf numFmtId="2" fontId="45" fillId="0" borderId="0" xfId="19" applyNumberFormat="1" applyFont="1"/>
    <xf numFmtId="0" fontId="72" fillId="0" borderId="0" xfId="19" applyFont="1" applyAlignment="1">
      <alignment vertical="center"/>
    </xf>
    <xf numFmtId="0" fontId="42" fillId="0" borderId="0" xfId="19" applyFont="1"/>
    <xf numFmtId="0" fontId="17" fillId="0" borderId="0" xfId="19" applyFont="1"/>
    <xf numFmtId="0" fontId="35" fillId="0" borderId="0" xfId="19" applyFont="1"/>
    <xf numFmtId="0" fontId="73" fillId="0" borderId="0" xfId="19" applyFont="1"/>
    <xf numFmtId="0" fontId="74" fillId="0" borderId="0" xfId="19" applyFont="1"/>
    <xf numFmtId="0" fontId="26" fillId="4" borderId="2" xfId="19" applyFont="1" applyFill="1" applyBorder="1"/>
    <xf numFmtId="0" fontId="25" fillId="4" borderId="4" xfId="19" applyFont="1" applyFill="1" applyBorder="1" applyAlignment="1">
      <alignment horizontal="right"/>
    </xf>
    <xf numFmtId="0" fontId="25" fillId="4" borderId="5" xfId="19" applyFont="1" applyFill="1" applyBorder="1" applyAlignment="1">
      <alignment horizontal="right"/>
    </xf>
    <xf numFmtId="0" fontId="26" fillId="4" borderId="9" xfId="19" applyFont="1" applyFill="1" applyBorder="1"/>
    <xf numFmtId="0" fontId="25" fillId="4" borderId="1" xfId="19" applyFont="1" applyFill="1" applyBorder="1" applyAlignment="1">
      <alignment horizontal="right"/>
    </xf>
    <xf numFmtId="0" fontId="25" fillId="4" borderId="1" xfId="19" applyFont="1" applyFill="1" applyBorder="1" applyAlignment="1">
      <alignment horizontal="center"/>
    </xf>
    <xf numFmtId="0" fontId="8" fillId="4" borderId="4" xfId="19" applyFont="1" applyFill="1" applyBorder="1" applyAlignment="1">
      <alignment horizontal="right"/>
    </xf>
    <xf numFmtId="0" fontId="8" fillId="4" borderId="5" xfId="19" applyFont="1" applyFill="1" applyBorder="1" applyAlignment="1">
      <alignment horizontal="right"/>
    </xf>
    <xf numFmtId="0" fontId="36" fillId="4" borderId="4" xfId="19" applyFont="1" applyFill="1" applyBorder="1" applyAlignment="1">
      <alignment horizontal="right"/>
    </xf>
    <xf numFmtId="0" fontId="75" fillId="4" borderId="4" xfId="19" applyFont="1" applyFill="1" applyBorder="1" applyAlignment="1">
      <alignment horizontal="right"/>
    </xf>
    <xf numFmtId="0" fontId="75" fillId="4" borderId="5" xfId="19" applyFont="1" applyFill="1" applyBorder="1" applyAlignment="1">
      <alignment horizontal="right"/>
    </xf>
    <xf numFmtId="0" fontId="75" fillId="4" borderId="3" xfId="19" applyFont="1" applyFill="1" applyBorder="1" applyAlignment="1">
      <alignment horizontal="right"/>
    </xf>
    <xf numFmtId="0" fontId="36" fillId="4" borderId="3" xfId="19" applyFont="1" applyFill="1" applyBorder="1" applyAlignment="1">
      <alignment horizontal="right"/>
    </xf>
    <xf numFmtId="164" fontId="25" fillId="0" borderId="0" xfId="1" applyFont="1" applyBorder="1" applyAlignment="1">
      <alignment horizontal="right"/>
    </xf>
    <xf numFmtId="4" fontId="25" fillId="0" borderId="0" xfId="1" applyNumberFormat="1" applyFont="1" applyBorder="1" applyAlignment="1" applyProtection="1">
      <alignment horizontal="right"/>
    </xf>
    <xf numFmtId="4" fontId="25" fillId="0" borderId="0" xfId="1" applyNumberFormat="1" applyFont="1" applyFill="1" applyBorder="1" applyAlignment="1" applyProtection="1">
      <alignment horizontal="right"/>
    </xf>
    <xf numFmtId="164" fontId="25" fillId="0" borderId="0" xfId="1" applyFont="1" applyFill="1" applyBorder="1" applyAlignment="1" applyProtection="1">
      <alignment horizontal="right"/>
    </xf>
    <xf numFmtId="164" fontId="25" fillId="8" borderId="0" xfId="1" applyFont="1" applyFill="1" applyBorder="1" applyAlignment="1" applyProtection="1">
      <alignment horizontal="right"/>
    </xf>
    <xf numFmtId="4" fontId="76" fillId="0" borderId="0" xfId="1" applyNumberFormat="1" applyFont="1" applyFill="1" applyBorder="1" applyAlignment="1" applyProtection="1">
      <alignment horizontal="right"/>
    </xf>
    <xf numFmtId="39" fontId="36" fillId="0" borderId="0" xfId="1" applyNumberFormat="1" applyFont="1" applyBorder="1" applyAlignment="1">
      <alignment horizontal="right"/>
    </xf>
    <xf numFmtId="4" fontId="36" fillId="0" borderId="0" xfId="1" applyNumberFormat="1" applyFont="1" applyBorder="1" applyAlignment="1">
      <alignment horizontal="right"/>
    </xf>
    <xf numFmtId="4" fontId="35" fillId="0" borderId="0" xfId="1" applyNumberFormat="1" applyFont="1" applyBorder="1" applyAlignment="1">
      <alignment horizontal="right"/>
    </xf>
    <xf numFmtId="4" fontId="36" fillId="0" borderId="13" xfId="19" applyNumberFormat="1" applyFont="1" applyBorder="1"/>
    <xf numFmtId="4" fontId="36" fillId="0" borderId="12" xfId="19" applyNumberFormat="1" applyFont="1" applyBorder="1"/>
    <xf numFmtId="0" fontId="77" fillId="0" borderId="0" xfId="19" applyFont="1"/>
    <xf numFmtId="0" fontId="26" fillId="0" borderId="14" xfId="19" applyFont="1" applyBorder="1" applyAlignment="1">
      <alignment horizontal="left" indent="1"/>
    </xf>
    <xf numFmtId="164" fontId="26" fillId="0" borderId="0" xfId="1" applyFont="1" applyBorder="1" applyAlignment="1">
      <alignment horizontal="right"/>
    </xf>
    <xf numFmtId="4" fontId="26" fillId="0" borderId="0" xfId="1" applyNumberFormat="1" applyFont="1" applyBorder="1" applyAlignment="1">
      <alignment horizontal="right"/>
    </xf>
    <xf numFmtId="4" fontId="26" fillId="0" borderId="0" xfId="1" applyNumberFormat="1" applyFont="1" applyFill="1" applyBorder="1" applyAlignment="1" applyProtection="1">
      <alignment horizontal="right"/>
    </xf>
    <xf numFmtId="164" fontId="26" fillId="0" borderId="0" xfId="1" applyFont="1" applyFill="1" applyBorder="1" applyAlignment="1" applyProtection="1">
      <alignment horizontal="right"/>
    </xf>
    <xf numFmtId="164" fontId="26" fillId="8" borderId="0" xfId="1" applyFont="1" applyFill="1" applyBorder="1" applyAlignment="1" applyProtection="1">
      <alignment horizontal="right"/>
    </xf>
    <xf numFmtId="4" fontId="20" fillId="0" borderId="0" xfId="1" applyNumberFormat="1" applyFont="1" applyFill="1" applyBorder="1" applyAlignment="1" applyProtection="1">
      <alignment horizontal="right"/>
    </xf>
    <xf numFmtId="39" fontId="35" fillId="0" borderId="13" xfId="19" applyNumberFormat="1" applyFont="1" applyBorder="1"/>
    <xf numFmtId="39" fontId="35" fillId="0" borderId="12" xfId="19" applyNumberFormat="1" applyFont="1" applyBorder="1"/>
    <xf numFmtId="4" fontId="35" fillId="0" borderId="12" xfId="19" applyNumberFormat="1" applyFont="1" applyBorder="1"/>
    <xf numFmtId="4" fontId="35" fillId="0" borderId="0" xfId="1" applyNumberFormat="1" applyFont="1" applyFill="1" applyBorder="1"/>
    <xf numFmtId="175" fontId="74" fillId="0" borderId="0" xfId="19" applyNumberFormat="1" applyFont="1"/>
    <xf numFmtId="4" fontId="26" fillId="0" borderId="0" xfId="1" applyNumberFormat="1" applyFont="1" applyBorder="1" applyAlignment="1" applyProtection="1">
      <alignment horizontal="right"/>
    </xf>
    <xf numFmtId="164" fontId="26" fillId="0" borderId="0" xfId="1" applyFont="1" applyBorder="1" applyAlignment="1" applyProtection="1">
      <alignment horizontal="right"/>
    </xf>
    <xf numFmtId="4" fontId="17" fillId="0" borderId="13" xfId="19" applyNumberFormat="1" applyFont="1" applyBorder="1" applyAlignment="1">
      <alignment horizontal="right"/>
    </xf>
    <xf numFmtId="4" fontId="35" fillId="0" borderId="13" xfId="19" applyNumberFormat="1" applyFont="1" applyBorder="1"/>
    <xf numFmtId="2" fontId="17" fillId="0" borderId="0" xfId="1" applyNumberFormat="1" applyFont="1" applyBorder="1" applyAlignment="1" applyProtection="1">
      <alignment horizontal="right"/>
    </xf>
    <xf numFmtId="4" fontId="26" fillId="0" borderId="13" xfId="19" applyNumberFormat="1" applyFont="1" applyBorder="1" applyAlignment="1">
      <alignment horizontal="right"/>
    </xf>
    <xf numFmtId="39" fontId="35" fillId="0" borderId="0" xfId="1" applyNumberFormat="1" applyFont="1" applyBorder="1" applyAlignment="1">
      <alignment horizontal="right"/>
    </xf>
    <xf numFmtId="4" fontId="19" fillId="0" borderId="13" xfId="19" applyNumberFormat="1" applyFont="1" applyBorder="1" applyAlignment="1">
      <alignment horizontal="right"/>
    </xf>
    <xf numFmtId="0" fontId="17" fillId="0" borderId="14" xfId="19" applyFont="1" applyBorder="1" applyAlignment="1">
      <alignment horizontal="left" indent="1"/>
    </xf>
    <xf numFmtId="169" fontId="17" fillId="0" borderId="0" xfId="1" applyNumberFormat="1" applyFont="1" applyFill="1" applyBorder="1" applyAlignment="1">
      <alignment horizontal="right"/>
    </xf>
    <xf numFmtId="4" fontId="17" fillId="0" borderId="0" xfId="2" applyNumberFormat="1" applyFont="1" applyFill="1" applyBorder="1" applyAlignment="1">
      <alignment horizontal="right"/>
    </xf>
    <xf numFmtId="4" fontId="17" fillId="0" borderId="0" xfId="2" applyNumberFormat="1" applyFont="1" applyFill="1" applyBorder="1" applyAlignment="1" applyProtection="1">
      <alignment horizontal="right"/>
    </xf>
    <xf numFmtId="4" fontId="35" fillId="0" borderId="0" xfId="2" applyNumberFormat="1" applyFont="1" applyFill="1" applyBorder="1" applyAlignment="1">
      <alignment horizontal="right"/>
    </xf>
    <xf numFmtId="39" fontId="35" fillId="0" borderId="13" xfId="1" applyNumberFormat="1" applyFont="1" applyBorder="1" applyAlignment="1">
      <alignment horizontal="right"/>
    </xf>
    <xf numFmtId="39" fontId="35" fillId="0" borderId="12" xfId="1" applyNumberFormat="1" applyFont="1" applyBorder="1" applyAlignment="1">
      <alignment horizontal="right"/>
    </xf>
    <xf numFmtId="4" fontId="35" fillId="0" borderId="12" xfId="1" applyNumberFormat="1" applyFont="1" applyBorder="1" applyAlignment="1">
      <alignment horizontal="right"/>
    </xf>
    <xf numFmtId="175" fontId="78" fillId="0" borderId="0" xfId="19" applyNumberFormat="1" applyFont="1"/>
    <xf numFmtId="0" fontId="78" fillId="0" borderId="0" xfId="19" applyFont="1"/>
    <xf numFmtId="0" fontId="25" fillId="0" borderId="14" xfId="19" applyFont="1" applyBorder="1"/>
    <xf numFmtId="4" fontId="25" fillId="0" borderId="13" xfId="19" applyNumberFormat="1" applyFont="1" applyBorder="1" applyAlignment="1">
      <alignment horizontal="right"/>
    </xf>
    <xf numFmtId="175" fontId="77" fillId="0" borderId="0" xfId="19" applyNumberFormat="1" applyFont="1"/>
    <xf numFmtId="39" fontId="26" fillId="0" borderId="0" xfId="1" applyNumberFormat="1" applyFont="1" applyBorder="1" applyProtection="1"/>
    <xf numFmtId="0" fontId="26" fillId="10" borderId="14" xfId="19" applyFont="1" applyFill="1" applyBorder="1" applyAlignment="1">
      <alignment horizontal="left" indent="2"/>
    </xf>
    <xf numFmtId="164" fontId="26" fillId="10" borderId="0" xfId="1" applyFont="1" applyFill="1" applyBorder="1" applyAlignment="1">
      <alignment horizontal="right"/>
    </xf>
    <xf numFmtId="4" fontId="26" fillId="10" borderId="0" xfId="1" applyNumberFormat="1" applyFont="1" applyFill="1" applyBorder="1" applyAlignment="1">
      <alignment horizontal="right"/>
    </xf>
    <xf numFmtId="4" fontId="26" fillId="10" borderId="0" xfId="1" applyNumberFormat="1" applyFont="1" applyFill="1" applyBorder="1" applyAlignment="1" applyProtection="1">
      <alignment horizontal="right"/>
    </xf>
    <xf numFmtId="164" fontId="26" fillId="10" borderId="0" xfId="1" applyFont="1" applyFill="1" applyBorder="1" applyAlignment="1" applyProtection="1">
      <alignment horizontal="right"/>
    </xf>
    <xf numFmtId="4" fontId="35" fillId="10" borderId="0" xfId="1" applyNumberFormat="1" applyFont="1" applyFill="1" applyBorder="1" applyAlignment="1">
      <alignment horizontal="right"/>
    </xf>
    <xf numFmtId="4" fontId="35" fillId="10" borderId="13" xfId="19" applyNumberFormat="1" applyFont="1" applyFill="1" applyBorder="1"/>
    <xf numFmtId="4" fontId="35" fillId="10" borderId="12" xfId="19" applyNumberFormat="1" applyFont="1" applyFill="1" applyBorder="1"/>
    <xf numFmtId="4" fontId="17" fillId="10" borderId="0" xfId="1" applyNumberFormat="1" applyFont="1" applyFill="1" applyBorder="1"/>
    <xf numFmtId="4" fontId="17" fillId="10" borderId="13" xfId="1" applyNumberFormat="1" applyFont="1" applyFill="1" applyBorder="1"/>
    <xf numFmtId="175" fontId="74" fillId="10" borderId="0" xfId="19" applyNumberFormat="1" applyFont="1" applyFill="1"/>
    <xf numFmtId="0" fontId="74" fillId="10" borderId="0" xfId="19" applyFont="1" applyFill="1"/>
    <xf numFmtId="0" fontId="26" fillId="0" borderId="13" xfId="19" applyFont="1" applyBorder="1" applyAlignment="1">
      <alignment horizontal="right"/>
    </xf>
    <xf numFmtId="4" fontId="35" fillId="0" borderId="13" xfId="19" applyNumberFormat="1" applyFont="1" applyBorder="1" applyAlignment="1">
      <alignment horizontal="right"/>
    </xf>
    <xf numFmtId="4" fontId="35" fillId="0" borderId="12" xfId="19" applyNumberFormat="1" applyFont="1" applyBorder="1" applyAlignment="1">
      <alignment horizontal="right"/>
    </xf>
    <xf numFmtId="4" fontId="17" fillId="0" borderId="13" xfId="19" applyNumberFormat="1" applyFont="1" applyBorder="1"/>
    <xf numFmtId="175" fontId="35" fillId="0" borderId="0" xfId="1" applyNumberFormat="1" applyFont="1" applyBorder="1" applyAlignment="1">
      <alignment horizontal="right"/>
    </xf>
    <xf numFmtId="0" fontId="25" fillId="0" borderId="9" xfId="19" applyFont="1" applyBorder="1" applyAlignment="1">
      <alignment horizontal="left" indent="1"/>
    </xf>
    <xf numFmtId="4" fontId="25" fillId="0" borderId="1" xfId="19" applyNumberFormat="1" applyFont="1" applyBorder="1"/>
    <xf numFmtId="4" fontId="25" fillId="0" borderId="10" xfId="19" applyNumberFormat="1" applyFont="1" applyBorder="1" applyAlignment="1">
      <alignment horizontal="right"/>
    </xf>
    <xf numFmtId="4" fontId="25" fillId="0" borderId="1" xfId="19" applyNumberFormat="1" applyFont="1" applyBorder="1" applyAlignment="1">
      <alignment horizontal="right"/>
    </xf>
    <xf numFmtId="4" fontId="8" fillId="0" borderId="1" xfId="19" applyNumberFormat="1" applyFont="1" applyBorder="1" applyAlignment="1">
      <alignment horizontal="right"/>
    </xf>
    <xf numFmtId="4" fontId="36" fillId="0" borderId="1" xfId="1" applyNumberFormat="1" applyFont="1" applyBorder="1" applyAlignment="1">
      <alignment horizontal="right"/>
    </xf>
    <xf numFmtId="4" fontId="36" fillId="0" borderId="1" xfId="19" applyNumberFormat="1" applyFont="1" applyBorder="1"/>
    <xf numFmtId="4" fontId="36" fillId="0" borderId="10" xfId="19" applyNumberFormat="1" applyFont="1" applyBorder="1"/>
    <xf numFmtId="4" fontId="36" fillId="0" borderId="11" xfId="19" applyNumberFormat="1" applyFont="1" applyBorder="1"/>
    <xf numFmtId="0" fontId="19" fillId="0" borderId="0" xfId="19" applyFont="1"/>
    <xf numFmtId="4" fontId="79" fillId="0" borderId="0" xfId="19" applyNumberFormat="1" applyFont="1"/>
    <xf numFmtId="4" fontId="79" fillId="0" borderId="0" xfId="19" applyNumberFormat="1" applyFont="1" applyAlignment="1">
      <alignment horizontal="right"/>
    </xf>
    <xf numFmtId="4" fontId="80" fillId="0" borderId="0" xfId="19" applyNumberFormat="1" applyFont="1" applyAlignment="1">
      <alignment horizontal="right"/>
    </xf>
    <xf numFmtId="4" fontId="78" fillId="0" borderId="0" xfId="19" applyNumberFormat="1" applyFont="1" applyAlignment="1">
      <alignment horizontal="right"/>
    </xf>
    <xf numFmtId="4" fontId="78" fillId="0" borderId="0" xfId="1" applyNumberFormat="1" applyFont="1" applyBorder="1" applyAlignment="1">
      <alignment horizontal="right"/>
    </xf>
    <xf numFmtId="4" fontId="81" fillId="0" borderId="0" xfId="1" applyNumberFormat="1" applyFont="1" applyBorder="1" applyAlignment="1">
      <alignment horizontal="right"/>
    </xf>
    <xf numFmtId="4" fontId="81" fillId="0" borderId="0" xfId="19" applyNumberFormat="1" applyFont="1"/>
    <xf numFmtId="0" fontId="82" fillId="0" borderId="0" xfId="19" applyFont="1" applyAlignment="1">
      <alignment vertical="top"/>
    </xf>
    <xf numFmtId="0" fontId="74" fillId="0" borderId="0" xfId="19" applyFont="1" applyAlignment="1">
      <alignment horizontal="right"/>
    </xf>
    <xf numFmtId="4" fontId="83" fillId="0" borderId="0" xfId="19" applyNumberFormat="1" applyFont="1" applyAlignment="1">
      <alignment horizontal="right"/>
    </xf>
    <xf numFmtId="4" fontId="74" fillId="0" borderId="0" xfId="19" applyNumberFormat="1" applyFont="1"/>
    <xf numFmtId="4" fontId="84" fillId="0" borderId="0" xfId="19" applyNumberFormat="1" applyFont="1"/>
    <xf numFmtId="175" fontId="85" fillId="0" borderId="0" xfId="1" applyNumberFormat="1" applyFont="1" applyBorder="1" applyProtection="1"/>
    <xf numFmtId="175" fontId="85" fillId="0" borderId="0" xfId="1" applyNumberFormat="1" applyFont="1" applyFill="1" applyBorder="1" applyProtection="1"/>
    <xf numFmtId="175" fontId="86" fillId="0" borderId="0" xfId="22" applyNumberFormat="1" applyFont="1" applyFill="1" applyBorder="1" applyProtection="1"/>
    <xf numFmtId="0" fontId="74" fillId="0" borderId="7" xfId="19" applyFont="1" applyBorder="1"/>
    <xf numFmtId="0" fontId="81" fillId="0" borderId="0" xfId="19" applyFont="1"/>
    <xf numFmtId="0" fontId="84" fillId="0" borderId="0" xfId="19" applyFont="1"/>
    <xf numFmtId="0" fontId="38" fillId="0" borderId="0" xfId="19" applyFont="1" applyAlignment="1">
      <alignment vertical="center"/>
    </xf>
    <xf numFmtId="0" fontId="83" fillId="4" borderId="40" xfId="19" applyFont="1" applyFill="1" applyBorder="1"/>
    <xf numFmtId="0" fontId="79" fillId="4" borderId="4" xfId="19" applyFont="1" applyFill="1" applyBorder="1" applyAlignment="1">
      <alignment horizontal="center" wrapText="1"/>
    </xf>
    <xf numFmtId="0" fontId="79" fillId="4" borderId="4" xfId="19" applyFont="1" applyFill="1" applyBorder="1"/>
    <xf numFmtId="0" fontId="79" fillId="4" borderId="4" xfId="19" applyFont="1" applyFill="1" applyBorder="1" applyAlignment="1">
      <alignment horizontal="right"/>
    </xf>
    <xf numFmtId="0" fontId="79" fillId="4" borderId="7" xfId="19" applyFont="1" applyFill="1" applyBorder="1" applyAlignment="1">
      <alignment horizontal="center"/>
    </xf>
    <xf numFmtId="0" fontId="79" fillId="4" borderId="4" xfId="19" applyFont="1" applyFill="1" applyBorder="1" applyAlignment="1">
      <alignment horizontal="center"/>
    </xf>
    <xf numFmtId="0" fontId="83" fillId="4" borderId="41" xfId="19" applyFont="1" applyFill="1" applyBorder="1"/>
    <xf numFmtId="0" fontId="79" fillId="4" borderId="1" xfId="19" applyFont="1" applyFill="1" applyBorder="1" applyAlignment="1">
      <alignment horizontal="center" vertical="center" wrapText="1"/>
    </xf>
    <xf numFmtId="0" fontId="79" fillId="4" borderId="1" xfId="19" applyFont="1" applyFill="1" applyBorder="1" applyAlignment="1">
      <alignment horizontal="right"/>
    </xf>
    <xf numFmtId="0" fontId="79" fillId="4" borderId="1" xfId="19" applyFont="1" applyFill="1" applyBorder="1" applyAlignment="1">
      <alignment horizontal="center"/>
    </xf>
    <xf numFmtId="0" fontId="80" fillId="4" borderId="4" xfId="19" applyFont="1" applyFill="1" applyBorder="1" applyAlignment="1">
      <alignment horizontal="right"/>
    </xf>
    <xf numFmtId="0" fontId="87" fillId="4" borderId="4" xfId="19" applyFont="1" applyFill="1" applyBorder="1" applyAlignment="1">
      <alignment horizontal="right"/>
    </xf>
    <xf numFmtId="0" fontId="88" fillId="4" borderId="4" xfId="19" applyFont="1" applyFill="1" applyBorder="1" applyAlignment="1">
      <alignment horizontal="right"/>
    </xf>
    <xf numFmtId="0" fontId="88" fillId="4" borderId="3" xfId="19" applyFont="1" applyFill="1" applyBorder="1" applyAlignment="1">
      <alignment horizontal="right"/>
    </xf>
    <xf numFmtId="0" fontId="87" fillId="4" borderId="3" xfId="19" applyFont="1" applyFill="1" applyBorder="1" applyAlignment="1">
      <alignment horizontal="right"/>
    </xf>
    <xf numFmtId="0" fontId="87" fillId="4" borderId="5" xfId="19" applyFont="1" applyFill="1" applyBorder="1" applyAlignment="1">
      <alignment horizontal="right"/>
    </xf>
    <xf numFmtId="0" fontId="79" fillId="0" borderId="14" xfId="19" applyFont="1" applyBorder="1"/>
    <xf numFmtId="4" fontId="79" fillId="0" borderId="13" xfId="19" applyNumberFormat="1" applyFont="1" applyBorder="1" applyAlignment="1">
      <alignment horizontal="right"/>
    </xf>
    <xf numFmtId="4" fontId="87" fillId="0" borderId="0" xfId="1" applyNumberFormat="1" applyFont="1" applyBorder="1" applyAlignment="1">
      <alignment horizontal="right"/>
    </xf>
    <xf numFmtId="4" fontId="87" fillId="0" borderId="13" xfId="19" applyNumberFormat="1" applyFont="1" applyBorder="1"/>
    <xf numFmtId="4" fontId="80" fillId="0" borderId="12" xfId="19" applyNumberFormat="1" applyFont="1" applyBorder="1"/>
    <xf numFmtId="4" fontId="80" fillId="0" borderId="13" xfId="19" applyNumberFormat="1" applyFont="1" applyBorder="1"/>
    <xf numFmtId="4" fontId="80" fillId="0" borderId="7" xfId="19" applyNumberFormat="1" applyFont="1" applyBorder="1"/>
    <xf numFmtId="175" fontId="43" fillId="0" borderId="0" xfId="19" applyNumberFormat="1" applyFont="1"/>
    <xf numFmtId="0" fontId="79" fillId="0" borderId="14" xfId="19" applyFont="1" applyBorder="1" applyAlignment="1">
      <alignment horizontal="left" indent="1"/>
    </xf>
    <xf numFmtId="164" fontId="79" fillId="0" borderId="0" xfId="1" applyFont="1" applyBorder="1" applyAlignment="1">
      <alignment horizontal="right"/>
    </xf>
    <xf numFmtId="4" fontId="79" fillId="0" borderId="0" xfId="1" applyNumberFormat="1" applyFont="1" applyBorder="1" applyAlignment="1">
      <alignment horizontal="right"/>
    </xf>
    <xf numFmtId="0" fontId="83" fillId="0" borderId="14" xfId="19" applyFont="1" applyBorder="1" applyAlignment="1">
      <alignment horizontal="left" indent="2"/>
    </xf>
    <xf numFmtId="4" fontId="83" fillId="0" borderId="13" xfId="19" applyNumberFormat="1" applyFont="1" applyBorder="1" applyAlignment="1">
      <alignment horizontal="right"/>
    </xf>
    <xf numFmtId="164" fontId="83" fillId="0" borderId="0" xfId="1" applyFont="1" applyBorder="1" applyAlignment="1">
      <alignment horizontal="right"/>
    </xf>
    <xf numFmtId="4" fontId="83" fillId="0" borderId="0" xfId="1" applyNumberFormat="1" applyFont="1" applyBorder="1" applyAlignment="1">
      <alignment horizontal="right"/>
    </xf>
    <xf numFmtId="4" fontId="81" fillId="0" borderId="13" xfId="19" applyNumberFormat="1" applyFont="1" applyBorder="1"/>
    <xf numFmtId="4" fontId="81" fillId="0" borderId="12" xfId="19" applyNumberFormat="1" applyFont="1" applyBorder="1"/>
    <xf numFmtId="4" fontId="78" fillId="0" borderId="12" xfId="19" applyNumberFormat="1" applyFont="1" applyBorder="1"/>
    <xf numFmtId="4" fontId="78" fillId="0" borderId="13" xfId="19" applyNumberFormat="1" applyFont="1" applyBorder="1"/>
    <xf numFmtId="175" fontId="9" fillId="0" borderId="0" xfId="19" applyNumberFormat="1"/>
    <xf numFmtId="0" fontId="83" fillId="0" borderId="14" xfId="19" applyFont="1" applyBorder="1" applyAlignment="1">
      <alignment horizontal="left" indent="3"/>
    </xf>
    <xf numFmtId="0" fontId="89" fillId="0" borderId="14" xfId="19" applyFont="1" applyBorder="1" applyAlignment="1">
      <alignment horizontal="left" indent="3"/>
    </xf>
    <xf numFmtId="4" fontId="89" fillId="0" borderId="13" xfId="19" applyNumberFormat="1" applyFont="1" applyBorder="1" applyAlignment="1">
      <alignment horizontal="right"/>
    </xf>
    <xf numFmtId="4" fontId="89" fillId="0" borderId="0" xfId="1" applyNumberFormat="1" applyFont="1" applyBorder="1" applyAlignment="1">
      <alignment horizontal="right"/>
    </xf>
    <xf numFmtId="164" fontId="89" fillId="0" borderId="0" xfId="1" applyFont="1" applyBorder="1" applyAlignment="1">
      <alignment horizontal="right"/>
    </xf>
    <xf numFmtId="4" fontId="91" fillId="0" borderId="0" xfId="1" applyNumberFormat="1" applyFont="1" applyBorder="1" applyAlignment="1">
      <alignment horizontal="right"/>
    </xf>
    <xf numFmtId="4" fontId="91" fillId="0" borderId="13" xfId="19" applyNumberFormat="1" applyFont="1" applyBorder="1"/>
    <xf numFmtId="4" fontId="91" fillId="0" borderId="12" xfId="19" applyNumberFormat="1" applyFont="1" applyBorder="1"/>
    <xf numFmtId="4" fontId="90" fillId="0" borderId="12" xfId="19" applyNumberFormat="1" applyFont="1" applyBorder="1"/>
    <xf numFmtId="4" fontId="90" fillId="0" borderId="13" xfId="19" applyNumberFormat="1" applyFont="1" applyBorder="1"/>
    <xf numFmtId="4" fontId="92" fillId="0" borderId="0" xfId="19" applyNumberFormat="1" applyFont="1"/>
    <xf numFmtId="175" fontId="70" fillId="0" borderId="0" xfId="19" applyNumberFormat="1" applyFont="1"/>
    <xf numFmtId="4" fontId="80" fillId="0" borderId="0" xfId="1" applyNumberFormat="1" applyFont="1" applyBorder="1" applyAlignment="1">
      <alignment horizontal="right"/>
    </xf>
    <xf numFmtId="2" fontId="80" fillId="0" borderId="0" xfId="1" applyNumberFormat="1" applyFont="1" applyBorder="1" applyAlignment="1">
      <alignment horizontal="right"/>
    </xf>
    <xf numFmtId="2" fontId="80" fillId="0" borderId="13" xfId="1" applyNumberFormat="1" applyFont="1" applyBorder="1" applyAlignment="1">
      <alignment horizontal="right"/>
    </xf>
    <xf numFmtId="164" fontId="80" fillId="0" borderId="0" xfId="1" applyFont="1" applyBorder="1" applyAlignment="1">
      <alignment horizontal="right"/>
    </xf>
    <xf numFmtId="4" fontId="80" fillId="0" borderId="13" xfId="1" applyNumberFormat="1" applyFont="1" applyBorder="1" applyAlignment="1">
      <alignment horizontal="right"/>
    </xf>
    <xf numFmtId="0" fontId="79" fillId="0" borderId="14" xfId="0" applyFont="1" applyBorder="1" applyAlignment="1">
      <alignment horizontal="left" indent="1"/>
    </xf>
    <xf numFmtId="43" fontId="80" fillId="0" borderId="0" xfId="1" applyNumberFormat="1" applyFont="1" applyBorder="1" applyAlignment="1">
      <alignment horizontal="right"/>
    </xf>
    <xf numFmtId="164" fontId="80" fillId="0" borderId="13" xfId="1" applyFont="1" applyBorder="1" applyAlignment="1">
      <alignment horizontal="right"/>
    </xf>
    <xf numFmtId="0" fontId="83" fillId="0" borderId="13" xfId="19" applyFont="1" applyBorder="1" applyAlignment="1">
      <alignment horizontal="right"/>
    </xf>
    <xf numFmtId="4" fontId="79" fillId="0" borderId="0" xfId="21" applyNumberFormat="1" applyFont="1" applyFill="1" applyBorder="1"/>
    <xf numFmtId="4" fontId="79" fillId="0" borderId="0" xfId="21" applyNumberFormat="1" applyFont="1" applyFill="1" applyBorder="1" applyAlignment="1">
      <alignment horizontal="right"/>
    </xf>
    <xf numFmtId="4" fontId="81" fillId="0" borderId="0" xfId="23" applyNumberFormat="1" applyFont="1" applyBorder="1" applyAlignment="1">
      <alignment horizontal="right"/>
    </xf>
    <xf numFmtId="0" fontId="81" fillId="0" borderId="13" xfId="19" applyFont="1" applyBorder="1"/>
    <xf numFmtId="43" fontId="81" fillId="0" borderId="13" xfId="19" applyNumberFormat="1" applyFont="1" applyBorder="1"/>
    <xf numFmtId="4" fontId="93" fillId="0" borderId="13" xfId="19" applyNumberFormat="1" applyFont="1" applyBorder="1"/>
    <xf numFmtId="4" fontId="93" fillId="0" borderId="12" xfId="19" applyNumberFormat="1" applyFont="1" applyBorder="1"/>
    <xf numFmtId="0" fontId="83" fillId="0" borderId="14" xfId="19" applyFont="1" applyBorder="1" applyAlignment="1">
      <alignment horizontal="left"/>
    </xf>
    <xf numFmtId="4" fontId="83" fillId="0" borderId="0" xfId="21" applyNumberFormat="1" applyFont="1" applyFill="1" applyBorder="1"/>
    <xf numFmtId="4" fontId="83" fillId="0" borderId="0" xfId="21" applyNumberFormat="1" applyFont="1" applyFill="1" applyBorder="1" applyAlignment="1">
      <alignment horizontal="right"/>
    </xf>
    <xf numFmtId="4" fontId="81" fillId="0" borderId="13" xfId="1" applyNumberFormat="1" applyFont="1" applyBorder="1" applyAlignment="1">
      <alignment horizontal="right"/>
    </xf>
    <xf numFmtId="175" fontId="81" fillId="0" borderId="0" xfId="1" applyNumberFormat="1" applyFont="1" applyBorder="1" applyAlignment="1">
      <alignment horizontal="right"/>
    </xf>
    <xf numFmtId="0" fontId="83" fillId="0" borderId="14" xfId="19" applyFont="1" applyBorder="1"/>
    <xf numFmtId="0" fontId="89" fillId="0" borderId="14" xfId="19" applyFont="1" applyBorder="1" applyAlignment="1">
      <alignment horizontal="left" indent="2"/>
    </xf>
    <xf numFmtId="4" fontId="91" fillId="0" borderId="13" xfId="1" applyNumberFormat="1" applyFont="1" applyBorder="1" applyAlignment="1">
      <alignment horizontal="right"/>
    </xf>
    <xf numFmtId="10" fontId="70" fillId="0" borderId="0" xfId="19" applyNumberFormat="1" applyFont="1"/>
    <xf numFmtId="4" fontId="78" fillId="0" borderId="42" xfId="19" applyNumberFormat="1" applyFont="1" applyBorder="1" applyAlignment="1">
      <alignment horizontal="right"/>
    </xf>
    <xf numFmtId="164" fontId="83" fillId="0" borderId="6" xfId="1" applyFont="1" applyBorder="1" applyAlignment="1">
      <alignment horizontal="right"/>
    </xf>
    <xf numFmtId="4" fontId="83" fillId="0" borderId="7" xfId="19" applyNumberFormat="1" applyFont="1" applyBorder="1" applyAlignment="1">
      <alignment horizontal="right"/>
    </xf>
    <xf numFmtId="4" fontId="83" fillId="0" borderId="7" xfId="1" applyNumberFormat="1" applyFont="1" applyBorder="1" applyAlignment="1">
      <alignment horizontal="right"/>
    </xf>
    <xf numFmtId="2" fontId="78" fillId="0" borderId="7" xfId="19" applyNumberFormat="1" applyFont="1" applyBorder="1" applyAlignment="1">
      <alignment horizontal="right"/>
    </xf>
    <xf numFmtId="4" fontId="78" fillId="0" borderId="7" xfId="19" applyNumberFormat="1" applyFont="1" applyBorder="1" applyAlignment="1">
      <alignment horizontal="right"/>
    </xf>
    <xf numFmtId="4" fontId="78" fillId="0" borderId="43" xfId="19" applyNumberFormat="1" applyFont="1" applyBorder="1" applyAlignment="1">
      <alignment horizontal="right"/>
    </xf>
    <xf numFmtId="0" fontId="83" fillId="0" borderId="9" xfId="19" applyFont="1" applyBorder="1"/>
    <xf numFmtId="4" fontId="83" fillId="0" borderId="1" xfId="19" applyNumberFormat="1" applyFont="1" applyBorder="1"/>
    <xf numFmtId="4" fontId="83" fillId="0" borderId="10" xfId="19" applyNumberFormat="1" applyFont="1" applyBorder="1" applyAlignment="1">
      <alignment horizontal="right"/>
    </xf>
    <xf numFmtId="164" fontId="83" fillId="0" borderId="10" xfId="1" applyFont="1" applyBorder="1" applyAlignment="1">
      <alignment horizontal="right"/>
    </xf>
    <xf numFmtId="4" fontId="83" fillId="0" borderId="1" xfId="19" applyNumberFormat="1" applyFont="1" applyBorder="1" applyAlignment="1">
      <alignment horizontal="right"/>
    </xf>
    <xf numFmtId="4" fontId="83" fillId="0" borderId="1" xfId="1" applyNumberFormat="1" applyFont="1" applyBorder="1" applyAlignment="1">
      <alignment horizontal="right"/>
    </xf>
    <xf numFmtId="2" fontId="78" fillId="0" borderId="1" xfId="19" applyNumberFormat="1" applyFont="1" applyBorder="1" applyAlignment="1">
      <alignment horizontal="right"/>
    </xf>
    <xf numFmtId="4" fontId="78" fillId="0" borderId="1" xfId="19" applyNumberFormat="1" applyFont="1" applyBorder="1" applyAlignment="1">
      <alignment horizontal="right"/>
    </xf>
    <xf numFmtId="4" fontId="78" fillId="0" borderId="44" xfId="19" applyNumberFormat="1" applyFont="1" applyBorder="1" applyAlignment="1">
      <alignment horizontal="right"/>
    </xf>
    <xf numFmtId="4" fontId="78" fillId="0" borderId="1" xfId="1" applyNumberFormat="1" applyFont="1" applyBorder="1" applyAlignment="1">
      <alignment horizontal="right"/>
    </xf>
    <xf numFmtId="4" fontId="81" fillId="0" borderId="1" xfId="1" applyNumberFormat="1" applyFont="1" applyBorder="1" applyAlignment="1">
      <alignment horizontal="right"/>
    </xf>
    <xf numFmtId="4" fontId="81" fillId="0" borderId="1" xfId="19" applyNumberFormat="1" applyFont="1" applyBorder="1"/>
    <xf numFmtId="39" fontId="81" fillId="0" borderId="1" xfId="19" applyNumberFormat="1" applyFont="1" applyBorder="1"/>
    <xf numFmtId="4" fontId="78" fillId="0" borderId="1" xfId="19" applyNumberFormat="1" applyFont="1" applyBorder="1"/>
    <xf numFmtId="4" fontId="81" fillId="0" borderId="10" xfId="1" applyNumberFormat="1" applyFont="1" applyBorder="1" applyAlignment="1">
      <alignment horizontal="right"/>
    </xf>
    <xf numFmtId="4" fontId="78" fillId="0" borderId="11" xfId="19" applyNumberFormat="1" applyFont="1" applyBorder="1"/>
    <xf numFmtId="4" fontId="78" fillId="0" borderId="10" xfId="19" applyNumberFormat="1" applyFont="1" applyBorder="1"/>
    <xf numFmtId="0" fontId="94" fillId="0" borderId="0" xfId="19" applyFont="1"/>
    <xf numFmtId="0" fontId="48" fillId="0" borderId="0" xfId="19" applyFont="1"/>
    <xf numFmtId="0" fontId="48" fillId="0" borderId="0" xfId="19" applyFont="1" applyAlignment="1">
      <alignment horizontal="right"/>
    </xf>
    <xf numFmtId="4" fontId="57" fillId="0" borderId="0" xfId="19" applyNumberFormat="1" applyFont="1" applyAlignment="1">
      <alignment horizontal="right"/>
    </xf>
    <xf numFmtId="4" fontId="95" fillId="0" borderId="0" xfId="19" applyNumberFormat="1" applyFont="1"/>
    <xf numFmtId="175" fontId="96" fillId="0" borderId="0" xfId="1" applyNumberFormat="1" applyFont="1" applyBorder="1" applyProtection="1"/>
    <xf numFmtId="175" fontId="96" fillId="0" borderId="0" xfId="1" applyNumberFormat="1" applyFont="1" applyFill="1" applyBorder="1" applyProtection="1"/>
    <xf numFmtId="175" fontId="97" fillId="0" borderId="0" xfId="22" applyNumberFormat="1" applyFont="1" applyFill="1" applyBorder="1" applyProtection="1"/>
    <xf numFmtId="0" fontId="9" fillId="0" borderId="7" xfId="19" applyBorder="1"/>
    <xf numFmtId="0" fontId="95" fillId="0" borderId="0" xfId="19" applyFont="1"/>
    <xf numFmtId="0" fontId="98" fillId="0" borderId="0" xfId="4" applyFont="1" applyAlignment="1">
      <alignment vertical="center"/>
    </xf>
    <xf numFmtId="0" fontId="99" fillId="0" borderId="0" xfId="4" applyFont="1"/>
    <xf numFmtId="2" fontId="99" fillId="0" borderId="0" xfId="4" applyNumberFormat="1" applyFont="1"/>
    <xf numFmtId="0" fontId="7" fillId="4" borderId="4" xfId="4" applyFont="1" applyFill="1" applyBorder="1" applyAlignment="1">
      <alignment horizontal="center"/>
    </xf>
    <xf numFmtId="0" fontId="7" fillId="0" borderId="0" xfId="4" applyFont="1" applyAlignment="1">
      <alignment horizontal="center"/>
    </xf>
    <xf numFmtId="0" fontId="7" fillId="4" borderId="3" xfId="4" applyFont="1" applyFill="1" applyBorder="1" applyAlignment="1">
      <alignment horizontal="right"/>
    </xf>
    <xf numFmtId="0" fontId="7" fillId="4" borderId="4" xfId="4" applyFont="1" applyFill="1" applyBorder="1" applyAlignment="1">
      <alignment horizontal="right"/>
    </xf>
    <xf numFmtId="0" fontId="7" fillId="4" borderId="5" xfId="4" applyFont="1" applyFill="1" applyBorder="1" applyAlignment="1">
      <alignment horizontal="right"/>
    </xf>
    <xf numFmtId="0" fontId="7" fillId="4" borderId="1" xfId="4" applyFont="1" applyFill="1" applyBorder="1" applyAlignment="1">
      <alignment horizontal="right"/>
    </xf>
    <xf numFmtId="4" fontId="7" fillId="4" borderId="4" xfId="4" applyNumberFormat="1" applyFont="1" applyFill="1" applyBorder="1" applyAlignment="1">
      <alignment horizontal="right"/>
    </xf>
    <xf numFmtId="4" fontId="7" fillId="4" borderId="3" xfId="4" applyNumberFormat="1" applyFont="1" applyFill="1" applyBorder="1" applyAlignment="1">
      <alignment horizontal="right"/>
    </xf>
    <xf numFmtId="4" fontId="7" fillId="4" borderId="5" xfId="4" applyNumberFormat="1" applyFont="1" applyFill="1" applyBorder="1" applyAlignment="1">
      <alignment horizontal="right"/>
    </xf>
    <xf numFmtId="4" fontId="7" fillId="0" borderId="0" xfId="4" applyNumberFormat="1" applyFont="1" applyAlignment="1">
      <alignment horizontal="right"/>
    </xf>
    <xf numFmtId="0" fontId="7" fillId="0" borderId="2" xfId="4" applyFont="1" applyBorder="1"/>
    <xf numFmtId="4" fontId="7" fillId="0" borderId="6" xfId="4" applyNumberFormat="1" applyFont="1" applyBorder="1" applyAlignment="1">
      <alignment horizontal="right"/>
    </xf>
    <xf numFmtId="4" fontId="7" fillId="0" borderId="7" xfId="4" applyNumberFormat="1" applyFont="1" applyBorder="1" applyAlignment="1">
      <alignment horizontal="right"/>
    </xf>
    <xf numFmtId="4" fontId="7" fillId="0" borderId="8" xfId="4" applyNumberFormat="1" applyFont="1" applyBorder="1" applyAlignment="1">
      <alignment horizontal="right"/>
    </xf>
    <xf numFmtId="4" fontId="7" fillId="0" borderId="13" xfId="4" applyNumberFormat="1" applyFont="1" applyBorder="1" applyAlignment="1">
      <alignment horizontal="right"/>
    </xf>
    <xf numFmtId="4" fontId="7" fillId="0" borderId="12" xfId="4" applyNumberFormat="1" applyFont="1" applyBorder="1" applyAlignment="1">
      <alignment horizontal="right"/>
    </xf>
    <xf numFmtId="4" fontId="7" fillId="0" borderId="13" xfId="1" applyNumberFormat="1" applyFont="1" applyFill="1" applyBorder="1" applyAlignment="1">
      <alignment horizontal="right"/>
    </xf>
    <xf numFmtId="4" fontId="7" fillId="0" borderId="0" xfId="1" applyNumberFormat="1" applyFont="1" applyFill="1" applyBorder="1" applyAlignment="1">
      <alignment horizontal="right"/>
    </xf>
    <xf numFmtId="4" fontId="7" fillId="0" borderId="12" xfId="1" applyNumberFormat="1" applyFont="1" applyFill="1" applyBorder="1" applyAlignment="1">
      <alignment horizontal="right"/>
    </xf>
    <xf numFmtId="4" fontId="7" fillId="0" borderId="7" xfId="1" applyNumberFormat="1" applyFont="1" applyFill="1" applyBorder="1" applyAlignment="1">
      <alignment horizontal="right"/>
    </xf>
    <xf numFmtId="4" fontId="7" fillId="0" borderId="8" xfId="1" applyNumberFormat="1" applyFont="1" applyFill="1" applyBorder="1" applyAlignment="1">
      <alignment horizontal="right"/>
    </xf>
    <xf numFmtId="4" fontId="7" fillId="0" borderId="6" xfId="1" applyNumberFormat="1" applyFont="1" applyFill="1" applyBorder="1" applyAlignment="1">
      <alignment horizontal="right"/>
    </xf>
    <xf numFmtId="175" fontId="7" fillId="0" borderId="12" xfId="4" applyNumberFormat="1" applyFont="1" applyBorder="1"/>
    <xf numFmtId="175" fontId="7" fillId="0" borderId="13" xfId="4" applyNumberFormat="1" applyFont="1" applyBorder="1"/>
    <xf numFmtId="4" fontId="7" fillId="0" borderId="0" xfId="4" applyNumberFormat="1" applyFont="1"/>
    <xf numFmtId="4" fontId="7" fillId="0" borderId="12" xfId="4" applyNumberFormat="1" applyFont="1" applyBorder="1"/>
    <xf numFmtId="4" fontId="7" fillId="0" borderId="6" xfId="4" applyNumberFormat="1" applyFont="1" applyBorder="1"/>
    <xf numFmtId="4" fontId="7" fillId="0" borderId="7" xfId="4" applyNumberFormat="1" applyFont="1" applyBorder="1"/>
    <xf numFmtId="4" fontId="7" fillId="0" borderId="13" xfId="4" applyNumberFormat="1" applyFont="1" applyBorder="1"/>
    <xf numFmtId="0" fontId="7" fillId="0" borderId="14" xfId="4" applyFont="1" applyBorder="1" applyAlignment="1">
      <alignment horizontal="left" indent="1"/>
    </xf>
    <xf numFmtId="4" fontId="7" fillId="0" borderId="13" xfId="4" applyNumberFormat="1" applyFont="1" applyBorder="1" applyAlignment="1">
      <alignment horizontal="right" indent="1"/>
    </xf>
    <xf numFmtId="4" fontId="7" fillId="0" borderId="12" xfId="4" applyNumberFormat="1" applyFont="1" applyBorder="1" applyAlignment="1">
      <alignment horizontal="right" indent="1"/>
    </xf>
    <xf numFmtId="4" fontId="7" fillId="0" borderId="13" xfId="1" applyNumberFormat="1" applyFont="1" applyBorder="1" applyAlignment="1">
      <alignment horizontal="right"/>
    </xf>
    <xf numFmtId="4" fontId="7" fillId="0" borderId="0" xfId="1" applyNumberFormat="1" applyFont="1" applyBorder="1" applyAlignment="1">
      <alignment horizontal="right"/>
    </xf>
    <xf numFmtId="4" fontId="7" fillId="0" borderId="12" xfId="1" applyNumberFormat="1" applyFont="1" applyBorder="1" applyAlignment="1">
      <alignment horizontal="right"/>
    </xf>
    <xf numFmtId="0" fontId="7" fillId="0" borderId="0" xfId="4" applyFont="1"/>
    <xf numFmtId="0" fontId="99" fillId="0" borderId="14" xfId="4" applyFont="1" applyBorder="1"/>
    <xf numFmtId="4" fontId="99" fillId="0" borderId="13" xfId="4" applyNumberFormat="1" applyFont="1" applyBorder="1" applyAlignment="1">
      <alignment horizontal="right"/>
    </xf>
    <xf numFmtId="4" fontId="99" fillId="0" borderId="0" xfId="4" applyNumberFormat="1" applyFont="1" applyAlignment="1">
      <alignment horizontal="right"/>
    </xf>
    <xf numFmtId="4" fontId="99" fillId="0" borderId="12" xfId="4" applyNumberFormat="1" applyFont="1" applyBorder="1" applyAlignment="1">
      <alignment horizontal="right"/>
    </xf>
    <xf numFmtId="4" fontId="99" fillId="0" borderId="13" xfId="1" applyNumberFormat="1" applyFont="1" applyBorder="1" applyAlignment="1">
      <alignment horizontal="right"/>
    </xf>
    <xf numFmtId="4" fontId="99" fillId="0" borderId="0" xfId="1" applyNumberFormat="1" applyFont="1" applyBorder="1" applyAlignment="1">
      <alignment horizontal="right"/>
    </xf>
    <xf numFmtId="4" fontId="99" fillId="0" borderId="12" xfId="1" applyNumberFormat="1" applyFont="1" applyBorder="1" applyAlignment="1">
      <alignment horizontal="right"/>
    </xf>
    <xf numFmtId="4" fontId="99" fillId="0" borderId="0" xfId="4" applyNumberFormat="1" applyFont="1"/>
    <xf numFmtId="4" fontId="99" fillId="0" borderId="13" xfId="4" applyNumberFormat="1" applyFont="1" applyBorder="1"/>
    <xf numFmtId="4" fontId="99" fillId="0" borderId="12" xfId="4" applyNumberFormat="1" applyFont="1" applyBorder="1"/>
    <xf numFmtId="175" fontId="99" fillId="0" borderId="0" xfId="4" applyNumberFormat="1" applyFont="1"/>
    <xf numFmtId="175" fontId="99" fillId="0" borderId="12" xfId="4" applyNumberFormat="1" applyFont="1" applyBorder="1"/>
    <xf numFmtId="175" fontId="99" fillId="0" borderId="13" xfId="4" applyNumberFormat="1" applyFont="1" applyBorder="1"/>
    <xf numFmtId="0" fontId="7" fillId="0" borderId="14" xfId="4" applyFont="1" applyBorder="1"/>
    <xf numFmtId="4" fontId="100" fillId="0" borderId="13" xfId="4" applyNumberFormat="1" applyFont="1" applyBorder="1" applyAlignment="1">
      <alignment horizontal="right"/>
    </xf>
    <xf numFmtId="4" fontId="100" fillId="0" borderId="12" xfId="4" applyNumberFormat="1" applyFont="1" applyBorder="1" applyAlignment="1">
      <alignment horizontal="right"/>
    </xf>
    <xf numFmtId="4" fontId="7" fillId="5" borderId="12" xfId="4" applyNumberFormat="1" applyFont="1" applyFill="1" applyBorder="1" applyAlignment="1">
      <alignment horizontal="right"/>
    </xf>
    <xf numFmtId="4" fontId="7" fillId="5" borderId="13" xfId="4" applyNumberFormat="1" applyFont="1" applyFill="1" applyBorder="1" applyAlignment="1">
      <alignment horizontal="right"/>
    </xf>
    <xf numFmtId="4" fontId="101" fillId="0" borderId="0" xfId="1" applyNumberFormat="1" applyFont="1" applyBorder="1"/>
    <xf numFmtId="4" fontId="101" fillId="0" borderId="13" xfId="1" applyNumberFormat="1" applyFont="1" applyBorder="1"/>
    <xf numFmtId="4" fontId="101" fillId="0" borderId="12" xfId="1" applyNumberFormat="1" applyFont="1" applyBorder="1"/>
    <xf numFmtId="4" fontId="102" fillId="0" borderId="0" xfId="1" applyNumberFormat="1" applyFont="1" applyBorder="1"/>
    <xf numFmtId="4" fontId="102" fillId="0" borderId="13" xfId="1" applyNumberFormat="1" applyFont="1" applyBorder="1"/>
    <xf numFmtId="4" fontId="102" fillId="0" borderId="12" xfId="1" applyNumberFormat="1" applyFont="1" applyBorder="1"/>
    <xf numFmtId="4" fontId="101" fillId="0" borderId="0" xfId="1" applyNumberFormat="1" applyFont="1" applyFill="1" applyBorder="1"/>
    <xf numFmtId="4" fontId="101" fillId="0" borderId="13" xfId="1" applyNumberFormat="1" applyFont="1" applyFill="1" applyBorder="1"/>
    <xf numFmtId="4" fontId="101" fillId="0" borderId="12" xfId="1" applyNumberFormat="1" applyFont="1" applyFill="1" applyBorder="1"/>
    <xf numFmtId="4" fontId="99" fillId="0" borderId="13" xfId="1" applyNumberFormat="1" applyFont="1" applyFill="1" applyBorder="1" applyAlignment="1">
      <alignment horizontal="right"/>
    </xf>
    <xf numFmtId="4" fontId="99" fillId="0" borderId="0" xfId="1" applyNumberFormat="1" applyFont="1" applyFill="1" applyBorder="1" applyAlignment="1">
      <alignment horizontal="right"/>
    </xf>
    <xf numFmtId="4" fontId="99" fillId="0" borderId="12" xfId="1" applyNumberFormat="1" applyFont="1" applyFill="1" applyBorder="1" applyAlignment="1">
      <alignment horizontal="right"/>
    </xf>
    <xf numFmtId="4" fontId="102" fillId="0" borderId="0" xfId="1" applyNumberFormat="1" applyFont="1" applyFill="1" applyBorder="1"/>
    <xf numFmtId="4" fontId="102" fillId="0" borderId="13" xfId="1" applyNumberFormat="1" applyFont="1" applyFill="1" applyBorder="1"/>
    <xf numFmtId="4" fontId="102" fillId="0" borderId="12" xfId="1" applyNumberFormat="1" applyFont="1" applyFill="1" applyBorder="1"/>
    <xf numFmtId="0" fontId="99" fillId="0" borderId="9" xfId="4" applyFont="1" applyBorder="1"/>
    <xf numFmtId="4" fontId="99" fillId="0" borderId="10" xfId="4" applyNumberFormat="1" applyFont="1" applyBorder="1" applyAlignment="1">
      <alignment horizontal="right"/>
    </xf>
    <xf numFmtId="4" fontId="99" fillId="0" borderId="1" xfId="4" applyNumberFormat="1" applyFont="1" applyBorder="1" applyAlignment="1">
      <alignment horizontal="right"/>
    </xf>
    <xf numFmtId="4" fontId="99" fillId="0" borderId="11" xfId="4" applyNumberFormat="1" applyFont="1" applyBorder="1" applyAlignment="1">
      <alignment horizontal="right"/>
    </xf>
    <xf numFmtId="4" fontId="99" fillId="0" borderId="10" xfId="1" applyNumberFormat="1" applyFont="1" applyFill="1" applyBorder="1" applyAlignment="1">
      <alignment horizontal="right"/>
    </xf>
    <xf numFmtId="4" fontId="99" fillId="0" borderId="1" xfId="1" applyNumberFormat="1" applyFont="1" applyFill="1" applyBorder="1" applyAlignment="1">
      <alignment horizontal="right"/>
    </xf>
    <xf numFmtId="4" fontId="99" fillId="0" borderId="11" xfId="1" applyNumberFormat="1" applyFont="1" applyFill="1" applyBorder="1" applyAlignment="1">
      <alignment horizontal="right"/>
    </xf>
    <xf numFmtId="4" fontId="102" fillId="0" borderId="1" xfId="1" applyNumberFormat="1" applyFont="1" applyFill="1" applyBorder="1"/>
    <xf numFmtId="4" fontId="102" fillId="0" borderId="10" xfId="1" applyNumberFormat="1" applyFont="1" applyFill="1" applyBorder="1"/>
    <xf numFmtId="4" fontId="102" fillId="0" borderId="11" xfId="1" applyNumberFormat="1" applyFont="1" applyFill="1" applyBorder="1"/>
    <xf numFmtId="175" fontId="99" fillId="0" borderId="1" xfId="4" applyNumberFormat="1" applyFont="1" applyBorder="1"/>
    <xf numFmtId="175" fontId="99" fillId="0" borderId="11" xfId="4" applyNumberFormat="1" applyFont="1" applyBorder="1"/>
    <xf numFmtId="175" fontId="99" fillId="0" borderId="10" xfId="4" applyNumberFormat="1" applyFont="1" applyBorder="1"/>
    <xf numFmtId="4" fontId="99" fillId="0" borderId="1" xfId="4" applyNumberFormat="1" applyFont="1" applyBorder="1"/>
    <xf numFmtId="4" fontId="99" fillId="0" borderId="11" xfId="4" applyNumberFormat="1" applyFont="1" applyBorder="1"/>
    <xf numFmtId="4" fontId="99" fillId="0" borderId="10" xfId="4" applyNumberFormat="1" applyFont="1" applyBorder="1"/>
    <xf numFmtId="0" fontId="103" fillId="0" borderId="0" xfId="4" applyFont="1"/>
    <xf numFmtId="0" fontId="7" fillId="4" borderId="10" xfId="4" applyFont="1" applyFill="1" applyBorder="1" applyAlignment="1">
      <alignment horizontal="right"/>
    </xf>
    <xf numFmtId="4" fontId="7" fillId="4" borderId="0" xfId="4" applyNumberFormat="1" applyFont="1" applyFill="1" applyAlignment="1">
      <alignment horizontal="right"/>
    </xf>
    <xf numFmtId="4" fontId="7" fillId="4" borderId="10" xfId="4" applyNumberFormat="1" applyFont="1" applyFill="1" applyBorder="1" applyAlignment="1">
      <alignment horizontal="right"/>
    </xf>
    <xf numFmtId="4" fontId="7" fillId="4" borderId="1" xfId="4" applyNumberFormat="1" applyFont="1" applyFill="1" applyBorder="1" applyAlignment="1">
      <alignment horizontal="right"/>
    </xf>
    <xf numFmtId="0" fontId="7" fillId="0" borderId="13" xfId="4" applyFont="1" applyBorder="1" applyAlignment="1">
      <alignment horizontal="right"/>
    </xf>
    <xf numFmtId="0" fontId="7" fillId="0" borderId="12" xfId="4" applyFont="1" applyBorder="1" applyAlignment="1">
      <alignment horizontal="right"/>
    </xf>
    <xf numFmtId="4" fontId="7" fillId="0" borderId="45" xfId="4" applyNumberFormat="1" applyFont="1" applyBorder="1" applyAlignment="1">
      <alignment horizontal="right"/>
    </xf>
    <xf numFmtId="0" fontId="99" fillId="0" borderId="13" xfId="4" applyFont="1" applyBorder="1" applyAlignment="1">
      <alignment horizontal="right"/>
    </xf>
    <xf numFmtId="0" fontId="99" fillId="0" borderId="12" xfId="4" applyFont="1" applyBorder="1" applyAlignment="1">
      <alignment horizontal="right"/>
    </xf>
    <xf numFmtId="4" fontId="7" fillId="0" borderId="0" xfId="1" applyNumberFormat="1" applyFont="1" applyFill="1" applyBorder="1"/>
    <xf numFmtId="4" fontId="7" fillId="0" borderId="13" xfId="1" applyNumberFormat="1" applyFont="1" applyFill="1" applyBorder="1"/>
    <xf numFmtId="4" fontId="7" fillId="0" borderId="12" xfId="1" applyNumberFormat="1" applyFont="1" applyFill="1" applyBorder="1"/>
    <xf numFmtId="175" fontId="8" fillId="0" borderId="0" xfId="4" applyNumberFormat="1" applyFont="1"/>
    <xf numFmtId="4" fontId="99" fillId="0" borderId="0" xfId="1" applyNumberFormat="1" applyFont="1" applyFill="1" applyBorder="1"/>
    <xf numFmtId="4" fontId="99" fillId="0" borderId="13" xfId="1" applyNumberFormat="1" applyFont="1" applyFill="1" applyBorder="1"/>
    <xf numFmtId="4" fontId="99" fillId="0" borderId="12" xfId="1" applyNumberFormat="1" applyFont="1" applyFill="1" applyBorder="1"/>
    <xf numFmtId="175" fontId="17" fillId="0" borderId="0" xfId="4" applyNumberFormat="1" applyFont="1"/>
    <xf numFmtId="4" fontId="7" fillId="0" borderId="0" xfId="1" applyNumberFormat="1" applyFont="1" applyBorder="1"/>
    <xf numFmtId="4" fontId="7" fillId="0" borderId="13" xfId="1" applyNumberFormat="1" applyFont="1" applyBorder="1"/>
    <xf numFmtId="4" fontId="7" fillId="0" borderId="12" xfId="1" applyNumberFormat="1" applyFont="1" applyBorder="1"/>
    <xf numFmtId="4" fontId="99" fillId="0" borderId="0" xfId="1" applyNumberFormat="1" applyFont="1" applyBorder="1"/>
    <xf numFmtId="4" fontId="99" fillId="0" borderId="13" xfId="1" applyNumberFormat="1" applyFont="1" applyBorder="1"/>
    <xf numFmtId="4" fontId="99" fillId="0" borderId="12" xfId="1" applyNumberFormat="1" applyFont="1" applyBorder="1"/>
    <xf numFmtId="175" fontId="7" fillId="0" borderId="0" xfId="1" applyNumberFormat="1" applyFont="1" applyBorder="1"/>
    <xf numFmtId="175" fontId="7" fillId="0" borderId="12" xfId="1" applyNumberFormat="1" applyFont="1" applyBorder="1"/>
    <xf numFmtId="175" fontId="7" fillId="0" borderId="13" xfId="1" applyNumberFormat="1" applyFont="1" applyBorder="1"/>
    <xf numFmtId="175" fontId="99" fillId="0" borderId="0" xfId="1" applyNumberFormat="1" applyFont="1" applyBorder="1"/>
    <xf numFmtId="175" fontId="99" fillId="0" borderId="12" xfId="1" applyNumberFormat="1" applyFont="1" applyBorder="1"/>
    <xf numFmtId="175" fontId="99" fillId="0" borderId="13" xfId="1" applyNumberFormat="1" applyFont="1" applyBorder="1"/>
    <xf numFmtId="4" fontId="99" fillId="0" borderId="1" xfId="1" applyNumberFormat="1" applyFont="1" applyBorder="1" applyAlignment="1">
      <alignment horizontal="right"/>
    </xf>
    <xf numFmtId="4" fontId="99" fillId="0" borderId="11" xfId="1" applyNumberFormat="1" applyFont="1" applyBorder="1" applyAlignment="1">
      <alignment horizontal="right"/>
    </xf>
    <xf numFmtId="4" fontId="99" fillId="0" borderId="1" xfId="1" applyNumberFormat="1" applyFont="1" applyBorder="1"/>
    <xf numFmtId="4" fontId="99" fillId="0" borderId="10" xfId="1" applyNumberFormat="1" applyFont="1" applyBorder="1"/>
    <xf numFmtId="4" fontId="99" fillId="0" borderId="11" xfId="1" applyNumberFormat="1" applyFont="1" applyBorder="1"/>
    <xf numFmtId="175" fontId="99" fillId="0" borderId="1" xfId="1" applyNumberFormat="1" applyFont="1" applyBorder="1"/>
    <xf numFmtId="175" fontId="99" fillId="0" borderId="11" xfId="1" applyNumberFormat="1" applyFont="1" applyBorder="1"/>
    <xf numFmtId="175" fontId="99" fillId="0" borderId="10" xfId="1" applyNumberFormat="1" applyFont="1" applyBorder="1"/>
    <xf numFmtId="0" fontId="12" fillId="0" borderId="0" xfId="19" applyFont="1"/>
    <xf numFmtId="0" fontId="98" fillId="0" borderId="1" xfId="4" applyFont="1" applyBorder="1" applyAlignment="1">
      <alignment vertical="center"/>
    </xf>
    <xf numFmtId="0" fontId="99" fillId="0" borderId="1" xfId="4" applyFont="1" applyBorder="1"/>
    <xf numFmtId="4" fontId="7" fillId="4" borderId="11" xfId="4" applyNumberFormat="1" applyFont="1" applyFill="1" applyBorder="1" applyAlignment="1">
      <alignment horizontal="right"/>
    </xf>
    <xf numFmtId="164" fontId="8" fillId="0" borderId="13" xfId="1" applyFont="1" applyBorder="1"/>
    <xf numFmtId="164" fontId="17" fillId="0" borderId="13" xfId="1" applyFont="1" applyBorder="1"/>
    <xf numFmtId="39" fontId="7" fillId="0" borderId="0" xfId="1" applyNumberFormat="1" applyFont="1" applyFill="1" applyBorder="1"/>
    <xf numFmtId="39" fontId="7" fillId="0" borderId="13" xfId="1" applyNumberFormat="1" applyFont="1" applyFill="1" applyBorder="1"/>
    <xf numFmtId="39" fontId="7" fillId="0" borderId="12" xfId="1" applyNumberFormat="1" applyFont="1" applyFill="1" applyBorder="1"/>
    <xf numFmtId="164" fontId="99" fillId="0" borderId="0" xfId="4" applyNumberFormat="1" applyFont="1"/>
    <xf numFmtId="164" fontId="99" fillId="0" borderId="13" xfId="4" applyNumberFormat="1" applyFont="1" applyBorder="1"/>
    <xf numFmtId="164" fontId="99" fillId="0" borderId="12" xfId="4" applyNumberFormat="1" applyFont="1" applyBorder="1"/>
    <xf numFmtId="164" fontId="99" fillId="0" borderId="1" xfId="4" applyNumberFormat="1" applyFont="1" applyBorder="1"/>
    <xf numFmtId="164" fontId="99" fillId="0" borderId="10" xfId="4" applyNumberFormat="1" applyFont="1" applyBorder="1"/>
    <xf numFmtId="164" fontId="99" fillId="0" borderId="11" xfId="4" applyNumberFormat="1" applyFont="1" applyBorder="1"/>
    <xf numFmtId="0" fontId="80" fillId="4" borderId="5" xfId="0" applyFont="1" applyFill="1" applyBorder="1" applyAlignment="1">
      <alignment horizontal="center"/>
    </xf>
    <xf numFmtId="0" fontId="80" fillId="4" borderId="5" xfId="0" applyFont="1" applyFill="1" applyBorder="1" applyAlignment="1">
      <alignment horizontal="right"/>
    </xf>
    <xf numFmtId="0" fontId="80" fillId="4" borderId="3" xfId="0" applyFont="1" applyFill="1" applyBorder="1" applyAlignment="1">
      <alignment horizontal="right"/>
    </xf>
    <xf numFmtId="0" fontId="80" fillId="4" borderId="4" xfId="0" applyFont="1" applyFill="1" applyBorder="1" applyAlignment="1">
      <alignment horizontal="right"/>
    </xf>
    <xf numFmtId="0" fontId="80" fillId="0" borderId="2" xfId="0" applyFont="1" applyBorder="1"/>
    <xf numFmtId="4" fontId="80" fillId="0" borderId="12" xfId="0" applyNumberFormat="1" applyFont="1" applyBorder="1"/>
    <xf numFmtId="4" fontId="80" fillId="0" borderId="13" xfId="0" applyNumberFormat="1" applyFont="1" applyBorder="1"/>
    <xf numFmtId="4" fontId="80" fillId="0" borderId="0" xfId="0" applyNumberFormat="1" applyFont="1"/>
    <xf numFmtId="0" fontId="78" fillId="0" borderId="14" xfId="0" applyFont="1" applyBorder="1" applyAlignment="1">
      <alignment horizontal="left" indent="1"/>
    </xf>
    <xf numFmtId="4" fontId="78" fillId="0" borderId="12" xfId="0" applyNumberFormat="1" applyFont="1" applyBorder="1"/>
    <xf numFmtId="4" fontId="78" fillId="0" borderId="13" xfId="0" applyNumberFormat="1" applyFont="1" applyBorder="1"/>
    <xf numFmtId="4" fontId="78" fillId="0" borderId="0" xfId="0" applyNumberFormat="1" applyFont="1"/>
    <xf numFmtId="0" fontId="80" fillId="0" borderId="14" xfId="0" applyFont="1" applyBorder="1"/>
    <xf numFmtId="0" fontId="80" fillId="0" borderId="9" xfId="0" applyFont="1" applyBorder="1"/>
    <xf numFmtId="4" fontId="80" fillId="0" borderId="11" xfId="0" applyNumberFormat="1" applyFont="1" applyBorder="1"/>
    <xf numFmtId="4" fontId="80" fillId="0" borderId="10" xfId="0" applyNumberFormat="1" applyFont="1" applyBorder="1"/>
    <xf numFmtId="4" fontId="80" fillId="0" borderId="1" xfId="0" applyNumberFormat="1" applyFont="1" applyBorder="1"/>
    <xf numFmtId="0" fontId="90" fillId="0" borderId="0" xfId="0" applyFont="1"/>
    <xf numFmtId="0" fontId="107" fillId="0" borderId="0" xfId="0" applyFont="1" applyAlignment="1">
      <alignment vertical="top"/>
    </xf>
    <xf numFmtId="43" fontId="6" fillId="0" borderId="0" xfId="0" applyNumberFormat="1" applyFont="1"/>
    <xf numFmtId="164" fontId="6" fillId="0" borderId="0" xfId="0" applyNumberFormat="1" applyFont="1"/>
    <xf numFmtId="0" fontId="108" fillId="0" borderId="0" xfId="0" applyFont="1" applyAlignment="1">
      <alignment horizontal="left" vertical="center"/>
    </xf>
    <xf numFmtId="4" fontId="80" fillId="0" borderId="8" xfId="0" applyNumberFormat="1" applyFont="1" applyBorder="1"/>
    <xf numFmtId="4" fontId="80" fillId="0" borderId="6" xfId="0" applyNumberFormat="1" applyFont="1" applyBorder="1"/>
    <xf numFmtId="4" fontId="80" fillId="0" borderId="7" xfId="0" applyNumberFormat="1" applyFont="1" applyBorder="1"/>
    <xf numFmtId="0" fontId="78" fillId="0" borderId="14" xfId="0" applyFont="1" applyBorder="1" applyAlignment="1">
      <alignment horizontal="left" indent="3"/>
    </xf>
    <xf numFmtId="0" fontId="19" fillId="0" borderId="0" xfId="0" applyFont="1" applyAlignment="1">
      <alignment horizontal="left"/>
    </xf>
    <xf numFmtId="176" fontId="6" fillId="0" borderId="0" xfId="1" applyNumberFormat="1" applyFont="1"/>
    <xf numFmtId="0" fontId="109" fillId="0" borderId="0" xfId="4" applyFont="1" applyAlignment="1">
      <alignment horizontal="left" vertical="center"/>
    </xf>
    <xf numFmtId="0" fontId="68" fillId="0" borderId="0" xfId="4" applyFont="1"/>
    <xf numFmtId="0" fontId="110" fillId="0" borderId="0" xfId="4" applyFont="1"/>
    <xf numFmtId="0" fontId="14" fillId="0" borderId="0" xfId="4" applyFont="1"/>
    <xf numFmtId="164" fontId="68" fillId="0" borderId="0" xfId="1" applyFont="1"/>
    <xf numFmtId="0" fontId="67" fillId="4" borderId="2" xfId="4" applyFont="1" applyFill="1" applyBorder="1" applyAlignment="1">
      <alignment horizontal="center"/>
    </xf>
    <xf numFmtId="0" fontId="111" fillId="4" borderId="6" xfId="4" applyFont="1" applyFill="1" applyBorder="1" applyAlignment="1">
      <alignment horizontal="right"/>
    </xf>
    <xf numFmtId="0" fontId="111" fillId="4" borderId="4" xfId="4" applyFont="1" applyFill="1" applyBorder="1"/>
    <xf numFmtId="0" fontId="111" fillId="0" borderId="0" xfId="4" applyFont="1"/>
    <xf numFmtId="0" fontId="49" fillId="4" borderId="9" xfId="4" applyFont="1" applyFill="1" applyBorder="1" applyAlignment="1">
      <alignment horizontal="right"/>
    </xf>
    <xf numFmtId="0" fontId="49" fillId="0" borderId="0" xfId="4" applyFont="1" applyAlignment="1">
      <alignment horizontal="right"/>
    </xf>
    <xf numFmtId="1" fontId="113" fillId="0" borderId="2" xfId="25" applyFont="1" applyBorder="1" applyAlignment="1">
      <alignment vertical="center"/>
    </xf>
    <xf numFmtId="164" fontId="113" fillId="0" borderId="0" xfId="1" applyFont="1" applyFill="1" applyBorder="1" applyAlignment="1">
      <alignment vertical="center"/>
    </xf>
    <xf numFmtId="164" fontId="113" fillId="0" borderId="13" xfId="1" applyFont="1" applyFill="1" applyBorder="1" applyAlignment="1">
      <alignment vertical="center"/>
    </xf>
    <xf numFmtId="164" fontId="49" fillId="0" borderId="0" xfId="1" applyFont="1" applyFill="1" applyBorder="1" applyAlignment="1">
      <alignment horizontal="center" vertical="center"/>
    </xf>
    <xf numFmtId="164" fontId="49" fillId="0" borderId="7" xfId="1" applyFont="1" applyFill="1" applyBorder="1" applyAlignment="1">
      <alignment horizontal="center" vertical="center"/>
    </xf>
    <xf numFmtId="4" fontId="49" fillId="0" borderId="7" xfId="4" applyNumberFormat="1" applyFont="1" applyBorder="1" applyAlignment="1">
      <alignment vertical="center"/>
    </xf>
    <xf numFmtId="4" fontId="49" fillId="0" borderId="13" xfId="4" applyNumberFormat="1" applyFont="1" applyBorder="1" applyAlignment="1">
      <alignment vertical="center"/>
    </xf>
    <xf numFmtId="4" fontId="49" fillId="0" borderId="12" xfId="4" applyNumberFormat="1" applyFont="1" applyBorder="1" applyAlignment="1">
      <alignment vertical="center"/>
    </xf>
    <xf numFmtId="1" fontId="113" fillId="0" borderId="14" xfId="25" applyFont="1" applyBorder="1" applyAlignment="1">
      <alignment vertical="center"/>
    </xf>
    <xf numFmtId="164" fontId="49" fillId="0" borderId="0" xfId="1" applyFont="1" applyBorder="1" applyAlignment="1">
      <alignment horizontal="center" vertical="center"/>
    </xf>
    <xf numFmtId="1" fontId="49" fillId="0" borderId="14" xfId="25" applyFont="1" applyBorder="1" applyAlignment="1">
      <alignment vertical="center"/>
    </xf>
    <xf numFmtId="164" fontId="49" fillId="0" borderId="0" xfId="1" applyFont="1" applyFill="1" applyBorder="1" applyAlignment="1">
      <alignment vertical="center"/>
    </xf>
    <xf numFmtId="164" fontId="49" fillId="0" borderId="13" xfId="1" applyFont="1" applyFill="1" applyBorder="1" applyAlignment="1">
      <alignment vertical="center"/>
    </xf>
    <xf numFmtId="164" fontId="50" fillId="0" borderId="0" xfId="1" applyFont="1" applyBorder="1" applyAlignment="1">
      <alignment horizontal="center" vertical="center"/>
    </xf>
    <xf numFmtId="164" fontId="50" fillId="0" borderId="13" xfId="1" applyFont="1" applyBorder="1" applyAlignment="1">
      <alignment horizontal="center" vertical="center"/>
    </xf>
    <xf numFmtId="164" fontId="50" fillId="0" borderId="12" xfId="1" applyFont="1" applyBorder="1" applyAlignment="1">
      <alignment horizontal="center" vertical="center"/>
    </xf>
    <xf numFmtId="4" fontId="50" fillId="0" borderId="0" xfId="1" applyNumberFormat="1" applyFont="1" applyBorder="1" applyAlignment="1">
      <alignment horizontal="right" vertical="center"/>
    </xf>
    <xf numFmtId="4" fontId="50" fillId="0" borderId="12" xfId="1" applyNumberFormat="1" applyFont="1" applyBorder="1" applyAlignment="1">
      <alignment horizontal="right" vertical="center"/>
    </xf>
    <xf numFmtId="4" fontId="50" fillId="0" borderId="13" xfId="1" applyNumberFormat="1" applyFont="1" applyBorder="1" applyAlignment="1">
      <alignment horizontal="right" vertical="center"/>
    </xf>
    <xf numFmtId="1" fontId="113" fillId="5" borderId="14" xfId="25" applyFont="1" applyFill="1" applyBorder="1" applyAlignment="1">
      <alignment vertical="center"/>
    </xf>
    <xf numFmtId="164" fontId="113" fillId="5" borderId="0" xfId="1" applyFont="1" applyFill="1" applyBorder="1" applyAlignment="1">
      <alignment vertical="center"/>
    </xf>
    <xf numFmtId="164" fontId="113" fillId="5" borderId="13" xfId="1" applyFont="1" applyFill="1" applyBorder="1" applyAlignment="1">
      <alignment vertical="center"/>
    </xf>
    <xf numFmtId="4" fontId="49" fillId="0" borderId="0" xfId="1" applyNumberFormat="1" applyFont="1" applyBorder="1" applyAlignment="1">
      <alignment horizontal="center" vertical="center"/>
    </xf>
    <xf numFmtId="1" fontId="114" fillId="0" borderId="14" xfId="25" applyFont="1" applyBorder="1" applyAlignment="1">
      <alignment horizontal="left" vertical="center" indent="1"/>
    </xf>
    <xf numFmtId="164" fontId="114" fillId="0" borderId="0" xfId="1" applyFont="1" applyFill="1" applyBorder="1" applyAlignment="1">
      <alignment vertical="center"/>
    </xf>
    <xf numFmtId="164" fontId="114" fillId="0" borderId="13" xfId="1" applyFont="1" applyFill="1" applyBorder="1" applyAlignment="1">
      <alignment vertical="center"/>
    </xf>
    <xf numFmtId="164" fontId="14" fillId="0" borderId="0" xfId="1" applyFont="1" applyBorder="1" applyAlignment="1">
      <alignment horizontal="center" vertical="center"/>
    </xf>
    <xf numFmtId="4" fontId="14" fillId="0" borderId="13" xfId="4" applyNumberFormat="1" applyFont="1" applyBorder="1" applyAlignment="1">
      <alignment vertical="center"/>
    </xf>
    <xf numFmtId="4" fontId="14" fillId="0" borderId="12" xfId="4" applyNumberFormat="1" applyFont="1" applyBorder="1" applyAlignment="1">
      <alignment vertical="center"/>
    </xf>
    <xf numFmtId="4" fontId="14" fillId="0" borderId="0" xfId="1" applyNumberFormat="1" applyFont="1" applyBorder="1" applyAlignment="1">
      <alignment horizontal="center" vertical="center"/>
    </xf>
    <xf numFmtId="2" fontId="114" fillId="0" borderId="0" xfId="1" applyNumberFormat="1" applyFont="1" applyFill="1" applyBorder="1" applyAlignment="1">
      <alignment vertical="center"/>
    </xf>
    <xf numFmtId="4" fontId="114" fillId="0" borderId="0" xfId="1" applyNumberFormat="1" applyFont="1" applyFill="1" applyBorder="1" applyAlignment="1">
      <alignment vertical="center"/>
    </xf>
    <xf numFmtId="164" fontId="49" fillId="0" borderId="0" xfId="1" applyFont="1" applyBorder="1" applyAlignment="1">
      <alignment vertical="center"/>
    </xf>
    <xf numFmtId="164" fontId="14" fillId="0" borderId="0" xfId="1" applyFont="1" applyBorder="1" applyAlignment="1">
      <alignment vertical="center"/>
    </xf>
    <xf numFmtId="0" fontId="49" fillId="0" borderId="0" xfId="4" applyFont="1" applyAlignment="1">
      <alignment vertical="center"/>
    </xf>
    <xf numFmtId="1" fontId="114" fillId="0" borderId="14" xfId="25" applyFont="1" applyBorder="1" applyAlignment="1">
      <alignment vertical="center"/>
    </xf>
    <xf numFmtId="1" fontId="115" fillId="0" borderId="14" xfId="25" applyFont="1" applyBorder="1" applyAlignment="1">
      <alignment horizontal="left" vertical="center" indent="1"/>
    </xf>
    <xf numFmtId="164" fontId="115" fillId="0" borderId="0" xfId="1" applyFont="1" applyFill="1" applyBorder="1" applyAlignment="1">
      <alignment vertical="center"/>
    </xf>
    <xf numFmtId="164" fontId="115" fillId="0" borderId="13" xfId="1" applyFont="1" applyFill="1" applyBorder="1" applyAlignment="1">
      <alignment vertical="center"/>
    </xf>
    <xf numFmtId="164" fontId="15" fillId="0" borderId="0" xfId="1" applyFont="1" applyBorder="1" applyAlignment="1">
      <alignment vertical="center"/>
    </xf>
    <xf numFmtId="4" fontId="15" fillId="0" borderId="13" xfId="4" applyNumberFormat="1" applyFont="1" applyBorder="1" applyAlignment="1">
      <alignment vertical="center"/>
    </xf>
    <xf numFmtId="4" fontId="15" fillId="0" borderId="12" xfId="4" applyNumberFormat="1" applyFont="1" applyBorder="1" applyAlignment="1">
      <alignment vertical="center"/>
    </xf>
    <xf numFmtId="0" fontId="116" fillId="0" borderId="0" xfId="4" applyFont="1"/>
    <xf numFmtId="1" fontId="113" fillId="0" borderId="9" xfId="25" applyFont="1" applyBorder="1" applyAlignment="1">
      <alignment vertical="center"/>
    </xf>
    <xf numFmtId="164" fontId="113" fillId="0" borderId="1" xfId="1" applyFont="1" applyFill="1" applyBorder="1" applyAlignment="1">
      <alignment vertical="center"/>
    </xf>
    <xf numFmtId="164" fontId="113" fillId="0" borderId="10" xfId="1" applyFont="1" applyFill="1" applyBorder="1" applyAlignment="1">
      <alignment vertical="center"/>
    </xf>
    <xf numFmtId="0" fontId="49" fillId="0" borderId="1" xfId="4" applyFont="1" applyBorder="1" applyAlignment="1">
      <alignment vertical="center"/>
    </xf>
    <xf numFmtId="164" fontId="49" fillId="0" borderId="1" xfId="4" applyNumberFormat="1" applyFont="1" applyBorder="1" applyAlignment="1">
      <alignment vertical="center"/>
    </xf>
    <xf numFmtId="4" fontId="49" fillId="0" borderId="1" xfId="4" applyNumberFormat="1" applyFont="1" applyBorder="1" applyAlignment="1">
      <alignment vertical="center"/>
    </xf>
    <xf numFmtId="4" fontId="49" fillId="0" borderId="10" xfId="4" applyNumberFormat="1" applyFont="1" applyBorder="1" applyAlignment="1">
      <alignment vertical="center"/>
    </xf>
    <xf numFmtId="4" fontId="49" fillId="0" borderId="11" xfId="4" applyNumberFormat="1" applyFont="1" applyBorder="1" applyAlignment="1">
      <alignment vertical="center"/>
    </xf>
    <xf numFmtId="1" fontId="113" fillId="0" borderId="22" xfId="25" applyFont="1" applyBorder="1" applyAlignment="1">
      <alignment vertical="center"/>
    </xf>
    <xf numFmtId="1" fontId="19" fillId="0" borderId="0" xfId="25" applyFont="1" applyAlignment="1">
      <alignment vertical="center"/>
    </xf>
    <xf numFmtId="164" fontId="117" fillId="0" borderId="0" xfId="1" applyFont="1" applyFill="1" applyBorder="1" applyAlignment="1">
      <alignment horizontal="right"/>
    </xf>
    <xf numFmtId="164" fontId="45" fillId="0" borderId="0" xfId="4" applyNumberFormat="1" applyFont="1" applyAlignment="1">
      <alignment horizontal="right"/>
    </xf>
    <xf numFmtId="164" fontId="48" fillId="0" borderId="0" xfId="4" applyNumberFormat="1" applyFont="1" applyAlignment="1">
      <alignment horizontal="right"/>
    </xf>
    <xf numFmtId="164" fontId="14" fillId="0" borderId="0" xfId="1" applyFont="1"/>
    <xf numFmtId="0" fontId="49" fillId="0" borderId="9" xfId="0" applyFont="1" applyBorder="1"/>
    <xf numFmtId="169" fontId="49" fillId="0" borderId="10" xfId="0" applyNumberFormat="1" applyFont="1" applyBorder="1"/>
    <xf numFmtId="169" fontId="49" fillId="0" borderId="1" xfId="0" applyNumberFormat="1" applyFont="1" applyBorder="1"/>
    <xf numFmtId="169" fontId="49" fillId="0" borderId="11" xfId="0" applyNumberFormat="1" applyFont="1" applyBorder="1"/>
    <xf numFmtId="0" fontId="108" fillId="0" borderId="0" xfId="0" applyFont="1" applyAlignment="1">
      <alignment vertical="center"/>
    </xf>
    <xf numFmtId="0" fontId="14" fillId="0" borderId="0" xfId="0" applyFont="1"/>
    <xf numFmtId="0" fontId="49" fillId="4" borderId="4" xfId="0" applyFont="1" applyFill="1" applyBorder="1" applyAlignment="1">
      <alignment horizontal="center"/>
    </xf>
    <xf numFmtId="0" fontId="49" fillId="4" borderId="5" xfId="0" applyFont="1" applyFill="1" applyBorder="1" applyAlignment="1">
      <alignment horizontal="center"/>
    </xf>
    <xf numFmtId="0" fontId="49" fillId="4" borderId="1" xfId="0" applyFont="1" applyFill="1" applyBorder="1" applyAlignment="1">
      <alignment horizontal="right"/>
    </xf>
    <xf numFmtId="0" fontId="49" fillId="4" borderId="4" xfId="0" applyFont="1" applyFill="1" applyBorder="1" applyAlignment="1">
      <alignment horizontal="right"/>
    </xf>
    <xf numFmtId="4" fontId="49" fillId="4" borderId="4" xfId="0" applyNumberFormat="1" applyFont="1" applyFill="1" applyBorder="1" applyAlignment="1">
      <alignment horizontal="right"/>
    </xf>
    <xf numFmtId="0" fontId="49" fillId="4" borderId="5" xfId="0" applyFont="1" applyFill="1" applyBorder="1" applyAlignment="1">
      <alignment horizontal="right"/>
    </xf>
    <xf numFmtId="0" fontId="49" fillId="4" borderId="3" xfId="0" applyFont="1" applyFill="1" applyBorder="1" applyAlignment="1">
      <alignment horizontal="right"/>
    </xf>
    <xf numFmtId="0" fontId="14" fillId="0" borderId="0" xfId="0" applyFont="1" applyAlignment="1">
      <alignment horizontal="right"/>
    </xf>
    <xf numFmtId="0" fontId="49" fillId="0" borderId="14" xfId="0" applyFont="1" applyBorder="1" applyAlignment="1">
      <alignment horizontal="left"/>
    </xf>
    <xf numFmtId="4" fontId="49" fillId="0" borderId="0" xfId="0" applyNumberFormat="1" applyFont="1" applyAlignment="1">
      <alignment horizontal="right"/>
    </xf>
    <xf numFmtId="4" fontId="49" fillId="5" borderId="7" xfId="26" applyNumberFormat="1" applyFont="1" applyFill="1" applyBorder="1" applyAlignment="1">
      <alignment horizontal="right"/>
    </xf>
    <xf numFmtId="4" fontId="49" fillId="0" borderId="0" xfId="0" applyNumberFormat="1" applyFont="1"/>
    <xf numFmtId="4" fontId="49" fillId="0" borderId="6" xfId="0" applyNumberFormat="1" applyFont="1" applyBorder="1"/>
    <xf numFmtId="4" fontId="49" fillId="0" borderId="7" xfId="0" applyNumberFormat="1" applyFont="1" applyBorder="1"/>
    <xf numFmtId="4" fontId="49" fillId="0" borderId="12" xfId="0" applyNumberFormat="1" applyFont="1" applyBorder="1"/>
    <xf numFmtId="4" fontId="49" fillId="0" borderId="13" xfId="0" applyNumberFormat="1" applyFont="1" applyBorder="1"/>
    <xf numFmtId="4" fontId="49" fillId="0" borderId="8" xfId="0" applyNumberFormat="1" applyFont="1" applyBorder="1"/>
    <xf numFmtId="0" fontId="14" fillId="0" borderId="14" xfId="0" applyFont="1" applyBorder="1" applyAlignment="1">
      <alignment horizontal="left" indent="1"/>
    </xf>
    <xf numFmtId="4" fontId="14" fillId="0" borderId="0" xfId="0" applyNumberFormat="1" applyFont="1" applyAlignment="1">
      <alignment horizontal="right"/>
    </xf>
    <xf numFmtId="2" fontId="14" fillId="0" borderId="0" xfId="0" applyNumberFormat="1" applyFont="1"/>
    <xf numFmtId="4" fontId="14" fillId="0" borderId="0" xfId="0" applyNumberFormat="1" applyFont="1"/>
    <xf numFmtId="4" fontId="14" fillId="0" borderId="13" xfId="0" applyNumberFormat="1" applyFont="1" applyBorder="1"/>
    <xf numFmtId="4" fontId="14" fillId="0" borderId="12" xfId="0" applyNumberFormat="1" applyFont="1" applyBorder="1"/>
    <xf numFmtId="164" fontId="14" fillId="0" borderId="0" xfId="0" applyNumberFormat="1" applyFont="1"/>
    <xf numFmtId="164" fontId="14" fillId="0" borderId="12" xfId="0" applyNumberFormat="1" applyFont="1" applyBorder="1"/>
    <xf numFmtId="2" fontId="14" fillId="0" borderId="0" xfId="0" applyNumberFormat="1" applyFont="1" applyAlignment="1">
      <alignment horizontal="right"/>
    </xf>
    <xf numFmtId="165" fontId="49" fillId="0" borderId="0" xfId="1" applyNumberFormat="1" applyFont="1" applyBorder="1" applyAlignment="1">
      <alignment horizontal="right"/>
    </xf>
    <xf numFmtId="4" fontId="49" fillId="0" borderId="0" xfId="1" applyNumberFormat="1" applyFont="1" applyBorder="1" applyAlignment="1">
      <alignment horizontal="right"/>
    </xf>
    <xf numFmtId="4" fontId="49" fillId="5" borderId="0" xfId="1" applyNumberFormat="1" applyFont="1" applyFill="1" applyBorder="1" applyAlignment="1">
      <alignment horizontal="right"/>
    </xf>
    <xf numFmtId="165" fontId="14" fillId="0" borderId="0" xfId="1" applyNumberFormat="1" applyFont="1" applyBorder="1" applyAlignment="1">
      <alignment horizontal="right"/>
    </xf>
    <xf numFmtId="4" fontId="14" fillId="0" borderId="0" xfId="1" applyNumberFormat="1" applyFont="1" applyBorder="1" applyAlignment="1">
      <alignment horizontal="right"/>
    </xf>
    <xf numFmtId="4" fontId="14" fillId="5" borderId="0" xfId="1" applyNumberFormat="1" applyFont="1" applyFill="1" applyBorder="1" applyAlignment="1">
      <alignment horizontal="right"/>
    </xf>
    <xf numFmtId="0" fontId="49" fillId="0" borderId="9" xfId="0" applyFont="1" applyBorder="1" applyAlignment="1">
      <alignment horizontal="left"/>
    </xf>
    <xf numFmtId="165" fontId="49" fillId="0" borderId="1" xfId="1" applyNumberFormat="1" applyFont="1" applyBorder="1" applyAlignment="1">
      <alignment horizontal="center"/>
    </xf>
    <xf numFmtId="165" fontId="49" fillId="0" borderId="1" xfId="1" applyNumberFormat="1" applyFont="1" applyBorder="1" applyAlignment="1">
      <alignment horizontal="right"/>
    </xf>
    <xf numFmtId="4" fontId="49" fillId="0" borderId="1" xfId="1" applyNumberFormat="1" applyFont="1" applyBorder="1" applyAlignment="1">
      <alignment horizontal="right"/>
    </xf>
    <xf numFmtId="4" fontId="49" fillId="0" borderId="1" xfId="0" applyNumberFormat="1" applyFont="1" applyBorder="1" applyAlignment="1">
      <alignment horizontal="right"/>
    </xf>
    <xf numFmtId="2" fontId="49" fillId="0" borderId="1" xfId="0" applyNumberFormat="1" applyFont="1" applyBorder="1"/>
    <xf numFmtId="4" fontId="49" fillId="0" borderId="1" xfId="0" applyNumberFormat="1" applyFont="1" applyBorder="1"/>
    <xf numFmtId="4" fontId="49" fillId="0" borderId="10" xfId="0" applyNumberFormat="1" applyFont="1" applyBorder="1"/>
    <xf numFmtId="4" fontId="49" fillId="0" borderId="11" xfId="0" applyNumberFormat="1" applyFont="1" applyBorder="1"/>
    <xf numFmtId="43" fontId="14" fillId="0" borderId="0" xfId="0" applyNumberFormat="1" applyFont="1"/>
    <xf numFmtId="0" fontId="72" fillId="0" borderId="0" xfId="0" applyFont="1" applyAlignment="1">
      <alignment vertical="center"/>
    </xf>
    <xf numFmtId="0" fontId="49" fillId="0" borderId="0" xfId="0" applyFont="1"/>
    <xf numFmtId="0" fontId="49" fillId="4" borderId="1" xfId="0" applyFont="1" applyFill="1" applyBorder="1" applyAlignment="1">
      <alignment horizontal="center"/>
    </xf>
    <xf numFmtId="0" fontId="14" fillId="0" borderId="2" xfId="0" applyFont="1" applyBorder="1"/>
    <xf numFmtId="4" fontId="14" fillId="0" borderId="7" xfId="0" applyNumberFormat="1" applyFont="1" applyBorder="1" applyAlignment="1">
      <alignment horizontal="right"/>
    </xf>
    <xf numFmtId="2" fontId="14" fillId="0" borderId="7" xfId="0" applyNumberFormat="1" applyFont="1" applyBorder="1"/>
    <xf numFmtId="2" fontId="14" fillId="0" borderId="0" xfId="1" applyNumberFormat="1" applyFont="1" applyBorder="1" applyAlignment="1"/>
    <xf numFmtId="2" fontId="14" fillId="0" borderId="0" xfId="1" applyNumberFormat="1" applyFont="1" applyBorder="1" applyAlignment="1">
      <alignment horizontal="right"/>
    </xf>
    <xf numFmtId="2" fontId="22" fillId="0" borderId="7" xfId="0" applyNumberFormat="1" applyFont="1" applyBorder="1" applyAlignment="1">
      <alignment horizontal="right"/>
    </xf>
    <xf numFmtId="4" fontId="22" fillId="0" borderId="7" xfId="0" applyNumberFormat="1" applyFont="1" applyBorder="1" applyAlignment="1">
      <alignment horizontal="right"/>
    </xf>
    <xf numFmtId="4" fontId="22" fillId="0" borderId="13" xfId="0" applyNumberFormat="1" applyFont="1" applyBorder="1" applyAlignment="1">
      <alignment horizontal="right"/>
    </xf>
    <xf numFmtId="4" fontId="22" fillId="0" borderId="12" xfId="0" applyNumberFormat="1" applyFont="1" applyBorder="1" applyAlignment="1">
      <alignment horizontal="right"/>
    </xf>
    <xf numFmtId="4" fontId="22" fillId="0" borderId="6" xfId="0" applyNumberFormat="1" applyFont="1" applyBorder="1" applyAlignment="1">
      <alignment horizontal="right"/>
    </xf>
    <xf numFmtId="0" fontId="14" fillId="0" borderId="14" xfId="0" applyFont="1" applyBorder="1"/>
    <xf numFmtId="164" fontId="14" fillId="0" borderId="0" xfId="1" applyFont="1" applyBorder="1" applyAlignment="1"/>
    <xf numFmtId="164" fontId="49" fillId="0" borderId="1" xfId="1" applyFont="1" applyBorder="1" applyAlignment="1"/>
    <xf numFmtId="164" fontId="49" fillId="0" borderId="1" xfId="0" applyNumberFormat="1" applyFont="1" applyBorder="1"/>
    <xf numFmtId="0" fontId="49" fillId="0" borderId="1" xfId="0" applyFont="1" applyBorder="1"/>
    <xf numFmtId="4" fontId="50" fillId="0" borderId="1" xfId="0" applyNumberFormat="1" applyFont="1" applyBorder="1" applyAlignment="1">
      <alignment horizontal="right"/>
    </xf>
    <xf numFmtId="2" fontId="50" fillId="0" borderId="1" xfId="0" applyNumberFormat="1" applyFont="1" applyBorder="1" applyAlignment="1">
      <alignment horizontal="right"/>
    </xf>
    <xf numFmtId="4" fontId="50" fillId="0" borderId="10" xfId="0" applyNumberFormat="1" applyFont="1" applyBorder="1" applyAlignment="1">
      <alignment horizontal="right"/>
    </xf>
    <xf numFmtId="4" fontId="50" fillId="0" borderId="11" xfId="0" applyNumberFormat="1" applyFont="1" applyBorder="1" applyAlignment="1">
      <alignment horizontal="right"/>
    </xf>
    <xf numFmtId="0" fontId="15" fillId="0" borderId="0" xfId="0" applyFont="1"/>
    <xf numFmtId="174" fontId="15" fillId="0" borderId="0" xfId="1" applyNumberFormat="1" applyFont="1" applyBorder="1"/>
    <xf numFmtId="177" fontId="15" fillId="0" borderId="0" xfId="1" applyNumberFormat="1" applyFont="1" applyBorder="1"/>
    <xf numFmtId="177" fontId="15" fillId="0" borderId="0" xfId="1" applyNumberFormat="1" applyFont="1" applyBorder="1" applyAlignment="1">
      <alignment horizontal="right"/>
    </xf>
    <xf numFmtId="0" fontId="14" fillId="0" borderId="7" xfId="0" applyFont="1" applyBorder="1" applyAlignment="1">
      <alignment horizontal="right"/>
    </xf>
    <xf numFmtId="0" fontId="111" fillId="0" borderId="0" xfId="0" applyFont="1"/>
    <xf numFmtId="0" fontId="68" fillId="0" borderId="0" xfId="0" applyFont="1"/>
    <xf numFmtId="0" fontId="49" fillId="4" borderId="6" xfId="0" applyFont="1" applyFill="1" applyBorder="1" applyAlignment="1">
      <alignment vertical="center"/>
    </xf>
    <xf numFmtId="0" fontId="49" fillId="4" borderId="11" xfId="0" applyFont="1" applyFill="1" applyBorder="1" applyAlignment="1">
      <alignment horizontal="center"/>
    </xf>
    <xf numFmtId="4" fontId="49" fillId="0" borderId="7" xfId="0" applyNumberFormat="1" applyFont="1" applyBorder="1" applyAlignment="1">
      <alignment horizontal="right"/>
    </xf>
    <xf numFmtId="2" fontId="49" fillId="0" borderId="0" xfId="1" applyNumberFormat="1" applyFont="1" applyBorder="1" applyAlignment="1">
      <alignment horizontal="right"/>
    </xf>
    <xf numFmtId="164" fontId="14" fillId="0" borderId="0" xfId="1" applyFont="1" applyBorder="1"/>
    <xf numFmtId="4" fontId="14" fillId="0" borderId="13" xfId="0" applyNumberFormat="1" applyFont="1" applyBorder="1" applyAlignment="1">
      <alignment horizontal="right"/>
    </xf>
    <xf numFmtId="4" fontId="14" fillId="0" borderId="12" xfId="0" applyNumberFormat="1" applyFont="1" applyBorder="1" applyAlignment="1">
      <alignment horizontal="right"/>
    </xf>
    <xf numFmtId="164" fontId="49" fillId="0" borderId="0" xfId="1" applyFont="1" applyBorder="1"/>
    <xf numFmtId="4" fontId="49" fillId="0" borderId="1" xfId="27" applyNumberFormat="1" applyFont="1" applyBorder="1"/>
    <xf numFmtId="4" fontId="49" fillId="0" borderId="10" xfId="0" applyNumberFormat="1" applyFont="1" applyBorder="1" applyAlignment="1">
      <alignment horizontal="right"/>
    </xf>
    <xf numFmtId="4" fontId="49" fillId="0" borderId="11" xfId="0" applyNumberFormat="1" applyFont="1" applyBorder="1" applyAlignment="1">
      <alignment horizontal="right"/>
    </xf>
    <xf numFmtId="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3" fontId="14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13" fillId="0" borderId="0" xfId="0" applyFont="1"/>
    <xf numFmtId="17" fontId="14" fillId="0" borderId="0" xfId="0" applyNumberFormat="1" applyFont="1"/>
    <xf numFmtId="164" fontId="49" fillId="0" borderId="0" xfId="1" applyFont="1" applyBorder="1" applyAlignment="1">
      <alignment horizontal="right"/>
    </xf>
    <xf numFmtId="0" fontId="14" fillId="0" borderId="13" xfId="0" applyFont="1" applyBorder="1"/>
    <xf numFmtId="3" fontId="49" fillId="0" borderId="0" xfId="0" applyNumberFormat="1" applyFont="1" applyAlignment="1">
      <alignment horizontal="right"/>
    </xf>
    <xf numFmtId="177" fontId="14" fillId="0" borderId="0" xfId="1" applyNumberFormat="1" applyFont="1" applyBorder="1" applyAlignment="1">
      <alignment horizontal="right"/>
    </xf>
    <xf numFmtId="2" fontId="49" fillId="0" borderId="1" xfId="0" applyNumberFormat="1" applyFont="1" applyBorder="1" applyAlignment="1">
      <alignment horizontal="right"/>
    </xf>
    <xf numFmtId="174" fontId="14" fillId="0" borderId="0" xfId="0" applyNumberFormat="1" applyFont="1" applyAlignment="1">
      <alignment horizontal="left"/>
    </xf>
    <xf numFmtId="174" fontId="14" fillId="0" borderId="7" xfId="0" applyNumberFormat="1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7" xfId="0" applyFont="1" applyBorder="1" applyAlignment="1">
      <alignment horizontal="left"/>
    </xf>
    <xf numFmtId="0" fontId="69" fillId="0" borderId="0" xfId="0" applyFont="1"/>
    <xf numFmtId="0" fontId="48" fillId="0" borderId="0" xfId="0" applyFont="1"/>
    <xf numFmtId="0" fontId="121" fillId="0" borderId="0" xfId="0" applyFont="1"/>
    <xf numFmtId="0" fontId="109" fillId="0" borderId="0" xfId="0" applyFont="1" applyAlignment="1">
      <alignment vertical="center"/>
    </xf>
    <xf numFmtId="0" fontId="67" fillId="4" borderId="6" xfId="0" applyFont="1" applyFill="1" applyBorder="1" applyAlignment="1">
      <alignment vertical="center"/>
    </xf>
    <xf numFmtId="0" fontId="67" fillId="4" borderId="4" xfId="0" applyFont="1" applyFill="1" applyBorder="1" applyAlignment="1">
      <alignment horizontal="center"/>
    </xf>
    <xf numFmtId="0" fontId="67" fillId="4" borderId="4" xfId="0" applyFont="1" applyFill="1" applyBorder="1" applyAlignment="1">
      <alignment horizontal="right"/>
    </xf>
    <xf numFmtId="0" fontId="67" fillId="4" borderId="1" xfId="0" applyFont="1" applyFill="1" applyBorder="1" applyAlignment="1">
      <alignment horizontal="right"/>
    </xf>
    <xf numFmtId="0" fontId="67" fillId="4" borderId="1" xfId="0" applyFont="1" applyFill="1" applyBorder="1" applyAlignment="1">
      <alignment horizontal="center"/>
    </xf>
    <xf numFmtId="0" fontId="49" fillId="4" borderId="10" xfId="0" applyFont="1" applyFill="1" applyBorder="1" applyAlignment="1">
      <alignment horizontal="center"/>
    </xf>
    <xf numFmtId="0" fontId="49" fillId="4" borderId="10" xfId="0" applyFont="1" applyFill="1" applyBorder="1" applyAlignment="1">
      <alignment horizontal="right"/>
    </xf>
    <xf numFmtId="0" fontId="118" fillId="0" borderId="2" xfId="0" applyFont="1" applyBorder="1"/>
    <xf numFmtId="4" fontId="118" fillId="0" borderId="7" xfId="0" applyNumberFormat="1" applyFont="1" applyBorder="1" applyAlignment="1">
      <alignment horizontal="right"/>
    </xf>
    <xf numFmtId="4" fontId="14" fillId="0" borderId="6" xfId="0" applyNumberFormat="1" applyFont="1" applyBorder="1" applyAlignment="1">
      <alignment horizontal="right"/>
    </xf>
    <xf numFmtId="4" fontId="14" fillId="0" borderId="13" xfId="1" applyNumberFormat="1" applyFont="1" applyBorder="1" applyAlignment="1">
      <alignment horizontal="right"/>
    </xf>
    <xf numFmtId="4" fontId="14" fillId="0" borderId="12" xfId="1" applyNumberFormat="1" applyFont="1" applyBorder="1" applyAlignment="1">
      <alignment horizontal="right"/>
    </xf>
    <xf numFmtId="0" fontId="118" fillId="0" borderId="14" xfId="0" applyFont="1" applyBorder="1"/>
    <xf numFmtId="0" fontId="67" fillId="0" borderId="9" xfId="0" applyFont="1" applyBorder="1"/>
    <xf numFmtId="4" fontId="67" fillId="0" borderId="10" xfId="0" applyNumberFormat="1" applyFont="1" applyBorder="1"/>
    <xf numFmtId="4" fontId="67" fillId="0" borderId="1" xfId="0" applyNumberFormat="1" applyFont="1" applyBorder="1"/>
    <xf numFmtId="4" fontId="67" fillId="0" borderId="1" xfId="0" applyNumberFormat="1" applyFont="1" applyBorder="1" applyAlignment="1">
      <alignment horizontal="right"/>
    </xf>
    <xf numFmtId="2" fontId="49" fillId="0" borderId="1" xfId="1" applyNumberFormat="1" applyFont="1" applyBorder="1" applyAlignment="1"/>
    <xf numFmtId="4" fontId="50" fillId="0" borderId="1" xfId="0" applyNumberFormat="1" applyFont="1" applyBorder="1"/>
    <xf numFmtId="4" fontId="49" fillId="0" borderId="11" xfId="1" applyNumberFormat="1" applyFont="1" applyBorder="1" applyAlignment="1">
      <alignment horizontal="right"/>
    </xf>
    <xf numFmtId="4" fontId="49" fillId="0" borderId="10" xfId="1" applyNumberFormat="1" applyFont="1" applyBorder="1" applyAlignment="1">
      <alignment horizontal="right"/>
    </xf>
    <xf numFmtId="0" fontId="122" fillId="0" borderId="0" xfId="0" applyFont="1"/>
    <xf numFmtId="0" fontId="122" fillId="0" borderId="0" xfId="0" applyFont="1" applyAlignment="1">
      <alignment vertical="top"/>
    </xf>
    <xf numFmtId="0" fontId="72" fillId="4" borderId="32" xfId="0" applyFont="1" applyFill="1" applyBorder="1" applyAlignment="1">
      <alignment horizontal="left"/>
    </xf>
    <xf numFmtId="0" fontId="72" fillId="4" borderId="4" xfId="0" applyFont="1" applyFill="1" applyBorder="1" applyAlignment="1">
      <alignment horizontal="center" vertical="center" wrapText="1"/>
    </xf>
    <xf numFmtId="0" fontId="72" fillId="4" borderId="5" xfId="0" applyFont="1" applyFill="1" applyBorder="1" applyAlignment="1">
      <alignment horizontal="center" vertical="center" wrapText="1"/>
    </xf>
    <xf numFmtId="0" fontId="122" fillId="0" borderId="0" xfId="0" applyFont="1" applyAlignment="1">
      <alignment horizontal="center" vertical="center" wrapText="1"/>
    </xf>
    <xf numFmtId="0" fontId="122" fillId="0" borderId="12" xfId="0" applyFont="1" applyBorder="1"/>
    <xf numFmtId="17" fontId="122" fillId="0" borderId="2" xfId="0" applyNumberFormat="1" applyFont="1" applyBorder="1" applyAlignment="1">
      <alignment horizontal="left"/>
    </xf>
    <xf numFmtId="4" fontId="122" fillId="0" borderId="7" xfId="0" applyNumberFormat="1" applyFont="1" applyBorder="1" applyAlignment="1">
      <alignment horizontal="center"/>
    </xf>
    <xf numFmtId="4" fontId="122" fillId="0" borderId="8" xfId="0" applyNumberFormat="1" applyFont="1" applyBorder="1" applyAlignment="1">
      <alignment horizontal="center"/>
    </xf>
    <xf numFmtId="4" fontId="122" fillId="0" borderId="0" xfId="0" applyNumberFormat="1" applyFont="1"/>
    <xf numFmtId="17" fontId="122" fillId="0" borderId="14" xfId="0" applyNumberFormat="1" applyFont="1" applyBorder="1" applyAlignment="1">
      <alignment horizontal="left"/>
    </xf>
    <xf numFmtId="4" fontId="122" fillId="0" borderId="0" xfId="0" applyNumberFormat="1" applyFont="1" applyAlignment="1">
      <alignment horizontal="center"/>
    </xf>
    <xf numFmtId="4" fontId="122" fillId="0" borderId="12" xfId="0" applyNumberFormat="1" applyFont="1" applyBorder="1" applyAlignment="1">
      <alignment horizontal="center"/>
    </xf>
    <xf numFmtId="17" fontId="122" fillId="0" borderId="9" xfId="0" applyNumberFormat="1" applyFont="1" applyBorder="1" applyAlignment="1">
      <alignment horizontal="left"/>
    </xf>
    <xf numFmtId="4" fontId="122" fillId="0" borderId="1" xfId="0" applyNumberFormat="1" applyFont="1" applyBorder="1" applyAlignment="1">
      <alignment horizontal="center"/>
    </xf>
    <xf numFmtId="4" fontId="122" fillId="0" borderId="11" xfId="0" applyNumberFormat="1" applyFont="1" applyBorder="1" applyAlignment="1">
      <alignment horizontal="center"/>
    </xf>
    <xf numFmtId="43" fontId="122" fillId="0" borderId="0" xfId="0" applyNumberFormat="1" applyFont="1"/>
    <xf numFmtId="0" fontId="72" fillId="0" borderId="14" xfId="0" applyFont="1" applyBorder="1" applyAlignment="1">
      <alignment horizontal="left"/>
    </xf>
    <xf numFmtId="4" fontId="72" fillId="0" borderId="0" xfId="0" applyNumberFormat="1" applyFont="1" applyAlignment="1">
      <alignment horizontal="center"/>
    </xf>
    <xf numFmtId="4" fontId="72" fillId="0" borderId="12" xfId="0" applyNumberFormat="1" applyFont="1" applyBorder="1" applyAlignment="1">
      <alignment horizontal="center"/>
    </xf>
    <xf numFmtId="4" fontId="122" fillId="0" borderId="13" xfId="0" applyNumberFormat="1" applyFont="1" applyBorder="1" applyAlignment="1">
      <alignment horizontal="center"/>
    </xf>
    <xf numFmtId="4" fontId="122" fillId="0" borderId="10" xfId="0" applyNumberFormat="1" applyFont="1" applyBorder="1" applyAlignment="1">
      <alignment horizontal="center"/>
    </xf>
    <xf numFmtId="4" fontId="122" fillId="5" borderId="7" xfId="0" applyNumberFormat="1" applyFont="1" applyFill="1" applyBorder="1" applyAlignment="1">
      <alignment horizontal="center"/>
    </xf>
    <xf numFmtId="4" fontId="122" fillId="5" borderId="0" xfId="0" applyNumberFormat="1" applyFont="1" applyFill="1" applyAlignment="1">
      <alignment horizontal="center"/>
    </xf>
    <xf numFmtId="4" fontId="122" fillId="0" borderId="0" xfId="1" applyNumberFormat="1" applyFont="1" applyBorder="1" applyAlignment="1">
      <alignment horizontal="center"/>
    </xf>
    <xf numFmtId="4" fontId="122" fillId="5" borderId="12" xfId="0" applyNumberFormat="1" applyFont="1" applyFill="1" applyBorder="1" applyAlignment="1">
      <alignment horizontal="center"/>
    </xf>
    <xf numFmtId="4" fontId="122" fillId="0" borderId="1" xfId="1" applyNumberFormat="1" applyFont="1" applyBorder="1" applyAlignment="1">
      <alignment horizontal="center"/>
    </xf>
    <xf numFmtId="4" fontId="122" fillId="5" borderId="1" xfId="0" applyNumberFormat="1" applyFont="1" applyFill="1" applyBorder="1" applyAlignment="1">
      <alignment horizontal="center"/>
    </xf>
    <xf numFmtId="4" fontId="122" fillId="5" borderId="11" xfId="0" applyNumberFormat="1" applyFont="1" applyFill="1" applyBorder="1" applyAlignment="1">
      <alignment horizontal="center"/>
    </xf>
    <xf numFmtId="4" fontId="123" fillId="0" borderId="0" xfId="0" applyNumberFormat="1" applyFont="1"/>
    <xf numFmtId="0" fontId="123" fillId="0" borderId="0" xfId="0" applyFont="1"/>
    <xf numFmtId="4" fontId="122" fillId="5" borderId="8" xfId="0" applyNumberFormat="1" applyFont="1" applyFill="1" applyBorder="1" applyAlignment="1">
      <alignment horizontal="center"/>
    </xf>
    <xf numFmtId="4" fontId="122" fillId="5" borderId="13" xfId="0" applyNumberFormat="1" applyFont="1" applyFill="1" applyBorder="1" applyAlignment="1">
      <alignment horizontal="center"/>
    </xf>
    <xf numFmtId="0" fontId="124" fillId="0" borderId="0" xfId="0" applyFont="1"/>
    <xf numFmtId="0" fontId="125" fillId="0" borderId="0" xfId="0" applyFont="1"/>
    <xf numFmtId="0" fontId="126" fillId="0" borderId="0" xfId="0" applyFont="1"/>
    <xf numFmtId="0" fontId="122" fillId="0" borderId="0" xfId="0" applyFont="1" applyAlignment="1">
      <alignment horizontal="left"/>
    </xf>
    <xf numFmtId="0" fontId="126" fillId="0" borderId="0" xfId="0" applyFont="1" applyAlignment="1">
      <alignment horizontal="left"/>
    </xf>
    <xf numFmtId="0" fontId="72" fillId="0" borderId="0" xfId="0" applyFont="1" applyAlignment="1">
      <alignment horizontal="center" vertical="center" wrapText="1"/>
    </xf>
    <xf numFmtId="0" fontId="127" fillId="0" borderId="0" xfId="0" applyFont="1" applyAlignment="1">
      <alignment horizontal="left" vertical="center"/>
    </xf>
    <xf numFmtId="0" fontId="108" fillId="4" borderId="2" xfId="0" applyFont="1" applyFill="1" applyBorder="1"/>
    <xf numFmtId="0" fontId="72" fillId="0" borderId="0" xfId="0" applyFont="1" applyAlignment="1">
      <alignment horizontal="center"/>
    </xf>
    <xf numFmtId="0" fontId="13" fillId="4" borderId="14" xfId="0" applyFont="1" applyFill="1" applyBorder="1" applyAlignment="1">
      <alignment horizontal="left"/>
    </xf>
    <xf numFmtId="0" fontId="72" fillId="0" borderId="0" xfId="0" applyFont="1" applyAlignment="1">
      <alignment horizontal="center" vertical="center"/>
    </xf>
    <xf numFmtId="0" fontId="13" fillId="4" borderId="12" xfId="0" applyFont="1" applyFill="1" applyBorder="1" applyAlignment="1">
      <alignment horizontal="center"/>
    </xf>
    <xf numFmtId="0" fontId="122" fillId="0" borderId="0" xfId="0" applyFont="1" applyAlignment="1">
      <alignment horizontal="center"/>
    </xf>
    <xf numFmtId="0" fontId="13" fillId="4" borderId="9" xfId="0" applyFont="1" applyFill="1" applyBorder="1" applyAlignment="1">
      <alignment horizontal="left" vertical="top"/>
    </xf>
    <xf numFmtId="0" fontId="13" fillId="4" borderId="1" xfId="0" applyFont="1" applyFill="1" applyBorder="1" applyAlignment="1">
      <alignment horizontal="center" vertical="top"/>
    </xf>
    <xf numFmtId="0" fontId="13" fillId="4" borderId="1" xfId="0" applyFont="1" applyFill="1" applyBorder="1" applyAlignment="1">
      <alignment horizontal="center" vertical="top" wrapText="1"/>
    </xf>
    <xf numFmtId="0" fontId="13" fillId="4" borderId="11" xfId="0" applyFont="1" applyFill="1" applyBorder="1" applyAlignment="1">
      <alignment horizontal="center" vertical="top"/>
    </xf>
    <xf numFmtId="0" fontId="122" fillId="0" borderId="0" xfId="0" applyFont="1" applyAlignment="1">
      <alignment horizontal="center" vertical="top"/>
    </xf>
    <xf numFmtId="0" fontId="122" fillId="0" borderId="12" xfId="0" applyFont="1" applyBorder="1" applyAlignment="1">
      <alignment vertical="top"/>
    </xf>
    <xf numFmtId="17" fontId="13" fillId="0" borderId="2" xfId="0" applyNumberFormat="1" applyFont="1" applyBorder="1" applyAlignment="1">
      <alignment horizontal="left"/>
    </xf>
    <xf numFmtId="178" fontId="13" fillId="0" borderId="7" xfId="0" applyNumberFormat="1" applyFont="1" applyBorder="1" applyAlignment="1">
      <alignment horizontal="center"/>
    </xf>
    <xf numFmtId="178" fontId="13" fillId="0" borderId="8" xfId="0" applyNumberFormat="1" applyFont="1" applyBorder="1" applyAlignment="1">
      <alignment horizontal="center"/>
    </xf>
    <xf numFmtId="17" fontId="13" fillId="0" borderId="14" xfId="0" applyNumberFormat="1" applyFont="1" applyBorder="1" applyAlignment="1">
      <alignment horizontal="left"/>
    </xf>
    <xf numFmtId="178" fontId="13" fillId="0" borderId="12" xfId="0" applyNumberFormat="1" applyFont="1" applyBorder="1" applyAlignment="1">
      <alignment horizontal="center"/>
    </xf>
    <xf numFmtId="17" fontId="13" fillId="0" borderId="9" xfId="0" applyNumberFormat="1" applyFont="1" applyBorder="1" applyAlignment="1">
      <alignment horizontal="left"/>
    </xf>
    <xf numFmtId="178" fontId="13" fillId="0" borderId="1" xfId="0" applyNumberFormat="1" applyFont="1" applyBorder="1" applyAlignment="1">
      <alignment horizontal="center"/>
    </xf>
    <xf numFmtId="178" fontId="13" fillId="0" borderId="11" xfId="0" applyNumberFormat="1" applyFont="1" applyBorder="1" applyAlignment="1">
      <alignment horizontal="center"/>
    </xf>
    <xf numFmtId="17" fontId="122" fillId="0" borderId="0" xfId="0" applyNumberFormat="1" applyFont="1"/>
    <xf numFmtId="179" fontId="122" fillId="0" borderId="0" xfId="1" applyNumberFormat="1" applyFont="1" applyBorder="1"/>
    <xf numFmtId="180" fontId="122" fillId="0" borderId="0" xfId="1" applyNumberFormat="1" applyFont="1" applyBorder="1"/>
    <xf numFmtId="164" fontId="122" fillId="0" borderId="0" xfId="1" applyFont="1" applyBorder="1"/>
    <xf numFmtId="179" fontId="122" fillId="0" borderId="0" xfId="1" applyNumberFormat="1" applyFont="1" applyBorder="1" applyAlignment="1">
      <alignment horizontal="center"/>
    </xf>
    <xf numFmtId="178" fontId="128" fillId="0" borderId="12" xfId="0" applyNumberFormat="1" applyFont="1" applyBorder="1" applyAlignment="1">
      <alignment horizontal="center"/>
    </xf>
    <xf numFmtId="178" fontId="128" fillId="0" borderId="7" xfId="0" applyNumberFormat="1" applyFont="1" applyBorder="1" applyAlignment="1">
      <alignment horizontal="center"/>
    </xf>
    <xf numFmtId="178" fontId="128" fillId="0" borderId="8" xfId="0" applyNumberFormat="1" applyFont="1" applyBorder="1" applyAlignment="1">
      <alignment horizontal="center"/>
    </xf>
    <xf numFmtId="178" fontId="13" fillId="0" borderId="0" xfId="1" applyNumberFormat="1" applyFont="1" applyBorder="1" applyAlignment="1">
      <alignment horizontal="center"/>
    </xf>
    <xf numFmtId="178" fontId="13" fillId="0" borderId="12" xfId="1" applyNumberFormat="1" applyFont="1" applyBorder="1" applyAlignment="1">
      <alignment horizontal="center"/>
    </xf>
    <xf numFmtId="178" fontId="122" fillId="0" borderId="0" xfId="1" applyNumberFormat="1" applyFont="1" applyBorder="1" applyAlignment="1">
      <alignment horizontal="center"/>
    </xf>
    <xf numFmtId="178" fontId="128" fillId="0" borderId="1" xfId="0" applyNumberFormat="1" applyFont="1" applyBorder="1" applyAlignment="1">
      <alignment horizontal="center"/>
    </xf>
    <xf numFmtId="178" fontId="128" fillId="0" borderId="11" xfId="0" applyNumberFormat="1" applyFont="1" applyBorder="1" applyAlignment="1">
      <alignment horizontal="center"/>
    </xf>
    <xf numFmtId="178" fontId="129" fillId="0" borderId="0" xfId="0" applyNumberFormat="1" applyFont="1" applyAlignment="1">
      <alignment horizontal="center"/>
    </xf>
    <xf numFmtId="178" fontId="13" fillId="0" borderId="13" xfId="0" applyNumberFormat="1" applyFont="1" applyBorder="1" applyAlignment="1">
      <alignment horizontal="center"/>
    </xf>
    <xf numFmtId="178" fontId="122" fillId="0" borderId="0" xfId="0" applyNumberFormat="1" applyFont="1" applyAlignment="1">
      <alignment horizontal="center"/>
    </xf>
    <xf numFmtId="178" fontId="13" fillId="0" borderId="6" xfId="0" applyNumberFormat="1" applyFont="1" applyBorder="1" applyAlignment="1">
      <alignment horizontal="center"/>
    </xf>
    <xf numFmtId="178" fontId="13" fillId="0" borderId="10" xfId="0" applyNumberFormat="1" applyFont="1" applyBorder="1" applyAlignment="1">
      <alignment horizontal="center"/>
    </xf>
    <xf numFmtId="178" fontId="13" fillId="0" borderId="12" xfId="11" applyNumberFormat="1" applyFont="1" applyBorder="1" applyAlignment="1">
      <alignment horizontal="center"/>
    </xf>
    <xf numFmtId="178" fontId="122" fillId="0" borderId="0" xfId="11" applyNumberFormat="1" applyFont="1" applyAlignment="1">
      <alignment horizontal="center"/>
    </xf>
    <xf numFmtId="178" fontId="13" fillId="0" borderId="7" xfId="11" applyNumberFormat="1" applyFont="1" applyBorder="1" applyAlignment="1">
      <alignment horizontal="center"/>
    </xf>
    <xf numFmtId="178" fontId="13" fillId="0" borderId="8" xfId="11" applyNumberFormat="1" applyFont="1" applyBorder="1" applyAlignment="1">
      <alignment horizontal="center"/>
    </xf>
    <xf numFmtId="178" fontId="13" fillId="0" borderId="1" xfId="11" applyNumberFormat="1" applyFont="1" applyBorder="1" applyAlignment="1">
      <alignment horizontal="center"/>
    </xf>
    <xf numFmtId="178" fontId="13" fillId="0" borderId="11" xfId="11" applyNumberFormat="1" applyFont="1" applyBorder="1" applyAlignment="1">
      <alignment horizontal="center"/>
    </xf>
    <xf numFmtId="178" fontId="13" fillId="5" borderId="12" xfId="0" applyNumberFormat="1" applyFont="1" applyFill="1" applyBorder="1" applyAlignment="1">
      <alignment horizontal="center"/>
    </xf>
    <xf numFmtId="178" fontId="122" fillId="5" borderId="0" xfId="0" applyNumberFormat="1" applyFont="1" applyFill="1" applyAlignment="1">
      <alignment horizontal="center"/>
    </xf>
    <xf numFmtId="178" fontId="130" fillId="5" borderId="12" xfId="0" applyNumberFormat="1" applyFont="1" applyFill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4" fontId="0" fillId="0" borderId="0" xfId="0" applyNumberFormat="1"/>
    <xf numFmtId="0" fontId="8" fillId="0" borderId="4" xfId="4" applyFont="1" applyBorder="1" applyAlignment="1">
      <alignment horizontal="right"/>
    </xf>
    <xf numFmtId="0" fontId="8" fillId="0" borderId="2" xfId="4" applyFont="1" applyBorder="1"/>
    <xf numFmtId="166" fontId="8" fillId="0" borderId="7" xfId="4" applyNumberFormat="1" applyFont="1" applyBorder="1"/>
    <xf numFmtId="166" fontId="8" fillId="0" borderId="7" xfId="4" applyNumberFormat="1" applyFont="1" applyBorder="1" applyAlignment="1">
      <alignment horizontal="right"/>
    </xf>
    <xf numFmtId="166" fontId="8" fillId="0" borderId="13" xfId="4" applyNumberFormat="1" applyFont="1" applyBorder="1"/>
    <xf numFmtId="166" fontId="8" fillId="0" borderId="12" xfId="4" applyNumberFormat="1" applyFont="1" applyBorder="1"/>
    <xf numFmtId="166" fontId="8" fillId="0" borderId="6" xfId="4" applyNumberFormat="1" applyFont="1" applyBorder="1"/>
    <xf numFmtId="0" fontId="39" fillId="0" borderId="0" xfId="4" applyFont="1"/>
    <xf numFmtId="0" fontId="8" fillId="0" borderId="14" xfId="4" applyFont="1" applyBorder="1" applyAlignment="1">
      <alignment horizontal="left" indent="1"/>
    </xf>
    <xf numFmtId="0" fontId="17" fillId="0" borderId="14" xfId="4" applyFont="1" applyBorder="1" applyAlignment="1">
      <alignment horizontal="left" indent="2"/>
    </xf>
    <xf numFmtId="166" fontId="17" fillId="0" borderId="13" xfId="4" applyNumberFormat="1" applyFont="1" applyBorder="1"/>
    <xf numFmtId="166" fontId="17" fillId="0" borderId="12" xfId="4" applyNumberFormat="1" applyFont="1" applyBorder="1"/>
    <xf numFmtId="0" fontId="8" fillId="0" borderId="14" xfId="4" applyFont="1" applyBorder="1"/>
    <xf numFmtId="0" fontId="17" fillId="0" borderId="14" xfId="5" applyFont="1" applyBorder="1" applyAlignment="1">
      <alignment horizontal="left" indent="2"/>
    </xf>
    <xf numFmtId="166" fontId="17" fillId="0" borderId="13" xfId="29" applyNumberFormat="1" applyFont="1" applyBorder="1" applyAlignment="1">
      <alignment horizontal="right"/>
    </xf>
    <xf numFmtId="166" fontId="17" fillId="0" borderId="12" xfId="29" applyNumberFormat="1" applyFont="1" applyBorder="1" applyAlignment="1">
      <alignment horizontal="right"/>
    </xf>
    <xf numFmtId="2" fontId="17" fillId="0" borderId="13" xfId="29" applyNumberFormat="1" applyFont="1" applyBorder="1" applyAlignment="1">
      <alignment horizontal="right"/>
    </xf>
    <xf numFmtId="2" fontId="17" fillId="0" borderId="12" xfId="29" applyNumberFormat="1" applyFont="1" applyBorder="1" applyAlignment="1">
      <alignment horizontal="right"/>
    </xf>
    <xf numFmtId="0" fontId="8" fillId="0" borderId="36" xfId="4" applyFont="1" applyBorder="1"/>
    <xf numFmtId="166" fontId="17" fillId="0" borderId="37" xfId="4" applyNumberFormat="1" applyFont="1" applyBorder="1"/>
    <xf numFmtId="166" fontId="17" fillId="0" borderId="39" xfId="4" applyNumberFormat="1" applyFont="1" applyBorder="1"/>
    <xf numFmtId="166" fontId="17" fillId="0" borderId="38" xfId="4" applyNumberFormat="1" applyFont="1" applyBorder="1"/>
    <xf numFmtId="0" fontId="17" fillId="0" borderId="14" xfId="4" applyFont="1" applyBorder="1" applyAlignment="1">
      <alignment horizontal="left" indent="1"/>
    </xf>
    <xf numFmtId="166" fontId="17" fillId="0" borderId="12" xfId="4" applyNumberFormat="1" applyFont="1" applyBorder="1" applyAlignment="1">
      <alignment horizontal="right"/>
    </xf>
    <xf numFmtId="166" fontId="17" fillId="0" borderId="13" xfId="4" applyNumberFormat="1" applyFont="1" applyBorder="1" applyAlignment="1">
      <alignment horizontal="right"/>
    </xf>
    <xf numFmtId="166" fontId="6" fillId="0" borderId="0" xfId="4" applyNumberFormat="1" applyFont="1"/>
    <xf numFmtId="0" fontId="17" fillId="0" borderId="9" xfId="4" applyFont="1" applyBorder="1" applyAlignment="1">
      <alignment horizontal="left" indent="1"/>
    </xf>
    <xf numFmtId="2" fontId="17" fillId="0" borderId="1" xfId="4" applyNumberFormat="1" applyFont="1" applyBorder="1"/>
    <xf numFmtId="166" fontId="17" fillId="0" borderId="1" xfId="4" applyNumberFormat="1" applyFont="1" applyBorder="1"/>
    <xf numFmtId="0" fontId="17" fillId="0" borderId="10" xfId="4" applyFont="1" applyBorder="1"/>
    <xf numFmtId="0" fontId="17" fillId="0" borderId="11" xfId="4" applyFont="1" applyBorder="1"/>
    <xf numFmtId="0" fontId="131" fillId="0" borderId="7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134" fillId="0" borderId="0" xfId="0" applyFont="1"/>
    <xf numFmtId="0" fontId="135" fillId="0" borderId="0" xfId="0" applyFont="1" applyAlignment="1">
      <alignment vertical="center"/>
    </xf>
    <xf numFmtId="0" fontId="53" fillId="0" borderId="0" xfId="0" applyFont="1"/>
    <xf numFmtId="0" fontId="136" fillId="0" borderId="0" xfId="0" applyFont="1"/>
    <xf numFmtId="0" fontId="136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138" fillId="0" borderId="0" xfId="0" applyFont="1" applyAlignment="1">
      <alignment horizontal="right" vertical="top"/>
    </xf>
    <xf numFmtId="0" fontId="138" fillId="0" borderId="0" xfId="0" applyFont="1" applyAlignment="1">
      <alignment horizontal="center" vertical="top"/>
    </xf>
    <xf numFmtId="0" fontId="53" fillId="4" borderId="32" xfId="0" applyFont="1" applyFill="1" applyBorder="1" applyAlignment="1">
      <alignment horizontal="right"/>
    </xf>
    <xf numFmtId="0" fontId="53" fillId="4" borderId="4" xfId="0" applyFont="1" applyFill="1" applyBorder="1" applyAlignment="1">
      <alignment horizontal="right" vertical="center"/>
    </xf>
    <xf numFmtId="0" fontId="53" fillId="4" borderId="4" xfId="0" applyFont="1" applyFill="1" applyBorder="1" applyAlignment="1">
      <alignment vertical="center"/>
    </xf>
    <xf numFmtId="0" fontId="53" fillId="4" borderId="4" xfId="0" applyFont="1" applyFill="1" applyBorder="1" applyAlignment="1">
      <alignment vertical="center" wrapText="1"/>
    </xf>
    <xf numFmtId="1" fontId="53" fillId="4" borderId="4" xfId="0" applyNumberFormat="1" applyFont="1" applyFill="1" applyBorder="1" applyAlignment="1">
      <alignment vertical="center" wrapText="1"/>
    </xf>
    <xf numFmtId="0" fontId="53" fillId="4" borderId="5" xfId="0" applyFont="1" applyFill="1" applyBorder="1" applyAlignment="1">
      <alignment vertical="center" wrapText="1"/>
    </xf>
    <xf numFmtId="0" fontId="136" fillId="0" borderId="0" xfId="0" applyFont="1" applyAlignment="1">
      <alignment horizontal="right"/>
    </xf>
    <xf numFmtId="0" fontId="136" fillId="0" borderId="12" xfId="0" applyFont="1" applyBorder="1" applyAlignment="1">
      <alignment horizontal="right"/>
    </xf>
    <xf numFmtId="0" fontId="53" fillId="0" borderId="14" xfId="0" applyFont="1" applyBorder="1"/>
    <xf numFmtId="165" fontId="53" fillId="0" borderId="0" xfId="0" applyNumberFormat="1" applyFont="1" applyAlignment="1">
      <alignment horizontal="right"/>
    </xf>
    <xf numFmtId="165" fontId="53" fillId="0" borderId="0" xfId="0" applyNumberFormat="1" applyFont="1"/>
    <xf numFmtId="165" fontId="53" fillId="0" borderId="12" xfId="0" applyNumberFormat="1" applyFont="1" applyBorder="1"/>
    <xf numFmtId="0" fontId="136" fillId="0" borderId="12" xfId="0" applyFont="1" applyBorder="1"/>
    <xf numFmtId="0" fontId="139" fillId="0" borderId="14" xfId="0" applyFont="1" applyBorder="1" applyAlignment="1">
      <alignment horizontal="left" indent="1"/>
    </xf>
    <xf numFmtId="165" fontId="139" fillId="0" borderId="0" xfId="0" applyNumberFormat="1" applyFont="1" applyAlignment="1">
      <alignment horizontal="right"/>
    </xf>
    <xf numFmtId="165" fontId="139" fillId="0" borderId="0" xfId="0" applyNumberFormat="1" applyFont="1"/>
    <xf numFmtId="165" fontId="139" fillId="0" borderId="12" xfId="0" applyNumberFormat="1" applyFont="1" applyBorder="1"/>
    <xf numFmtId="0" fontId="134" fillId="0" borderId="14" xfId="0" applyFont="1" applyBorder="1" applyAlignment="1">
      <alignment horizontal="left" indent="1"/>
    </xf>
    <xf numFmtId="165" fontId="134" fillId="0" borderId="0" xfId="0" applyNumberFormat="1" applyFont="1"/>
    <xf numFmtId="165" fontId="134" fillId="0" borderId="12" xfId="0" applyNumberFormat="1" applyFont="1" applyBorder="1"/>
    <xf numFmtId="3" fontId="139" fillId="0" borderId="0" xfId="0" applyNumberFormat="1" applyFont="1" applyAlignment="1">
      <alignment horizontal="right"/>
    </xf>
    <xf numFmtId="43" fontId="136" fillId="0" borderId="0" xfId="0" applyNumberFormat="1" applyFont="1"/>
    <xf numFmtId="165" fontId="140" fillId="0" borderId="0" xfId="0" applyNumberFormat="1" applyFont="1" applyAlignment="1">
      <alignment horizontal="right"/>
    </xf>
    <xf numFmtId="165" fontId="140" fillId="0" borderId="0" xfId="0" applyNumberFormat="1" applyFont="1"/>
    <xf numFmtId="0" fontId="141" fillId="0" borderId="0" xfId="0" applyFont="1"/>
    <xf numFmtId="0" fontId="141" fillId="0" borderId="12" xfId="0" applyFont="1" applyBorder="1"/>
    <xf numFmtId="0" fontId="53" fillId="0" borderId="9" xfId="0" applyFont="1" applyBorder="1"/>
    <xf numFmtId="165" fontId="53" fillId="0" borderId="1" xfId="0" applyNumberFormat="1" applyFont="1" applyBorder="1" applyAlignment="1">
      <alignment horizontal="right"/>
    </xf>
    <xf numFmtId="165" fontId="53" fillId="0" borderId="1" xfId="0" applyNumberFormat="1" applyFont="1" applyBorder="1"/>
    <xf numFmtId="165" fontId="53" fillId="0" borderId="11" xfId="0" applyNumberFormat="1" applyFont="1" applyBorder="1"/>
    <xf numFmtId="166" fontId="136" fillId="0" borderId="0" xfId="0" applyNumberFormat="1" applyFont="1"/>
    <xf numFmtId="165" fontId="136" fillId="0" borderId="0" xfId="0" applyNumberFormat="1" applyFont="1"/>
    <xf numFmtId="0" fontId="109" fillId="4" borderId="32" xfId="0" applyFont="1" applyFill="1" applyBorder="1" applyAlignment="1">
      <alignment horizontal="right"/>
    </xf>
    <xf numFmtId="0" fontId="109" fillId="4" borderId="4" xfId="0" applyFont="1" applyFill="1" applyBorder="1" applyAlignment="1">
      <alignment vertical="center"/>
    </xf>
    <xf numFmtId="0" fontId="109" fillId="4" borderId="4" xfId="0" applyFont="1" applyFill="1" applyBorder="1" applyAlignment="1">
      <alignment vertical="center" wrapText="1"/>
    </xf>
    <xf numFmtId="0" fontId="109" fillId="0" borderId="14" xfId="0" applyFont="1" applyBorder="1"/>
    <xf numFmtId="165" fontId="109" fillId="0" borderId="12" xfId="0" applyNumberFormat="1" applyFont="1" applyBorder="1"/>
    <xf numFmtId="0" fontId="142" fillId="0" borderId="14" xfId="0" applyFont="1" applyBorder="1" applyAlignment="1">
      <alignment horizontal="left" indent="1"/>
    </xf>
    <xf numFmtId="165" fontId="142" fillId="0" borderId="12" xfId="0" applyNumberFormat="1" applyFont="1" applyBorder="1"/>
    <xf numFmtId="0" fontId="143" fillId="0" borderId="14" xfId="0" applyFont="1" applyBorder="1" applyAlignment="1">
      <alignment horizontal="left" indent="1"/>
    </xf>
    <xf numFmtId="165" fontId="143" fillId="0" borderId="12" xfId="0" applyNumberFormat="1" applyFont="1" applyBorder="1"/>
    <xf numFmtId="0" fontId="109" fillId="0" borderId="9" xfId="0" applyFont="1" applyBorder="1"/>
    <xf numFmtId="165" fontId="109" fillId="0" borderId="1" xfId="0" applyNumberFormat="1" applyFont="1" applyBorder="1" applyAlignment="1">
      <alignment horizontal="right"/>
    </xf>
    <xf numFmtId="165" fontId="109" fillId="0" borderId="1" xfId="0" applyNumberFormat="1" applyFont="1" applyBorder="1"/>
    <xf numFmtId="165" fontId="109" fillId="0" borderId="11" xfId="0" applyNumberFormat="1" applyFont="1" applyBorder="1"/>
    <xf numFmtId="166" fontId="136" fillId="0" borderId="0" xfId="0" applyNumberFormat="1" applyFont="1" applyAlignment="1">
      <alignment horizontal="center"/>
    </xf>
    <xf numFmtId="0" fontId="145" fillId="0" borderId="0" xfId="0" applyFont="1" applyAlignment="1">
      <alignment vertical="center"/>
    </xf>
    <xf numFmtId="168" fontId="136" fillId="0" borderId="0" xfId="1" applyNumberFormat="1" applyFont="1" applyBorder="1"/>
    <xf numFmtId="0" fontId="146" fillId="4" borderId="32" xfId="0" applyFont="1" applyFill="1" applyBorder="1" applyAlignment="1">
      <alignment horizontal="right"/>
    </xf>
    <xf numFmtId="0" fontId="146" fillId="4" borderId="4" xfId="0" applyFont="1" applyFill="1" applyBorder="1" applyAlignment="1">
      <alignment horizontal="right"/>
    </xf>
    <xf numFmtId="0" fontId="146" fillId="4" borderId="5" xfId="0" applyFont="1" applyFill="1" applyBorder="1" applyAlignment="1">
      <alignment horizontal="right"/>
    </xf>
    <xf numFmtId="0" fontId="146" fillId="0" borderId="14" xfId="0" applyFont="1" applyBorder="1"/>
    <xf numFmtId="165" fontId="146" fillId="0" borderId="0" xfId="0" applyNumberFormat="1" applyFont="1"/>
    <xf numFmtId="4" fontId="146" fillId="0" borderId="0" xfId="0" applyNumberFormat="1" applyFont="1"/>
    <xf numFmtId="4" fontId="146" fillId="0" borderId="12" xfId="0" applyNumberFormat="1" applyFont="1" applyBorder="1"/>
    <xf numFmtId="0" fontId="147" fillId="0" borderId="14" xfId="0" applyFont="1" applyBorder="1" applyAlignment="1">
      <alignment horizontal="left" indent="1"/>
    </xf>
    <xf numFmtId="165" fontId="147" fillId="0" borderId="0" xfId="0" applyNumberFormat="1" applyFont="1"/>
    <xf numFmtId="4" fontId="147" fillId="0" borderId="0" xfId="0" applyNumberFormat="1" applyFont="1"/>
    <xf numFmtId="4" fontId="147" fillId="0" borderId="12" xfId="0" applyNumberFormat="1" applyFont="1" applyBorder="1"/>
    <xf numFmtId="0" fontId="148" fillId="0" borderId="14" xfId="0" applyFont="1" applyBorder="1" applyAlignment="1">
      <alignment horizontal="left" indent="1"/>
    </xf>
    <xf numFmtId="165" fontId="148" fillId="0" borderId="0" xfId="0" applyNumberFormat="1" applyFont="1"/>
    <xf numFmtId="4" fontId="148" fillId="0" borderId="0" xfId="0" applyNumberFormat="1" applyFont="1"/>
    <xf numFmtId="4" fontId="148" fillId="0" borderId="12" xfId="0" applyNumberFormat="1" applyFont="1" applyBorder="1"/>
    <xf numFmtId="165" fontId="147" fillId="0" borderId="0" xfId="0" applyNumberFormat="1" applyFont="1" applyAlignment="1">
      <alignment horizontal="right"/>
    </xf>
    <xf numFmtId="0" fontId="148" fillId="0" borderId="9" xfId="0" applyFont="1" applyBorder="1" applyAlignment="1">
      <alignment horizontal="left" indent="1"/>
    </xf>
    <xf numFmtId="165" fontId="148" fillId="0" borderId="1" xfId="0" applyNumberFormat="1" applyFont="1" applyBorder="1"/>
    <xf numFmtId="4" fontId="148" fillId="0" borderId="1" xfId="0" applyNumberFormat="1" applyFont="1" applyBorder="1"/>
    <xf numFmtId="4" fontId="148" fillId="0" borderId="11" xfId="0" applyNumberFormat="1" applyFont="1" applyBorder="1"/>
    <xf numFmtId="0" fontId="53" fillId="5" borderId="0" xfId="0" applyFont="1" applyFill="1" applyAlignment="1">
      <alignment horizontal="right"/>
    </xf>
    <xf numFmtId="0" fontId="139" fillId="0" borderId="0" xfId="0" applyFont="1"/>
    <xf numFmtId="166" fontId="136" fillId="5" borderId="0" xfId="0" applyNumberFormat="1" applyFont="1" applyFill="1"/>
    <xf numFmtId="0" fontId="22" fillId="11" borderId="0" xfId="37" applyFont="1" applyFill="1"/>
    <xf numFmtId="0" fontId="22" fillId="12" borderId="0" xfId="37" applyFont="1" applyFill="1"/>
    <xf numFmtId="0" fontId="22" fillId="0" borderId="0" xfId="37" applyFont="1"/>
    <xf numFmtId="43" fontId="22" fillId="0" borderId="0" xfId="37" applyNumberFormat="1" applyFont="1"/>
    <xf numFmtId="49" fontId="22" fillId="11" borderId="0" xfId="37" applyNumberFormat="1" applyFont="1" applyFill="1"/>
    <xf numFmtId="17" fontId="22" fillId="11" borderId="0" xfId="37" applyNumberFormat="1" applyFont="1" applyFill="1"/>
    <xf numFmtId="0" fontId="13" fillId="11" borderId="0" xfId="37" applyFont="1" applyFill="1"/>
    <xf numFmtId="0" fontId="150" fillId="11" borderId="0" xfId="37" applyFont="1" applyFill="1"/>
    <xf numFmtId="0" fontId="151" fillId="11" borderId="0" xfId="37" applyFont="1" applyFill="1"/>
    <xf numFmtId="0" fontId="152" fillId="11" borderId="0" xfId="37" applyFont="1" applyFill="1"/>
    <xf numFmtId="164" fontId="14" fillId="0" borderId="12" xfId="4" applyNumberFormat="1" applyFont="1" applyBorder="1" applyAlignment="1">
      <alignment vertical="center"/>
    </xf>
    <xf numFmtId="164" fontId="14" fillId="0" borderId="13" xfId="4" applyNumberFormat="1" applyFont="1" applyBorder="1" applyAlignment="1">
      <alignment vertical="center"/>
    </xf>
    <xf numFmtId="164" fontId="15" fillId="0" borderId="0" xfId="1" applyFont="1" applyBorder="1" applyAlignment="1">
      <alignment horizontal="center" vertical="center"/>
    </xf>
    <xf numFmtId="164" fontId="49" fillId="0" borderId="12" xfId="4" applyNumberFormat="1" applyFont="1" applyBorder="1" applyAlignment="1">
      <alignment vertical="center"/>
    </xf>
    <xf numFmtId="164" fontId="49" fillId="0" borderId="13" xfId="4" applyNumberFormat="1" applyFont="1" applyBorder="1" applyAlignment="1">
      <alignment vertical="center"/>
    </xf>
    <xf numFmtId="164" fontId="49" fillId="0" borderId="13" xfId="0" applyNumberFormat="1" applyFont="1" applyBorder="1"/>
    <xf numFmtId="164" fontId="49" fillId="0" borderId="12" xfId="0" applyNumberFormat="1" applyFont="1" applyBorder="1"/>
    <xf numFmtId="164" fontId="14" fillId="0" borderId="13" xfId="0" applyNumberFormat="1" applyFont="1" applyBorder="1"/>
    <xf numFmtId="164" fontId="49" fillId="0" borderId="11" xfId="0" applyNumberFormat="1" applyFont="1" applyBorder="1"/>
    <xf numFmtId="43" fontId="6" fillId="0" borderId="0" xfId="4" applyNumberFormat="1" applyFont="1"/>
    <xf numFmtId="169" fontId="17" fillId="0" borderId="13" xfId="1" applyNumberFormat="1" applyFont="1" applyFill="1" applyBorder="1" applyAlignment="1">
      <alignment horizontal="right"/>
    </xf>
    <xf numFmtId="169" fontId="17" fillId="0" borderId="12" xfId="1" applyNumberFormat="1" applyFont="1" applyFill="1" applyBorder="1" applyAlignment="1">
      <alignment horizontal="right"/>
    </xf>
    <xf numFmtId="2" fontId="17" fillId="0" borderId="0" xfId="4" applyNumberFormat="1" applyFont="1"/>
    <xf numFmtId="166" fontId="17" fillId="0" borderId="0" xfId="4" applyNumberFormat="1" applyFont="1" applyAlignment="1">
      <alignment horizontal="right"/>
    </xf>
    <xf numFmtId="0" fontId="25" fillId="0" borderId="26" xfId="4" applyFont="1" applyBorder="1"/>
    <xf numFmtId="0" fontId="26" fillId="0" borderId="26" xfId="4" applyFont="1" applyBorder="1" applyAlignment="1">
      <alignment horizontal="left" indent="2"/>
    </xf>
    <xf numFmtId="0" fontId="32" fillId="0" borderId="26" xfId="4" applyFont="1" applyBorder="1" applyAlignment="1">
      <alignment horizontal="left" indent="4"/>
    </xf>
    <xf numFmtId="0" fontId="26" fillId="0" borderId="48" xfId="4" applyFont="1" applyBorder="1" applyAlignment="1">
      <alignment horizontal="left" indent="2"/>
    </xf>
    <xf numFmtId="2" fontId="26" fillId="0" borderId="33" xfId="4" applyNumberFormat="1" applyFont="1" applyBorder="1"/>
    <xf numFmtId="172" fontId="26" fillId="0" borderId="33" xfId="4" applyNumberFormat="1" applyFont="1" applyBorder="1"/>
    <xf numFmtId="172" fontId="26" fillId="0" borderId="34" xfId="4" applyNumberFormat="1" applyFont="1" applyBorder="1"/>
    <xf numFmtId="172" fontId="26" fillId="0" borderId="35" xfId="4" applyNumberFormat="1" applyFont="1" applyBorder="1"/>
    <xf numFmtId="4" fontId="26" fillId="0" borderId="35" xfId="4" applyNumberFormat="1" applyFont="1" applyBorder="1"/>
    <xf numFmtId="4" fontId="26" fillId="0" borderId="34" xfId="4" applyNumberFormat="1" applyFont="1" applyBorder="1"/>
    <xf numFmtId="4" fontId="26" fillId="0" borderId="33" xfId="4" applyNumberFormat="1" applyFont="1" applyBorder="1"/>
    <xf numFmtId="2" fontId="29" fillId="0" borderId="34" xfId="4" applyNumberFormat="1" applyFont="1" applyBorder="1"/>
    <xf numFmtId="2" fontId="29" fillId="0" borderId="33" xfId="4" applyNumberFormat="1" applyFont="1" applyBorder="1"/>
    <xf numFmtId="2" fontId="29" fillId="0" borderId="35" xfId="4" applyNumberFormat="1" applyFont="1" applyBorder="1"/>
    <xf numFmtId="17" fontId="25" fillId="6" borderId="37" xfId="4" applyNumberFormat="1" applyFont="1" applyFill="1" applyBorder="1" applyAlignment="1">
      <alignment horizontal="right"/>
    </xf>
    <xf numFmtId="17" fontId="25" fillId="6" borderId="0" xfId="4" applyNumberFormat="1" applyFont="1" applyFill="1" applyAlignment="1">
      <alignment horizontal="right"/>
    </xf>
    <xf numFmtId="17" fontId="25" fillId="6" borderId="13" xfId="4" applyNumberFormat="1" applyFont="1" applyFill="1" applyBorder="1" applyAlignment="1">
      <alignment horizontal="right"/>
    </xf>
    <xf numFmtId="17" fontId="25" fillId="6" borderId="12" xfId="4" applyNumberFormat="1" applyFont="1" applyFill="1" applyBorder="1" applyAlignment="1">
      <alignment horizontal="right"/>
    </xf>
    <xf numFmtId="2" fontId="8" fillId="0" borderId="0" xfId="0" applyNumberFormat="1" applyFont="1"/>
    <xf numFmtId="2" fontId="36" fillId="0" borderId="0" xfId="0" applyNumberFormat="1" applyFont="1"/>
    <xf numFmtId="164" fontId="17" fillId="0" borderId="0" xfId="0" applyNumberFormat="1" applyFont="1"/>
    <xf numFmtId="4" fontId="35" fillId="0" borderId="0" xfId="0" applyNumberFormat="1" applyFont="1"/>
    <xf numFmtId="164" fontId="8" fillId="0" borderId="0" xfId="0" applyNumberFormat="1" applyFont="1"/>
    <xf numFmtId="164" fontId="36" fillId="0" borderId="0" xfId="0" applyNumberFormat="1" applyFont="1"/>
    <xf numFmtId="169" fontId="17" fillId="0" borderId="0" xfId="0" applyNumberFormat="1" applyFont="1"/>
    <xf numFmtId="4" fontId="36" fillId="0" borderId="0" xfId="0" applyNumberFormat="1" applyFont="1"/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right" vertical="center" wrapText="1"/>
    </xf>
    <xf numFmtId="164" fontId="8" fillId="0" borderId="0" xfId="0" applyNumberFormat="1" applyFont="1" applyAlignment="1">
      <alignment horizontal="right"/>
    </xf>
    <xf numFmtId="164" fontId="17" fillId="0" borderId="0" xfId="0" applyNumberFormat="1" applyFont="1" applyAlignment="1">
      <alignment horizontal="right"/>
    </xf>
    <xf numFmtId="169" fontId="17" fillId="0" borderId="0" xfId="0" applyNumberFormat="1" applyFont="1" applyAlignment="1">
      <alignment horizontal="right"/>
    </xf>
    <xf numFmtId="169" fontId="8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4" fontId="30" fillId="0" borderId="0" xfId="0" applyNumberFormat="1" applyFont="1"/>
    <xf numFmtId="4" fontId="30" fillId="0" borderId="0" xfId="0" applyNumberFormat="1" applyFont="1" applyAlignment="1">
      <alignment horizontal="right"/>
    </xf>
    <xf numFmtId="4" fontId="27" fillId="0" borderId="0" xfId="0" applyNumberFormat="1" applyFont="1"/>
    <xf numFmtId="4" fontId="27" fillId="0" borderId="0" xfId="0" applyNumberFormat="1" applyFont="1" applyAlignment="1">
      <alignment horizontal="right"/>
    </xf>
    <xf numFmtId="4" fontId="25" fillId="0" borderId="0" xfId="0" applyNumberFormat="1" applyFont="1"/>
    <xf numFmtId="0" fontId="25" fillId="4" borderId="0" xfId="0" applyFont="1" applyFill="1" applyAlignment="1">
      <alignment horizontal="center" vertical="center" wrapText="1"/>
    </xf>
    <xf numFmtId="164" fontId="25" fillId="0" borderId="0" xfId="0" applyNumberFormat="1" applyFont="1"/>
    <xf numFmtId="164" fontId="26" fillId="0" borderId="0" xfId="0" applyNumberFormat="1" applyFont="1"/>
    <xf numFmtId="4" fontId="14" fillId="0" borderId="0" xfId="4" applyNumberFormat="1" applyFont="1"/>
    <xf numFmtId="4" fontId="22" fillId="0" borderId="0" xfId="4" applyNumberFormat="1" applyFont="1"/>
    <xf numFmtId="4" fontId="49" fillId="0" borderId="0" xfId="4" applyNumberFormat="1" applyFont="1"/>
    <xf numFmtId="4" fontId="50" fillId="0" borderId="0" xfId="4" applyNumberFormat="1" applyFont="1"/>
    <xf numFmtId="164" fontId="25" fillId="0" borderId="0" xfId="5" applyNumberFormat="1" applyFont="1" applyAlignment="1">
      <alignment horizontal="right"/>
    </xf>
    <xf numFmtId="39" fontId="25" fillId="0" borderId="0" xfId="5" applyNumberFormat="1" applyFont="1" applyAlignment="1">
      <alignment horizontal="right"/>
    </xf>
    <xf numFmtId="4" fontId="25" fillId="7" borderId="0" xfId="5" applyNumberFormat="1" applyFont="1" applyFill="1" applyAlignment="1">
      <alignment horizontal="right"/>
    </xf>
    <xf numFmtId="4" fontId="25" fillId="0" borderId="0" xfId="5" applyNumberFormat="1" applyFont="1" applyAlignment="1">
      <alignment horizontal="right"/>
    </xf>
    <xf numFmtId="4" fontId="26" fillId="0" borderId="0" xfId="17" applyNumberFormat="1" applyFont="1"/>
    <xf numFmtId="2" fontId="25" fillId="0" borderId="0" xfId="18" applyNumberFormat="1" applyFont="1" applyAlignment="1">
      <alignment horizontal="right"/>
    </xf>
    <xf numFmtId="2" fontId="8" fillId="0" borderId="0" xfId="18" applyNumberFormat="1" applyFont="1" applyAlignment="1">
      <alignment horizontal="right"/>
    </xf>
    <xf numFmtId="2" fontId="8" fillId="0" borderId="0" xfId="0" applyNumberFormat="1" applyFont="1" applyAlignment="1">
      <alignment horizontal="right"/>
    </xf>
    <xf numFmtId="2" fontId="17" fillId="0" borderId="0" xfId="0" applyNumberFormat="1" applyFont="1" applyAlignment="1">
      <alignment horizontal="right"/>
    </xf>
    <xf numFmtId="2" fontId="26" fillId="0" borderId="0" xfId="18" applyNumberFormat="1" applyFont="1" applyAlignment="1">
      <alignment horizontal="right"/>
    </xf>
    <xf numFmtId="2" fontId="17" fillId="0" borderId="0" xfId="18" applyNumberFormat="1" applyFont="1" applyAlignment="1">
      <alignment horizontal="right"/>
    </xf>
    <xf numFmtId="2" fontId="35" fillId="0" borderId="0" xfId="0" applyNumberFormat="1" applyFont="1"/>
    <xf numFmtId="2" fontId="35" fillId="0" borderId="0" xfId="0" applyNumberFormat="1" applyFont="1" applyAlignment="1">
      <alignment horizontal="right"/>
    </xf>
    <xf numFmtId="4" fontId="90" fillId="0" borderId="0" xfId="1" applyNumberFormat="1" applyFont="1" applyBorder="1" applyAlignment="1">
      <alignment horizontal="right"/>
    </xf>
    <xf numFmtId="175" fontId="7" fillId="0" borderId="0" xfId="4" applyNumberFormat="1" applyFont="1"/>
    <xf numFmtId="4" fontId="7" fillId="0" borderId="0" xfId="4" applyNumberFormat="1" applyFont="1" applyAlignment="1">
      <alignment horizontal="right" indent="1"/>
    </xf>
    <xf numFmtId="4" fontId="100" fillId="0" borderId="0" xfId="4" applyNumberFormat="1" applyFont="1" applyAlignment="1">
      <alignment horizontal="right"/>
    </xf>
    <xf numFmtId="4" fontId="7" fillId="5" borderId="0" xfId="4" applyNumberFormat="1" applyFont="1" applyFill="1" applyAlignment="1">
      <alignment horizontal="right"/>
    </xf>
    <xf numFmtId="4" fontId="7" fillId="0" borderId="0" xfId="24" applyNumberFormat="1" applyFont="1" applyAlignment="1">
      <alignment horizontal="right"/>
    </xf>
    <xf numFmtId="4" fontId="99" fillId="0" borderId="0" xfId="2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99" fillId="0" borderId="0" xfId="4" applyFont="1" applyAlignment="1">
      <alignment horizontal="right"/>
    </xf>
    <xf numFmtId="4" fontId="49" fillId="0" borderId="0" xfId="4" applyNumberFormat="1" applyFont="1" applyAlignment="1">
      <alignment vertical="center"/>
    </xf>
    <xf numFmtId="4" fontId="14" fillId="0" borderId="0" xfId="4" applyNumberFormat="1" applyFont="1" applyAlignment="1">
      <alignment vertical="center"/>
    </xf>
    <xf numFmtId="164" fontId="14" fillId="0" borderId="0" xfId="4" applyNumberFormat="1" applyFont="1" applyAlignment="1">
      <alignment vertical="center"/>
    </xf>
    <xf numFmtId="4" fontId="15" fillId="0" borderId="0" xfId="4" applyNumberFormat="1" applyFont="1" applyAlignment="1">
      <alignment vertical="center"/>
    </xf>
    <xf numFmtId="2" fontId="49" fillId="0" borderId="0" xfId="4" applyNumberFormat="1" applyFont="1" applyAlignment="1">
      <alignment vertical="center"/>
    </xf>
    <xf numFmtId="164" fontId="49" fillId="0" borderId="0" xfId="4" applyNumberFormat="1" applyFont="1" applyAlignment="1">
      <alignment vertical="center"/>
    </xf>
    <xf numFmtId="2" fontId="49" fillId="0" borderId="0" xfId="0" applyNumberFormat="1" applyFont="1"/>
    <xf numFmtId="0" fontId="13" fillId="4" borderId="0" xfId="0" applyFont="1" applyFill="1" applyAlignment="1">
      <alignment horizontal="center"/>
    </xf>
    <xf numFmtId="0" fontId="13" fillId="4" borderId="0" xfId="0" applyFont="1" applyFill="1" applyAlignment="1">
      <alignment horizontal="center" wrapText="1"/>
    </xf>
    <xf numFmtId="178" fontId="13" fillId="0" borderId="0" xfId="0" applyNumberFormat="1" applyFont="1" applyAlignment="1">
      <alignment horizontal="center"/>
    </xf>
    <xf numFmtId="178" fontId="128" fillId="0" borderId="0" xfId="0" applyNumberFormat="1" applyFont="1" applyAlignment="1">
      <alignment horizontal="center"/>
    </xf>
    <xf numFmtId="178" fontId="13" fillId="0" borderId="0" xfId="11" applyNumberFormat="1" applyFont="1" applyAlignment="1">
      <alignment horizontal="center"/>
    </xf>
    <xf numFmtId="178" fontId="13" fillId="5" borderId="0" xfId="0" applyNumberFormat="1" applyFont="1" applyFill="1" applyAlignment="1">
      <alignment horizontal="center"/>
    </xf>
    <xf numFmtId="178" fontId="130" fillId="5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178" fontId="130" fillId="0" borderId="0" xfId="0" applyNumberFormat="1" applyFont="1" applyAlignment="1">
      <alignment horizontal="center"/>
    </xf>
    <xf numFmtId="178" fontId="130" fillId="0" borderId="12" xfId="0" applyNumberFormat="1" applyFont="1" applyBorder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2" xfId="0" applyFont="1" applyBorder="1" applyAlignment="1">
      <alignment horizontal="center"/>
    </xf>
    <xf numFmtId="166" fontId="8" fillId="0" borderId="0" xfId="4" applyNumberFormat="1" applyFont="1"/>
    <xf numFmtId="166" fontId="8" fillId="0" borderId="0" xfId="4" applyNumberFormat="1" applyFont="1" applyAlignment="1">
      <alignment horizontal="right"/>
    </xf>
    <xf numFmtId="166" fontId="17" fillId="0" borderId="0" xfId="4" applyNumberFormat="1" applyFont="1"/>
    <xf numFmtId="1" fontId="17" fillId="0" borderId="0" xfId="4" applyNumberFormat="1" applyFont="1"/>
    <xf numFmtId="166" fontId="17" fillId="0" borderId="0" xfId="29" applyNumberFormat="1" applyFont="1" applyAlignment="1">
      <alignment horizontal="center"/>
    </xf>
    <xf numFmtId="166" fontId="17" fillId="0" borderId="0" xfId="29" applyNumberFormat="1" applyFont="1" applyAlignment="1">
      <alignment horizontal="right"/>
    </xf>
    <xf numFmtId="2" fontId="17" fillId="0" borderId="0" xfId="29" applyNumberFormat="1" applyFont="1" applyAlignment="1">
      <alignment horizontal="right"/>
    </xf>
    <xf numFmtId="0" fontId="109" fillId="4" borderId="5" xfId="0" applyFont="1" applyFill="1" applyBorder="1" applyAlignment="1">
      <alignment vertical="center" wrapText="1"/>
    </xf>
    <xf numFmtId="165" fontId="109" fillId="0" borderId="0" xfId="0" applyNumberFormat="1" applyFont="1"/>
    <xf numFmtId="165" fontId="142" fillId="0" borderId="0" xfId="0" applyNumberFormat="1" applyFont="1"/>
    <xf numFmtId="165" fontId="143" fillId="0" borderId="0" xfId="0" applyNumberFormat="1" applyFont="1"/>
    <xf numFmtId="165" fontId="109" fillId="0" borderId="0" xfId="0" applyNumberFormat="1" applyFont="1" applyAlignment="1">
      <alignment horizontal="right"/>
    </xf>
    <xf numFmtId="165" fontId="143" fillId="0" borderId="0" xfId="0" applyNumberFormat="1" applyFont="1" applyAlignment="1">
      <alignment horizontal="right"/>
    </xf>
    <xf numFmtId="165" fontId="144" fillId="0" borderId="0" xfId="0" applyNumberFormat="1" applyFont="1" applyAlignment="1">
      <alignment horizontal="right"/>
    </xf>
    <xf numFmtId="0" fontId="25" fillId="4" borderId="4" xfId="19" applyFont="1" applyFill="1" applyBorder="1" applyAlignment="1">
      <alignment horizontal="center" vertical="center" wrapText="1"/>
    </xf>
    <xf numFmtId="0" fontId="25" fillId="4" borderId="5" xfId="19" applyFont="1" applyFill="1" applyBorder="1" applyAlignment="1">
      <alignment horizontal="center"/>
    </xf>
    <xf numFmtId="0" fontId="79" fillId="4" borderId="7" xfId="19" applyFont="1" applyFill="1" applyBorder="1" applyAlignment="1">
      <alignment horizontal="center" vertical="center" wrapText="1"/>
    </xf>
    <xf numFmtId="0" fontId="49" fillId="4" borderId="3" xfId="0" applyFont="1" applyFill="1" applyBorder="1" applyAlignment="1">
      <alignment horizontal="center"/>
    </xf>
    <xf numFmtId="39" fontId="45" fillId="0" borderId="0" xfId="1" applyNumberFormat="1" applyFont="1"/>
    <xf numFmtId="0" fontId="156" fillId="11" borderId="0" xfId="41" applyFont="1" applyFill="1"/>
    <xf numFmtId="0" fontId="22" fillId="11" borderId="0" xfId="41" applyFont="1" applyFill="1"/>
    <xf numFmtId="0" fontId="22" fillId="12" borderId="0" xfId="41" applyFont="1" applyFill="1"/>
    <xf numFmtId="0" fontId="22" fillId="0" borderId="0" xfId="41" applyFont="1"/>
    <xf numFmtId="0" fontId="154" fillId="11" borderId="0" xfId="41" applyFont="1" applyFill="1"/>
    <xf numFmtId="43" fontId="22" fillId="0" borderId="0" xfId="41" applyNumberFormat="1" applyFont="1"/>
    <xf numFmtId="49" fontId="22" fillId="11" borderId="0" xfId="41" applyNumberFormat="1" applyFont="1" applyFill="1"/>
    <xf numFmtId="0" fontId="152" fillId="11" borderId="0" xfId="41" applyFont="1" applyFill="1"/>
    <xf numFmtId="49" fontId="155" fillId="11" borderId="0" xfId="41" applyNumberFormat="1" applyFont="1" applyFill="1"/>
    <xf numFmtId="49" fontId="152" fillId="11" borderId="0" xfId="41" applyNumberFormat="1" applyFont="1" applyFill="1"/>
    <xf numFmtId="0" fontId="13" fillId="11" borderId="0" xfId="41" applyFont="1" applyFill="1"/>
    <xf numFmtId="0" fontId="150" fillId="11" borderId="0" xfId="41" applyFont="1" applyFill="1"/>
    <xf numFmtId="0" fontId="151" fillId="11" borderId="0" xfId="41" applyFont="1" applyFill="1"/>
    <xf numFmtId="0" fontId="156" fillId="0" borderId="0" xfId="4" applyFont="1" applyAlignment="1">
      <alignment vertical="center"/>
    </xf>
    <xf numFmtId="0" fontId="13" fillId="3" borderId="0" xfId="4" applyFont="1" applyFill="1" applyAlignment="1">
      <alignment vertical="center"/>
    </xf>
    <xf numFmtId="0" fontId="108" fillId="3" borderId="0" xfId="4" applyFont="1" applyFill="1" applyAlignment="1">
      <alignment vertical="center"/>
    </xf>
    <xf numFmtId="0" fontId="13" fillId="3" borderId="0" xfId="4" applyFont="1" applyFill="1" applyAlignment="1">
      <alignment horizontal="center" vertical="center"/>
    </xf>
    <xf numFmtId="0" fontId="108" fillId="0" borderId="0" xfId="4" applyFont="1" applyAlignment="1">
      <alignment vertical="center"/>
    </xf>
    <xf numFmtId="0" fontId="108" fillId="0" borderId="0" xfId="4" applyFont="1" applyAlignment="1">
      <alignment horizontal="left" vertical="center" indent="8"/>
    </xf>
    <xf numFmtId="0" fontId="108" fillId="0" borderId="0" xfId="4" applyFont="1" applyAlignment="1">
      <alignment horizontal="left" vertical="center"/>
    </xf>
    <xf numFmtId="43" fontId="14" fillId="0" borderId="0" xfId="4" applyNumberFormat="1" applyFont="1" applyAlignment="1">
      <alignment vertical="center"/>
    </xf>
    <xf numFmtId="4" fontId="25" fillId="0" borderId="13" xfId="19" applyNumberFormat="1" applyFont="1" applyBorder="1"/>
    <xf numFmtId="4" fontId="25" fillId="0" borderId="0" xfId="19" applyNumberFormat="1" applyFont="1"/>
    <xf numFmtId="4" fontId="25" fillId="0" borderId="0" xfId="19" applyNumberFormat="1" applyFont="1" applyAlignment="1">
      <alignment horizontal="right"/>
    </xf>
    <xf numFmtId="2" fontId="8" fillId="0" borderId="0" xfId="19" applyNumberFormat="1" applyFont="1" applyAlignment="1">
      <alignment horizontal="right"/>
    </xf>
    <xf numFmtId="4" fontId="8" fillId="0" borderId="0" xfId="19" applyNumberFormat="1" applyFont="1" applyAlignment="1">
      <alignment horizontal="right"/>
    </xf>
    <xf numFmtId="4" fontId="36" fillId="0" borderId="0" xfId="19" applyNumberFormat="1" applyFont="1"/>
    <xf numFmtId="4" fontId="26" fillId="0" borderId="13" xfId="19" applyNumberFormat="1" applyFont="1" applyBorder="1"/>
    <xf numFmtId="4" fontId="26" fillId="0" borderId="0" xfId="19" applyNumberFormat="1" applyFont="1"/>
    <xf numFmtId="4" fontId="17" fillId="0" borderId="0" xfId="19" applyNumberFormat="1" applyFont="1" applyAlignment="1">
      <alignment horizontal="right"/>
    </xf>
    <xf numFmtId="4" fontId="26" fillId="0" borderId="0" xfId="19" applyNumberFormat="1" applyFont="1" applyAlignment="1">
      <alignment horizontal="right"/>
    </xf>
    <xf numFmtId="2" fontId="17" fillId="0" borderId="0" xfId="19" applyNumberFormat="1" applyFont="1" applyAlignment="1">
      <alignment horizontal="right"/>
    </xf>
    <xf numFmtId="4" fontId="35" fillId="0" borderId="0" xfId="19" applyNumberFormat="1" applyFont="1" applyAlignment="1">
      <alignment horizontal="right"/>
    </xf>
    <xf numFmtId="39" fontId="35" fillId="0" borderId="0" xfId="19" applyNumberFormat="1" applyFont="1"/>
    <xf numFmtId="39" fontId="35" fillId="0" borderId="0" xfId="19" applyNumberFormat="1" applyFont="1" applyAlignment="1">
      <alignment horizontal="right"/>
    </xf>
    <xf numFmtId="4" fontId="35" fillId="0" borderId="0" xfId="19" applyNumberFormat="1" applyFont="1"/>
    <xf numFmtId="175" fontId="35" fillId="0" borderId="0" xfId="19" applyNumberFormat="1" applyFont="1"/>
    <xf numFmtId="4" fontId="32" fillId="0" borderId="13" xfId="19" applyNumberFormat="1" applyFont="1" applyBorder="1"/>
    <xf numFmtId="4" fontId="32" fillId="0" borderId="0" xfId="19" applyNumberFormat="1" applyFont="1"/>
    <xf numFmtId="4" fontId="19" fillId="0" borderId="0" xfId="19" applyNumberFormat="1" applyFont="1" applyAlignment="1">
      <alignment horizontal="right"/>
    </xf>
    <xf numFmtId="4" fontId="17" fillId="0" borderId="0" xfId="19" applyNumberFormat="1" applyFont="1"/>
    <xf numFmtId="39" fontId="36" fillId="0" borderId="0" xfId="19" applyNumberFormat="1" applyFont="1"/>
    <xf numFmtId="43" fontId="35" fillId="0" borderId="0" xfId="19" applyNumberFormat="1" applyFont="1"/>
    <xf numFmtId="4" fontId="26" fillId="10" borderId="13" xfId="19" applyNumberFormat="1" applyFont="1" applyFill="1" applyBorder="1"/>
    <xf numFmtId="4" fontId="26" fillId="10" borderId="0" xfId="19" applyNumberFormat="1" applyFont="1" applyFill="1"/>
    <xf numFmtId="4" fontId="26" fillId="10" borderId="0" xfId="19" applyNumberFormat="1" applyFont="1" applyFill="1" applyAlignment="1">
      <alignment horizontal="right"/>
    </xf>
    <xf numFmtId="2" fontId="17" fillId="10" borderId="0" xfId="19" applyNumberFormat="1" applyFont="1" applyFill="1" applyAlignment="1">
      <alignment horizontal="right"/>
    </xf>
    <xf numFmtId="4" fontId="17" fillId="10" borderId="0" xfId="19" applyNumberFormat="1" applyFont="1" applyFill="1" applyAlignment="1">
      <alignment horizontal="right"/>
    </xf>
    <xf numFmtId="4" fontId="35" fillId="10" borderId="0" xfId="19" applyNumberFormat="1" applyFont="1" applyFill="1"/>
    <xf numFmtId="39" fontId="35" fillId="10" borderId="0" xfId="19" applyNumberFormat="1" applyFont="1" applyFill="1"/>
    <xf numFmtId="43" fontId="35" fillId="10" borderId="0" xfId="19" applyNumberFormat="1" applyFont="1" applyFill="1"/>
    <xf numFmtId="4" fontId="17" fillId="10" borderId="0" xfId="19" applyNumberFormat="1" applyFont="1" applyFill="1"/>
    <xf numFmtId="0" fontId="26" fillId="0" borderId="0" xfId="19" applyFont="1" applyAlignment="1">
      <alignment horizontal="right"/>
    </xf>
    <xf numFmtId="0" fontId="42" fillId="0" borderId="0" xfId="19" applyFont="1" applyAlignment="1">
      <alignment horizontal="right"/>
    </xf>
    <xf numFmtId="4" fontId="42" fillId="0" borderId="0" xfId="19" applyNumberFormat="1" applyFont="1"/>
    <xf numFmtId="4" fontId="25" fillId="0" borderId="10" xfId="19" applyNumberFormat="1" applyFont="1" applyBorder="1"/>
    <xf numFmtId="0" fontId="25" fillId="4" borderId="3" xfId="19" applyFont="1" applyFill="1" applyBorder="1" applyAlignment="1">
      <alignment horizontal="right"/>
    </xf>
    <xf numFmtId="4" fontId="8" fillId="0" borderId="13" xfId="19" applyNumberFormat="1" applyFont="1" applyBorder="1" applyAlignment="1">
      <alignment horizontal="right"/>
    </xf>
    <xf numFmtId="4" fontId="8" fillId="0" borderId="12" xfId="1" applyNumberFormat="1" applyFont="1" applyBorder="1" applyAlignment="1">
      <alignment horizontal="right"/>
    </xf>
    <xf numFmtId="4" fontId="17" fillId="0" borderId="12" xfId="19" applyNumberFormat="1" applyFont="1" applyBorder="1" applyAlignment="1">
      <alignment horizontal="right"/>
    </xf>
    <xf numFmtId="4" fontId="17" fillId="0" borderId="12" xfId="2" applyNumberFormat="1" applyFont="1" applyFill="1" applyBorder="1" applyAlignment="1">
      <alignment horizontal="right"/>
    </xf>
    <xf numFmtId="4" fontId="17" fillId="10" borderId="13" xfId="19" applyNumberFormat="1" applyFont="1" applyFill="1" applyBorder="1" applyAlignment="1">
      <alignment horizontal="right"/>
    </xf>
    <xf numFmtId="4" fontId="17" fillId="10" borderId="12" xfId="1" applyNumberFormat="1" applyFont="1" applyFill="1" applyBorder="1" applyAlignment="1">
      <alignment horizontal="right"/>
    </xf>
    <xf numFmtId="4" fontId="8" fillId="0" borderId="10" xfId="19" applyNumberFormat="1" applyFont="1" applyBorder="1" applyAlignment="1">
      <alignment horizontal="right"/>
    </xf>
    <xf numFmtId="4" fontId="8" fillId="0" borderId="11" xfId="1" applyNumberFormat="1" applyFont="1" applyBorder="1" applyAlignment="1">
      <alignment horizontal="right"/>
    </xf>
    <xf numFmtId="39" fontId="36" fillId="0" borderId="13" xfId="1" applyNumberFormat="1" applyFont="1" applyBorder="1" applyAlignment="1">
      <alignment horizontal="right"/>
    </xf>
    <xf numFmtId="4" fontId="35" fillId="0" borderId="13" xfId="2" applyNumberFormat="1" applyFont="1" applyFill="1" applyBorder="1" applyAlignment="1">
      <alignment horizontal="right"/>
    </xf>
    <xf numFmtId="4" fontId="36" fillId="0" borderId="13" xfId="1" applyNumberFormat="1" applyFont="1" applyBorder="1" applyAlignment="1">
      <alignment horizontal="right"/>
    </xf>
    <xf numFmtId="4" fontId="35" fillId="0" borderId="13" xfId="1" applyNumberFormat="1" applyFont="1" applyBorder="1" applyAlignment="1">
      <alignment horizontal="right"/>
    </xf>
    <xf numFmtId="4" fontId="35" fillId="10" borderId="13" xfId="1" applyNumberFormat="1" applyFont="1" applyFill="1" applyBorder="1" applyAlignment="1">
      <alignment horizontal="right"/>
    </xf>
    <xf numFmtId="175" fontId="35" fillId="0" borderId="13" xfId="1" applyNumberFormat="1" applyFont="1" applyBorder="1" applyAlignment="1">
      <alignment horizontal="right"/>
    </xf>
    <xf numFmtId="4" fontId="36" fillId="0" borderId="10" xfId="1" applyNumberFormat="1" applyFont="1" applyBorder="1" applyAlignment="1">
      <alignment horizontal="right"/>
    </xf>
    <xf numFmtId="0" fontId="25" fillId="4" borderId="5" xfId="19" applyFont="1" applyFill="1" applyBorder="1" applyAlignment="1">
      <alignment horizontal="center" wrapText="1"/>
    </xf>
    <xf numFmtId="4" fontId="26" fillId="0" borderId="12" xfId="19" applyNumberFormat="1" applyFont="1" applyBorder="1" applyAlignment="1">
      <alignment horizontal="right"/>
    </xf>
    <xf numFmtId="4" fontId="26" fillId="0" borderId="12" xfId="19" applyNumberFormat="1" applyFont="1" applyBorder="1"/>
    <xf numFmtId="4" fontId="26" fillId="10" borderId="12" xfId="19" applyNumberFormat="1" applyFont="1" applyFill="1" applyBorder="1"/>
    <xf numFmtId="4" fontId="25" fillId="0" borderId="12" xfId="19" applyNumberFormat="1" applyFont="1" applyBorder="1"/>
    <xf numFmtId="4" fontId="25" fillId="0" borderId="11" xfId="19" applyNumberFormat="1" applyFont="1" applyBorder="1"/>
    <xf numFmtId="0" fontId="25" fillId="4" borderId="3" xfId="19" applyFont="1" applyFill="1" applyBorder="1" applyAlignment="1">
      <alignment horizontal="center" vertical="center" wrapText="1"/>
    </xf>
    <xf numFmtId="4" fontId="8" fillId="0" borderId="12" xfId="19" applyNumberFormat="1" applyFont="1" applyBorder="1" applyAlignment="1">
      <alignment horizontal="right"/>
    </xf>
    <xf numFmtId="4" fontId="26" fillId="10" borderId="13" xfId="19" applyNumberFormat="1" applyFont="1" applyFill="1" applyBorder="1" applyAlignment="1">
      <alignment horizontal="right"/>
    </xf>
    <xf numFmtId="4" fontId="17" fillId="10" borderId="12" xfId="19" applyNumberFormat="1" applyFont="1" applyFill="1" applyBorder="1" applyAlignment="1">
      <alignment horizontal="right"/>
    </xf>
    <xf numFmtId="4" fontId="8" fillId="0" borderId="11" xfId="19" applyNumberFormat="1" applyFont="1" applyBorder="1" applyAlignment="1">
      <alignment horizontal="right"/>
    </xf>
    <xf numFmtId="4" fontId="25" fillId="0" borderId="12" xfId="19" applyNumberFormat="1" applyFont="1" applyBorder="1" applyAlignment="1">
      <alignment horizontal="right"/>
    </xf>
    <xf numFmtId="2" fontId="8" fillId="0" borderId="0" xfId="1" applyNumberFormat="1" applyFont="1" applyBorder="1" applyAlignment="1" applyProtection="1">
      <alignment horizontal="right"/>
    </xf>
    <xf numFmtId="4" fontId="19" fillId="0" borderId="12" xfId="19" applyNumberFormat="1" applyFont="1" applyBorder="1" applyAlignment="1">
      <alignment horizontal="right"/>
    </xf>
    <xf numFmtId="0" fontId="42" fillId="0" borderId="13" xfId="19" applyFont="1" applyBorder="1"/>
    <xf numFmtId="0" fontId="42" fillId="0" borderId="12" xfId="19" applyFont="1" applyBorder="1"/>
    <xf numFmtId="0" fontId="25" fillId="4" borderId="10" xfId="19" applyFont="1" applyFill="1" applyBorder="1" applyAlignment="1">
      <alignment horizontal="right"/>
    </xf>
    <xf numFmtId="0" fontId="49" fillId="4" borderId="11" xfId="0" applyFont="1" applyFill="1" applyBorder="1" applyAlignment="1">
      <alignment horizontal="right"/>
    </xf>
    <xf numFmtId="165" fontId="49" fillId="0" borderId="13" xfId="0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165" fontId="49" fillId="0" borderId="12" xfId="0" applyNumberFormat="1" applyFont="1" applyBorder="1" applyAlignment="1">
      <alignment horizontal="center"/>
    </xf>
    <xf numFmtId="165" fontId="14" fillId="0" borderId="13" xfId="0" applyNumberFormat="1" applyFont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4" fillId="0" borderId="12" xfId="0" applyNumberFormat="1" applyFont="1" applyBorder="1" applyAlignment="1">
      <alignment horizontal="center"/>
    </xf>
    <xf numFmtId="165" fontId="14" fillId="0" borderId="0" xfId="0" applyNumberFormat="1" applyFont="1"/>
    <xf numFmtId="165" fontId="49" fillId="0" borderId="10" xfId="1" applyNumberFormat="1" applyFont="1" applyBorder="1" applyAlignment="1">
      <alignment horizontal="center"/>
    </xf>
    <xf numFmtId="165" fontId="49" fillId="0" borderId="11" xfId="1" applyNumberFormat="1" applyFont="1" applyBorder="1" applyAlignment="1">
      <alignment horizontal="center"/>
    </xf>
    <xf numFmtId="4" fontId="49" fillId="4" borderId="3" xfId="0" applyNumberFormat="1" applyFont="1" applyFill="1" applyBorder="1" applyAlignment="1">
      <alignment horizontal="right"/>
    </xf>
    <xf numFmtId="165" fontId="49" fillId="0" borderId="0" xfId="0" applyNumberFormat="1" applyFont="1" applyAlignment="1">
      <alignment horizontal="right"/>
    </xf>
    <xf numFmtId="4" fontId="49" fillId="0" borderId="12" xfId="0" applyNumberFormat="1" applyFont="1" applyBorder="1" applyAlignment="1">
      <alignment horizontal="right"/>
    </xf>
    <xf numFmtId="165" fontId="14" fillId="0" borderId="0" xfId="0" applyNumberFormat="1" applyFont="1" applyAlignment="1">
      <alignment horizontal="right"/>
    </xf>
    <xf numFmtId="165" fontId="49" fillId="0" borderId="13" xfId="1" applyNumberFormat="1" applyFont="1" applyBorder="1" applyAlignment="1"/>
    <xf numFmtId="4" fontId="49" fillId="0" borderId="12" xfId="1" applyNumberFormat="1" applyFont="1" applyBorder="1" applyAlignment="1">
      <alignment horizontal="right"/>
    </xf>
    <xf numFmtId="165" fontId="14" fillId="0" borderId="13" xfId="1" applyNumberFormat="1" applyFont="1" applyBorder="1" applyAlignment="1">
      <alignment horizontal="right"/>
    </xf>
    <xf numFmtId="165" fontId="14" fillId="0" borderId="13" xfId="1" applyNumberFormat="1" applyFont="1" applyBorder="1" applyAlignment="1"/>
    <xf numFmtId="165" fontId="49" fillId="0" borderId="10" xfId="1" applyNumberFormat="1" applyFont="1" applyBorder="1" applyAlignment="1"/>
    <xf numFmtId="4" fontId="49" fillId="0" borderId="13" xfId="0" applyNumberFormat="1" applyFont="1" applyBorder="1" applyAlignment="1">
      <alignment horizontal="right"/>
    </xf>
    <xf numFmtId="164" fontId="14" fillId="0" borderId="0" xfId="0" applyNumberFormat="1" applyFont="1" applyAlignment="1">
      <alignment horizontal="right"/>
    </xf>
    <xf numFmtId="4" fontId="49" fillId="0" borderId="13" xfId="1" applyNumberFormat="1" applyFont="1" applyBorder="1" applyAlignment="1">
      <alignment horizontal="right"/>
    </xf>
    <xf numFmtId="4" fontId="14" fillId="5" borderId="13" xfId="26" applyNumberFormat="1" applyFont="1" applyFill="1" applyBorder="1" applyAlignment="1">
      <alignment horizontal="right"/>
    </xf>
    <xf numFmtId="2" fontId="22" fillId="0" borderId="0" xfId="0" applyNumberFormat="1" applyFont="1"/>
    <xf numFmtId="4" fontId="22" fillId="0" borderId="0" xfId="0" applyNumberFormat="1" applyFont="1"/>
    <xf numFmtId="4" fontId="14" fillId="0" borderId="0" xfId="0" applyNumberFormat="1" applyFont="1" applyAlignment="1">
      <alignment horizontal="right" vertical="center"/>
    </xf>
    <xf numFmtId="2" fontId="49" fillId="0" borderId="12" xfId="0" applyNumberFormat="1" applyFont="1" applyBorder="1"/>
    <xf numFmtId="2" fontId="14" fillId="0" borderId="6" xfId="0" applyNumberFormat="1" applyFont="1" applyBorder="1"/>
    <xf numFmtId="2" fontId="14" fillId="0" borderId="13" xfId="0" applyNumberFormat="1" applyFont="1" applyBorder="1"/>
    <xf numFmtId="2" fontId="14" fillId="0" borderId="12" xfId="0" applyNumberFormat="1" applyFont="1" applyBorder="1"/>
    <xf numFmtId="164" fontId="49" fillId="0" borderId="10" xfId="0" applyNumberFormat="1" applyFont="1" applyBorder="1"/>
    <xf numFmtId="2" fontId="49" fillId="0" borderId="11" xfId="0" applyNumberFormat="1" applyFont="1" applyBorder="1"/>
    <xf numFmtId="2" fontId="49" fillId="0" borderId="8" xfId="0" applyNumberFormat="1" applyFont="1" applyBorder="1"/>
    <xf numFmtId="2" fontId="14" fillId="0" borderId="13" xfId="1" applyNumberFormat="1" applyFont="1" applyBorder="1" applyAlignment="1"/>
    <xf numFmtId="2" fontId="14" fillId="0" borderId="12" xfId="1" applyNumberFormat="1" applyFont="1" applyBorder="1" applyAlignment="1">
      <alignment horizontal="right"/>
    </xf>
    <xf numFmtId="2" fontId="14" fillId="0" borderId="12" xfId="1" applyNumberFormat="1" applyFont="1" applyBorder="1" applyAlignment="1"/>
    <xf numFmtId="2" fontId="22" fillId="0" borderId="13" xfId="0" applyNumberFormat="1" applyFont="1" applyBorder="1" applyAlignment="1">
      <alignment horizontal="right"/>
    </xf>
    <xf numFmtId="2" fontId="22" fillId="0" borderId="0" xfId="0" applyNumberFormat="1" applyFont="1" applyAlignment="1">
      <alignment horizontal="right"/>
    </xf>
    <xf numFmtId="4" fontId="22" fillId="0" borderId="0" xfId="0" applyNumberFormat="1" applyFont="1" applyAlignment="1">
      <alignment horizontal="right"/>
    </xf>
    <xf numFmtId="2" fontId="14" fillId="0" borderId="0" xfId="27" applyNumberFormat="1" applyFont="1"/>
    <xf numFmtId="2" fontId="14" fillId="0" borderId="13" xfId="1" applyNumberFormat="1" applyFont="1" applyBorder="1" applyAlignment="1">
      <alignment horizontal="right"/>
    </xf>
    <xf numFmtId="4" fontId="14" fillId="0" borderId="6" xfId="0" applyNumberFormat="1" applyFont="1" applyBorder="1"/>
    <xf numFmtId="2" fontId="49" fillId="0" borderId="12" xfId="0" applyNumberFormat="1" applyFont="1" applyBorder="1" applyAlignment="1">
      <alignment horizontal="right"/>
    </xf>
    <xf numFmtId="2" fontId="14" fillId="0" borderId="13" xfId="0" applyNumberFormat="1" applyFont="1" applyBorder="1" applyAlignment="1">
      <alignment horizontal="right"/>
    </xf>
    <xf numFmtId="0" fontId="67" fillId="4" borderId="3" xfId="0" applyFont="1" applyFill="1" applyBorder="1" applyAlignment="1">
      <alignment horizontal="right"/>
    </xf>
    <xf numFmtId="0" fontId="67" fillId="4" borderId="5" xfId="0" applyFont="1" applyFill="1" applyBorder="1" applyAlignment="1">
      <alignment horizontal="center"/>
    </xf>
    <xf numFmtId="4" fontId="118" fillId="0" borderId="13" xfId="0" applyNumberFormat="1" applyFont="1" applyBorder="1"/>
    <xf numFmtId="4" fontId="118" fillId="0" borderId="12" xfId="0" applyNumberFormat="1" applyFont="1" applyBorder="1"/>
    <xf numFmtId="0" fontId="67" fillId="4" borderId="10" xfId="0" applyFont="1" applyFill="1" applyBorder="1" applyAlignment="1">
      <alignment horizontal="right"/>
    </xf>
    <xf numFmtId="0" fontId="67" fillId="4" borderId="11" xfId="0" applyFont="1" applyFill="1" applyBorder="1" applyAlignment="1">
      <alignment horizontal="center"/>
    </xf>
    <xf numFmtId="2" fontId="49" fillId="0" borderId="10" xfId="1" applyNumberFormat="1" applyFont="1" applyBorder="1" applyAlignment="1"/>
    <xf numFmtId="2" fontId="49" fillId="0" borderId="11" xfId="1" applyNumberFormat="1" applyFont="1" applyBorder="1" applyAlignment="1"/>
    <xf numFmtId="0" fontId="71" fillId="0" borderId="0" xfId="0" applyFont="1"/>
    <xf numFmtId="4" fontId="67" fillId="0" borderId="12" xfId="0" applyNumberFormat="1" applyFont="1" applyBorder="1"/>
    <xf numFmtId="0" fontId="14" fillId="4" borderId="10" xfId="0" applyFont="1" applyFill="1" applyBorder="1" applyAlignment="1">
      <alignment horizontal="right"/>
    </xf>
    <xf numFmtId="0" fontId="14" fillId="4" borderId="1" xfId="0" applyFont="1" applyFill="1" applyBorder="1" applyAlignment="1">
      <alignment horizontal="right"/>
    </xf>
    <xf numFmtId="2" fontId="49" fillId="0" borderId="10" xfId="0" applyNumberFormat="1" applyFont="1" applyBorder="1"/>
    <xf numFmtId="2" fontId="49" fillId="0" borderId="12" xfId="1" applyNumberFormat="1" applyFont="1" applyBorder="1" applyAlignment="1"/>
    <xf numFmtId="4" fontId="22" fillId="0" borderId="13" xfId="0" applyNumberFormat="1" applyFont="1" applyBorder="1"/>
    <xf numFmtId="4" fontId="50" fillId="0" borderId="10" xfId="0" applyNumberFormat="1" applyFont="1" applyBorder="1"/>
    <xf numFmtId="0" fontId="49" fillId="0" borderId="0" xfId="0" applyFont="1" applyAlignment="1">
      <alignment horizontal="left"/>
    </xf>
    <xf numFmtId="4" fontId="50" fillId="0" borderId="12" xfId="0" applyNumberFormat="1" applyFont="1" applyBorder="1" applyAlignment="1">
      <alignment horizontal="right"/>
    </xf>
    <xf numFmtId="164" fontId="49" fillId="0" borderId="0" xfId="0" applyNumberFormat="1" applyFont="1"/>
    <xf numFmtId="4" fontId="80" fillId="0" borderId="0" xfId="19" applyNumberFormat="1" applyFont="1"/>
    <xf numFmtId="4" fontId="87" fillId="0" borderId="0" xfId="19" applyNumberFormat="1" applyFont="1"/>
    <xf numFmtId="2" fontId="80" fillId="0" borderId="0" xfId="19" applyNumberFormat="1" applyFont="1" applyAlignment="1">
      <alignment horizontal="right"/>
    </xf>
    <xf numFmtId="4" fontId="87" fillId="0" borderId="0" xfId="19" applyNumberFormat="1" applyFont="1" applyAlignment="1">
      <alignment horizontal="right"/>
    </xf>
    <xf numFmtId="4" fontId="83" fillId="0" borderId="0" xfId="19" applyNumberFormat="1" applyFont="1"/>
    <xf numFmtId="2" fontId="78" fillId="0" borderId="0" xfId="19" applyNumberFormat="1" applyFont="1" applyAlignment="1">
      <alignment horizontal="right"/>
    </xf>
    <xf numFmtId="4" fontId="78" fillId="0" borderId="0" xfId="19" applyNumberFormat="1" applyFont="1"/>
    <xf numFmtId="4" fontId="89" fillId="0" borderId="0" xfId="19" applyNumberFormat="1" applyFont="1"/>
    <xf numFmtId="4" fontId="89" fillId="0" borderId="0" xfId="19" applyNumberFormat="1" applyFont="1" applyAlignment="1">
      <alignment horizontal="right"/>
    </xf>
    <xf numFmtId="2" fontId="90" fillId="0" borderId="0" xfId="19" applyNumberFormat="1" applyFont="1" applyAlignment="1">
      <alignment horizontal="right"/>
    </xf>
    <xf numFmtId="4" fontId="90" fillId="0" borderId="0" xfId="19" applyNumberFormat="1" applyFont="1" applyAlignment="1">
      <alignment horizontal="right"/>
    </xf>
    <xf numFmtId="4" fontId="91" fillId="0" borderId="0" xfId="19" applyNumberFormat="1" applyFont="1"/>
    <xf numFmtId="4" fontId="90" fillId="0" borderId="0" xfId="19" applyNumberFormat="1" applyFont="1"/>
    <xf numFmtId="2" fontId="87" fillId="0" borderId="0" xfId="19" applyNumberFormat="1" applyFont="1"/>
    <xf numFmtId="4" fontId="81" fillId="0" borderId="0" xfId="19" applyNumberFormat="1" applyFont="1" applyAlignment="1">
      <alignment horizontal="right"/>
    </xf>
    <xf numFmtId="2" fontId="81" fillId="0" borderId="0" xfId="19" applyNumberFormat="1" applyFont="1"/>
    <xf numFmtId="0" fontId="83" fillId="0" borderId="0" xfId="19" applyFont="1"/>
    <xf numFmtId="0" fontId="83" fillId="0" borderId="0" xfId="19" applyFont="1" applyAlignment="1">
      <alignment horizontal="right"/>
    </xf>
    <xf numFmtId="4" fontId="74" fillId="0" borderId="0" xfId="19" applyNumberFormat="1" applyFont="1" applyAlignment="1">
      <alignment horizontal="right"/>
    </xf>
    <xf numFmtId="4" fontId="93" fillId="0" borderId="0" xfId="19" applyNumberFormat="1" applyFont="1"/>
    <xf numFmtId="2" fontId="89" fillId="0" borderId="0" xfId="19" applyNumberFormat="1" applyFont="1" applyAlignment="1">
      <alignment horizontal="right"/>
    </xf>
    <xf numFmtId="173" fontId="90" fillId="0" borderId="0" xfId="19" applyNumberFormat="1" applyFont="1" applyAlignment="1">
      <alignment horizontal="right"/>
    </xf>
    <xf numFmtId="4" fontId="91" fillId="0" borderId="0" xfId="19" applyNumberFormat="1" applyFont="1" applyAlignment="1">
      <alignment horizontal="right"/>
    </xf>
    <xf numFmtId="2" fontId="122" fillId="5" borderId="7" xfId="0" applyNumberFormat="1" applyFont="1" applyFill="1" applyBorder="1" applyAlignment="1">
      <alignment horizontal="center"/>
    </xf>
    <xf numFmtId="39" fontId="17" fillId="0" borderId="0" xfId="4" applyNumberFormat="1" applyFont="1" applyAlignment="1">
      <alignment horizontal="right"/>
    </xf>
    <xf numFmtId="0" fontId="25" fillId="0" borderId="47" xfId="4" applyFont="1" applyBorder="1"/>
    <xf numFmtId="4" fontId="25" fillId="0" borderId="37" xfId="4" applyNumberFormat="1" applyFont="1" applyBorder="1"/>
    <xf numFmtId="4" fontId="25" fillId="7" borderId="37" xfId="4" applyNumberFormat="1" applyFont="1" applyFill="1" applyBorder="1"/>
    <xf numFmtId="4" fontId="30" fillId="0" borderId="37" xfId="12" applyNumberFormat="1" applyFont="1" applyFill="1" applyBorder="1"/>
    <xf numFmtId="4" fontId="30" fillId="0" borderId="37" xfId="4" applyNumberFormat="1" applyFont="1" applyBorder="1"/>
    <xf numFmtId="4" fontId="25" fillId="0" borderId="39" xfId="4" applyNumberFormat="1" applyFont="1" applyBorder="1"/>
    <xf numFmtId="4" fontId="25" fillId="0" borderId="38" xfId="4" applyNumberFormat="1" applyFont="1" applyBorder="1"/>
    <xf numFmtId="4" fontId="26" fillId="0" borderId="0" xfId="4" applyNumberFormat="1" applyFont="1" applyAlignment="1">
      <alignment horizontal="right"/>
    </xf>
    <xf numFmtId="4" fontId="27" fillId="7" borderId="0" xfId="4" applyNumberFormat="1" applyFont="1" applyFill="1" applyAlignment="1">
      <alignment horizontal="right"/>
    </xf>
    <xf numFmtId="4" fontId="27" fillId="7" borderId="0" xfId="4" applyNumberFormat="1" applyFont="1" applyFill="1"/>
    <xf numFmtId="4" fontId="25" fillId="0" borderId="0" xfId="4" applyNumberFormat="1" applyFont="1"/>
    <xf numFmtId="4" fontId="30" fillId="0" borderId="0" xfId="4" applyNumberFormat="1" applyFont="1"/>
    <xf numFmtId="4" fontId="30" fillId="7" borderId="0" xfId="4" applyNumberFormat="1" applyFont="1" applyFill="1"/>
    <xf numFmtId="4" fontId="27" fillId="0" borderId="0" xfId="4" applyNumberFormat="1" applyFont="1"/>
    <xf numFmtId="4" fontId="32" fillId="0" borderId="0" xfId="4" applyNumberFormat="1" applyFont="1"/>
    <xf numFmtId="4" fontId="26" fillId="0" borderId="0" xfId="4" applyNumberFormat="1" applyFont="1" applyAlignment="1">
      <alignment horizontal="center"/>
    </xf>
    <xf numFmtId="4" fontId="26" fillId="7" borderId="0" xfId="4" applyNumberFormat="1" applyFont="1" applyFill="1"/>
    <xf numFmtId="4" fontId="25" fillId="7" borderId="0" xfId="4" applyNumberFormat="1" applyFont="1" applyFill="1"/>
    <xf numFmtId="43" fontId="25" fillId="0" borderId="0" xfId="4" applyNumberFormat="1" applyFont="1"/>
    <xf numFmtId="2" fontId="26" fillId="0" borderId="0" xfId="4" applyNumberFormat="1" applyFont="1"/>
    <xf numFmtId="172" fontId="26" fillId="0" borderId="0" xfId="4" applyNumberFormat="1" applyFont="1"/>
    <xf numFmtId="173" fontId="26" fillId="0" borderId="0" xfId="4" applyNumberFormat="1" applyFont="1"/>
    <xf numFmtId="2" fontId="29" fillId="0" borderId="1" xfId="4" applyNumberFormat="1" applyFont="1" applyBorder="1"/>
    <xf numFmtId="2" fontId="29" fillId="0" borderId="11" xfId="4" applyNumberFormat="1" applyFont="1" applyBorder="1"/>
    <xf numFmtId="2" fontId="29" fillId="0" borderId="10" xfId="4" applyNumberFormat="1" applyFont="1" applyBorder="1"/>
    <xf numFmtId="164" fontId="37" fillId="0" borderId="0" xfId="1" applyFont="1" applyFill="1" applyBorder="1"/>
    <xf numFmtId="164" fontId="37" fillId="0" borderId="12" xfId="1" applyFont="1" applyFill="1" applyBorder="1"/>
    <xf numFmtId="4" fontId="34" fillId="0" borderId="12" xfId="0" applyNumberFormat="1" applyFont="1" applyBorder="1"/>
    <xf numFmtId="0" fontId="20" fillId="0" borderId="0" xfId="0" applyFont="1" applyAlignment="1">
      <alignment horizontal="right"/>
    </xf>
    <xf numFmtId="0" fontId="20" fillId="0" borderId="12" xfId="0" applyFont="1" applyBorder="1" applyAlignment="1">
      <alignment horizontal="right"/>
    </xf>
    <xf numFmtId="0" fontId="35" fillId="0" borderId="0" xfId="0" applyFont="1" applyAlignment="1">
      <alignment horizontal="right"/>
    </xf>
    <xf numFmtId="0" fontId="35" fillId="0" borderId="12" xfId="0" applyFont="1" applyBorder="1" applyAlignment="1">
      <alignment horizontal="right"/>
    </xf>
    <xf numFmtId="4" fontId="36" fillId="0" borderId="33" xfId="19" applyNumberFormat="1" applyFont="1" applyBorder="1"/>
    <xf numFmtId="0" fontId="36" fillId="4" borderId="10" xfId="19" applyFont="1" applyFill="1" applyBorder="1" applyAlignment="1">
      <alignment horizontal="right"/>
    </xf>
    <xf numFmtId="0" fontId="36" fillId="4" borderId="1" xfId="19" applyFont="1" applyFill="1" applyBorder="1" applyAlignment="1">
      <alignment horizontal="right"/>
    </xf>
    <xf numFmtId="0" fontId="36" fillId="4" borderId="11" xfId="19" applyFont="1" applyFill="1" applyBorder="1" applyAlignment="1">
      <alignment horizontal="right"/>
    </xf>
    <xf numFmtId="164" fontId="78" fillId="0" borderId="13" xfId="19" applyNumberFormat="1" applyFont="1" applyBorder="1"/>
    <xf numFmtId="164" fontId="78" fillId="0" borderId="0" xfId="19" applyNumberFormat="1" applyFont="1"/>
    <xf numFmtId="164" fontId="78" fillId="0" borderId="12" xfId="19" applyNumberFormat="1" applyFont="1" applyBorder="1"/>
    <xf numFmtId="171" fontId="78" fillId="0" borderId="0" xfId="0" applyNumberFormat="1" applyFont="1"/>
    <xf numFmtId="2" fontId="78" fillId="0" borderId="0" xfId="0" applyNumberFormat="1" applyFont="1"/>
    <xf numFmtId="0" fontId="111" fillId="4" borderId="5" xfId="4" applyFont="1" applyFill="1" applyBorder="1"/>
    <xf numFmtId="164" fontId="113" fillId="0" borderId="12" xfId="1" applyFont="1" applyFill="1" applyBorder="1" applyAlignment="1">
      <alignment vertical="center"/>
    </xf>
    <xf numFmtId="164" fontId="114" fillId="0" borderId="12" xfId="1" applyFont="1" applyFill="1" applyBorder="1" applyAlignment="1">
      <alignment vertical="center"/>
    </xf>
    <xf numFmtId="164" fontId="115" fillId="0" borderId="12" xfId="1" applyFont="1" applyFill="1" applyBorder="1" applyAlignment="1">
      <alignment vertical="center"/>
    </xf>
    <xf numFmtId="2" fontId="114" fillId="0" borderId="12" xfId="1" applyNumberFormat="1" applyFont="1" applyFill="1" applyBorder="1" applyAlignment="1">
      <alignment vertical="center"/>
    </xf>
    <xf numFmtId="164" fontId="113" fillId="0" borderId="11" xfId="1" applyFont="1" applyFill="1" applyBorder="1" applyAlignment="1">
      <alignment vertical="center"/>
    </xf>
    <xf numFmtId="164" fontId="49" fillId="0" borderId="13" xfId="1" applyFont="1" applyFill="1" applyBorder="1" applyAlignment="1">
      <alignment horizontal="center" vertical="center"/>
    </xf>
    <xf numFmtId="164" fontId="49" fillId="0" borderId="13" xfId="1" applyFont="1" applyBorder="1" applyAlignment="1">
      <alignment horizontal="center" vertical="center"/>
    </xf>
    <xf numFmtId="164" fontId="14" fillId="0" borderId="13" xfId="1" applyFont="1" applyBorder="1" applyAlignment="1">
      <alignment horizontal="center" vertical="center"/>
    </xf>
    <xf numFmtId="164" fontId="15" fillId="0" borderId="13" xfId="1" applyFont="1" applyBorder="1" applyAlignment="1">
      <alignment horizontal="center" vertical="center"/>
    </xf>
    <xf numFmtId="2" fontId="49" fillId="0" borderId="13" xfId="4" applyNumberFormat="1" applyFont="1" applyBorder="1" applyAlignment="1">
      <alignment vertical="center"/>
    </xf>
    <xf numFmtId="2" fontId="114" fillId="0" borderId="13" xfId="1" applyNumberFormat="1" applyFont="1" applyFill="1" applyBorder="1" applyAlignment="1">
      <alignment vertical="center"/>
    </xf>
    <xf numFmtId="2" fontId="14" fillId="0" borderId="13" xfId="4" applyNumberFormat="1" applyFont="1" applyBorder="1" applyAlignment="1">
      <alignment vertical="center"/>
    </xf>
    <xf numFmtId="2" fontId="14" fillId="0" borderId="0" xfId="4" applyNumberFormat="1" applyFont="1" applyAlignment="1">
      <alignment vertical="center"/>
    </xf>
    <xf numFmtId="0" fontId="14" fillId="0" borderId="13" xfId="4" applyFont="1" applyBorder="1"/>
    <xf numFmtId="164" fontId="15" fillId="0" borderId="0" xfId="4" applyNumberFormat="1" applyFont="1" applyAlignment="1">
      <alignment vertical="center"/>
    </xf>
    <xf numFmtId="0" fontId="49" fillId="0" borderId="13" xfId="4" applyFont="1" applyBorder="1" applyAlignment="1">
      <alignment vertical="center"/>
    </xf>
    <xf numFmtId="0" fontId="49" fillId="0" borderId="10" xfId="4" applyFont="1" applyBorder="1" applyAlignment="1">
      <alignment vertical="center"/>
    </xf>
    <xf numFmtId="2" fontId="49" fillId="0" borderId="12" xfId="4" applyNumberFormat="1" applyFont="1" applyBorder="1" applyAlignment="1">
      <alignment vertical="center"/>
    </xf>
    <xf numFmtId="43" fontId="14" fillId="0" borderId="12" xfId="0" applyNumberFormat="1" applyFont="1" applyBorder="1"/>
    <xf numFmtId="164" fontId="22" fillId="0" borderId="13" xfId="0" applyNumberFormat="1" applyFont="1" applyBorder="1" applyAlignment="1">
      <alignment horizontal="right"/>
    </xf>
    <xf numFmtId="164" fontId="22" fillId="0" borderId="0" xfId="0" applyNumberFormat="1" applyFont="1" applyAlignment="1">
      <alignment horizontal="right"/>
    </xf>
    <xf numFmtId="164" fontId="22" fillId="0" borderId="12" xfId="0" applyNumberFormat="1" applyFont="1" applyBorder="1" applyAlignment="1">
      <alignment horizontal="right"/>
    </xf>
    <xf numFmtId="164" fontId="14" fillId="0" borderId="2" xfId="1" applyFont="1" applyBorder="1"/>
    <xf numFmtId="164" fontId="14" fillId="0" borderId="13" xfId="1" applyFont="1" applyBorder="1"/>
    <xf numFmtId="164" fontId="14" fillId="0" borderId="7" xfId="1" applyFont="1" applyBorder="1" applyAlignment="1">
      <alignment horizontal="right"/>
    </xf>
    <xf numFmtId="164" fontId="14" fillId="0" borderId="0" xfId="1" applyFont="1" applyBorder="1" applyAlignment="1">
      <alignment horizontal="right"/>
    </xf>
    <xf numFmtId="164" fontId="14" fillId="0" borderId="0" xfId="1" applyFont="1" applyAlignment="1">
      <alignment horizontal="right"/>
    </xf>
    <xf numFmtId="164" fontId="49" fillId="0" borderId="12" xfId="1" applyFont="1" applyBorder="1" applyAlignment="1">
      <alignment horizontal="right"/>
    </xf>
    <xf numFmtId="164" fontId="14" fillId="0" borderId="13" xfId="1" applyFont="1" applyBorder="1" applyAlignment="1">
      <alignment horizontal="right"/>
    </xf>
    <xf numFmtId="164" fontId="14" fillId="0" borderId="12" xfId="1" applyFont="1" applyBorder="1" applyAlignment="1">
      <alignment horizontal="right"/>
    </xf>
    <xf numFmtId="164" fontId="14" fillId="0" borderId="0" xfId="1" applyFont="1" applyFill="1" applyBorder="1" applyAlignment="1">
      <alignment horizontal="right"/>
    </xf>
    <xf numFmtId="164" fontId="14" fillId="0" borderId="6" xfId="1" applyFont="1" applyBorder="1" applyAlignment="1">
      <alignment horizontal="right"/>
    </xf>
    <xf numFmtId="164" fontId="49" fillId="0" borderId="7" xfId="1" applyFont="1" applyBorder="1" applyAlignment="1">
      <alignment horizontal="right"/>
    </xf>
    <xf numFmtId="164" fontId="14" fillId="0" borderId="14" xfId="1" applyFont="1" applyBorder="1"/>
    <xf numFmtId="164" fontId="14" fillId="0" borderId="9" xfId="1" applyFont="1" applyBorder="1"/>
    <xf numFmtId="164" fontId="14" fillId="0" borderId="10" xfId="1" applyFont="1" applyBorder="1"/>
    <xf numFmtId="164" fontId="14" fillId="0" borderId="1" xfId="1" applyFont="1" applyBorder="1"/>
    <xf numFmtId="164" fontId="14" fillId="0" borderId="1" xfId="1" applyFont="1" applyBorder="1" applyAlignment="1">
      <alignment horizontal="right"/>
    </xf>
    <xf numFmtId="164" fontId="49" fillId="0" borderId="11" xfId="1" applyFont="1" applyBorder="1" applyAlignment="1">
      <alignment horizontal="right"/>
    </xf>
    <xf numFmtId="164" fontId="14" fillId="0" borderId="10" xfId="1" applyFont="1" applyBorder="1" applyAlignment="1">
      <alignment horizontal="right"/>
    </xf>
    <xf numFmtId="164" fontId="14" fillId="0" borderId="11" xfId="1" applyFont="1" applyBorder="1" applyAlignment="1">
      <alignment horizontal="right"/>
    </xf>
    <xf numFmtId="164" fontId="49" fillId="0" borderId="1" xfId="1" applyFont="1" applyBorder="1" applyAlignment="1">
      <alignment horizontal="right"/>
    </xf>
    <xf numFmtId="164" fontId="14" fillId="0" borderId="1" xfId="1" applyFont="1" applyFill="1" applyBorder="1" applyAlignment="1">
      <alignment horizontal="right"/>
    </xf>
    <xf numFmtId="174" fontId="14" fillId="0" borderId="0" xfId="1" applyNumberFormat="1" applyFont="1" applyBorder="1" applyAlignment="1">
      <alignment horizontal="right"/>
    </xf>
    <xf numFmtId="174" fontId="14" fillId="0" borderId="1" xfId="1" applyNumberFormat="1" applyFont="1" applyBorder="1" applyAlignment="1">
      <alignment horizontal="right"/>
    </xf>
    <xf numFmtId="3" fontId="14" fillId="0" borderId="0" xfId="1" applyNumberFormat="1" applyFont="1" applyBorder="1" applyAlignment="1">
      <alignment horizontal="right"/>
    </xf>
    <xf numFmtId="3" fontId="14" fillId="0" borderId="13" xfId="1" applyNumberFormat="1" applyFont="1" applyBorder="1" applyAlignment="1">
      <alignment horizontal="right"/>
    </xf>
    <xf numFmtId="3" fontId="14" fillId="0" borderId="10" xfId="1" applyNumberFormat="1" applyFont="1" applyBorder="1" applyAlignment="1">
      <alignment horizontal="right"/>
    </xf>
    <xf numFmtId="3" fontId="14" fillId="0" borderId="1" xfId="1" applyNumberFormat="1" applyFont="1" applyBorder="1" applyAlignment="1">
      <alignment horizontal="right"/>
    </xf>
    <xf numFmtId="3" fontId="14" fillId="0" borderId="12" xfId="1" applyNumberFormat="1" applyFont="1" applyBorder="1" applyAlignment="1">
      <alignment horizontal="right"/>
    </xf>
    <xf numFmtId="3" fontId="14" fillId="0" borderId="0" xfId="0" applyNumberFormat="1" applyFont="1"/>
    <xf numFmtId="3" fontId="14" fillId="0" borderId="12" xfId="0" applyNumberFormat="1" applyFont="1" applyBorder="1"/>
    <xf numFmtId="3" fontId="14" fillId="0" borderId="11" xfId="1" applyNumberFormat="1" applyFont="1" applyBorder="1" applyAlignment="1">
      <alignment horizontal="right"/>
    </xf>
    <xf numFmtId="0" fontId="6" fillId="0" borderId="12" xfId="4" applyFont="1" applyBorder="1"/>
    <xf numFmtId="0" fontId="17" fillId="0" borderId="0" xfId="4" applyFont="1" applyAlignment="1">
      <alignment horizontal="right"/>
    </xf>
    <xf numFmtId="2" fontId="17" fillId="0" borderId="0" xfId="4" applyNumberFormat="1" applyFont="1" applyAlignment="1">
      <alignment horizontal="right"/>
    </xf>
    <xf numFmtId="4" fontId="17" fillId="0" borderId="0" xfId="4" applyNumberFormat="1" applyFont="1" applyAlignment="1">
      <alignment horizontal="right"/>
    </xf>
    <xf numFmtId="43" fontId="17" fillId="0" borderId="0" xfId="4" applyNumberFormat="1" applyFont="1"/>
    <xf numFmtId="43" fontId="17" fillId="0" borderId="0" xfId="4" applyNumberFormat="1" applyFont="1" applyAlignment="1">
      <alignment horizontal="right"/>
    </xf>
    <xf numFmtId="164" fontId="17" fillId="0" borderId="0" xfId="4" applyNumberFormat="1" applyFont="1" applyAlignment="1">
      <alignment horizontal="right"/>
    </xf>
    <xf numFmtId="0" fontId="19" fillId="0" borderId="0" xfId="4" applyFont="1" applyAlignment="1">
      <alignment horizontal="right"/>
    </xf>
    <xf numFmtId="166" fontId="19" fillId="0" borderId="0" xfId="4" applyNumberFormat="1" applyFont="1" applyAlignment="1">
      <alignment horizontal="right"/>
    </xf>
    <xf numFmtId="43" fontId="19" fillId="0" borderId="0" xfId="4" applyNumberFormat="1" applyFont="1" applyAlignment="1">
      <alignment horizontal="right"/>
    </xf>
    <xf numFmtId="164" fontId="19" fillId="0" borderId="0" xfId="4" applyNumberFormat="1" applyFont="1" applyAlignment="1">
      <alignment horizontal="right"/>
    </xf>
    <xf numFmtId="2" fontId="22" fillId="0" borderId="0" xfId="8" applyNumberFormat="1" applyFont="1" applyAlignment="1">
      <alignment horizontal="center"/>
    </xf>
    <xf numFmtId="4" fontId="17" fillId="5" borderId="0" xfId="4" applyNumberFormat="1" applyFont="1" applyFill="1" applyAlignment="1">
      <alignment horizontal="right"/>
    </xf>
    <xf numFmtId="0" fontId="17" fillId="0" borderId="0" xfId="4" applyFont="1" applyAlignment="1">
      <alignment horizontal="right" vertical="center"/>
    </xf>
    <xf numFmtId="164" fontId="17" fillId="0" borderId="0" xfId="4" applyNumberFormat="1" applyFont="1"/>
    <xf numFmtId="4" fontId="19" fillId="0" borderId="0" xfId="4" applyNumberFormat="1" applyFont="1" applyAlignment="1">
      <alignment horizontal="right"/>
    </xf>
    <xf numFmtId="2" fontId="19" fillId="0" borderId="0" xfId="4" applyNumberFormat="1" applyFont="1" applyAlignment="1">
      <alignment horizontal="right"/>
    </xf>
    <xf numFmtId="4" fontId="17" fillId="10" borderId="12" xfId="1" applyNumberFormat="1" applyFont="1" applyFill="1" applyBorder="1"/>
    <xf numFmtId="4" fontId="36" fillId="0" borderId="34" xfId="19" applyNumberFormat="1" applyFont="1" applyBorder="1"/>
    <xf numFmtId="4" fontId="36" fillId="0" borderId="35" xfId="19" applyNumberFormat="1" applyFont="1" applyBorder="1"/>
    <xf numFmtId="39" fontId="25" fillId="0" borderId="12" xfId="1" applyNumberFormat="1" applyFont="1" applyFill="1" applyBorder="1" applyAlignment="1" applyProtection="1">
      <alignment horizontal="right"/>
    </xf>
    <xf numFmtId="4" fontId="118" fillId="0" borderId="0" xfId="0" applyNumberFormat="1" applyFont="1"/>
    <xf numFmtId="4" fontId="118" fillId="0" borderId="0" xfId="0" applyNumberFormat="1" applyFont="1" applyAlignment="1">
      <alignment horizontal="right"/>
    </xf>
    <xf numFmtId="4" fontId="50" fillId="0" borderId="0" xfId="0" applyNumberFormat="1" applyFont="1" applyAlignment="1">
      <alignment horizontal="right"/>
    </xf>
    <xf numFmtId="4" fontId="80" fillId="0" borderId="12" xfId="0" applyNumberFormat="1" applyFont="1" applyBorder="1" applyAlignment="1">
      <alignment horizontal="right"/>
    </xf>
    <xf numFmtId="4" fontId="78" fillId="0" borderId="12" xfId="0" applyNumberFormat="1" applyFont="1" applyBorder="1" applyAlignment="1">
      <alignment horizontal="right"/>
    </xf>
    <xf numFmtId="4" fontId="80" fillId="0" borderId="11" xfId="0" applyNumberFormat="1" applyFont="1" applyBorder="1" applyAlignment="1">
      <alignment horizontal="right"/>
    </xf>
    <xf numFmtId="0" fontId="17" fillId="0" borderId="10" xfId="5" applyFont="1" applyBorder="1" applyAlignment="1">
      <alignment horizontal="left" indent="1"/>
    </xf>
    <xf numFmtId="2" fontId="6" fillId="0" borderId="0" xfId="4" applyNumberFormat="1" applyFont="1" applyAlignment="1">
      <alignment horizontal="right"/>
    </xf>
    <xf numFmtId="0" fontId="8" fillId="0" borderId="6" xfId="5" applyFont="1" applyBorder="1"/>
    <xf numFmtId="0" fontId="17" fillId="0" borderId="13" xfId="5" applyFont="1" applyBorder="1" applyAlignment="1">
      <alignment horizontal="left" indent="1"/>
    </xf>
    <xf numFmtId="0" fontId="8" fillId="0" borderId="13" xfId="5" applyFont="1" applyBorder="1"/>
    <xf numFmtId="167" fontId="17" fillId="0" borderId="13" xfId="6" applyNumberFormat="1" applyFont="1" applyBorder="1" applyAlignment="1">
      <alignment horizontal="left" indent="1"/>
    </xf>
    <xf numFmtId="167" fontId="19" fillId="0" borderId="13" xfId="6" applyNumberFormat="1" applyFont="1" applyBorder="1" applyAlignment="1">
      <alignment horizontal="left" indent="1"/>
    </xf>
    <xf numFmtId="166" fontId="19" fillId="0" borderId="13" xfId="4" applyNumberFormat="1" applyFont="1" applyBorder="1" applyAlignment="1">
      <alignment horizontal="right"/>
    </xf>
    <xf numFmtId="4" fontId="19" fillId="0" borderId="12" xfId="1" applyNumberFormat="1" applyFont="1" applyBorder="1" applyAlignment="1">
      <alignment horizontal="right"/>
    </xf>
    <xf numFmtId="4" fontId="17" fillId="0" borderId="13" xfId="4" quotePrefix="1" applyNumberFormat="1" applyFont="1" applyBorder="1" applyAlignment="1">
      <alignment horizontal="right"/>
    </xf>
    <xf numFmtId="4" fontId="17" fillId="0" borderId="0" xfId="4" quotePrefix="1" applyNumberFormat="1" applyFont="1" applyAlignment="1">
      <alignment horizontal="right"/>
    </xf>
    <xf numFmtId="2" fontId="17" fillId="0" borderId="13" xfId="4" quotePrefix="1" applyNumberFormat="1" applyFont="1" applyBorder="1" applyAlignment="1">
      <alignment horizontal="right"/>
    </xf>
    <xf numFmtId="2" fontId="17" fillId="0" borderId="0" xfId="4" quotePrefix="1" applyNumberFormat="1" applyFont="1" applyAlignment="1">
      <alignment horizontal="right"/>
    </xf>
    <xf numFmtId="2" fontId="17" fillId="0" borderId="11" xfId="4" applyNumberFormat="1" applyFont="1" applyBorder="1" applyAlignment="1">
      <alignment horizontal="right"/>
    </xf>
    <xf numFmtId="0" fontId="8" fillId="4" borderId="3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center"/>
    </xf>
    <xf numFmtId="0" fontId="8" fillId="4" borderId="5" xfId="4" applyFont="1" applyFill="1" applyBorder="1" applyAlignment="1">
      <alignment horizontal="center"/>
    </xf>
    <xf numFmtId="0" fontId="8" fillId="4" borderId="6" xfId="4" applyFont="1" applyFill="1" applyBorder="1" applyAlignment="1">
      <alignment horizontal="left"/>
    </xf>
    <xf numFmtId="0" fontId="8" fillId="4" borderId="10" xfId="4" applyFont="1" applyFill="1" applyBorder="1" applyAlignment="1">
      <alignment horizontal="left"/>
    </xf>
    <xf numFmtId="0" fontId="8" fillId="4" borderId="6" xfId="4" applyFont="1" applyFill="1" applyBorder="1" applyAlignment="1">
      <alignment horizontal="center"/>
    </xf>
    <xf numFmtId="0" fontId="8" fillId="4" borderId="7" xfId="4" applyFont="1" applyFill="1" applyBorder="1" applyAlignment="1">
      <alignment horizontal="center"/>
    </xf>
    <xf numFmtId="0" fontId="8" fillId="4" borderId="8" xfId="4" applyFont="1" applyFill="1" applyBorder="1" applyAlignment="1">
      <alignment horizontal="center"/>
    </xf>
    <xf numFmtId="1" fontId="25" fillId="6" borderId="39" xfId="4" applyNumberFormat="1" applyFont="1" applyFill="1" applyBorder="1" applyAlignment="1">
      <alignment horizontal="center"/>
    </xf>
    <xf numFmtId="1" fontId="25" fillId="6" borderId="37" xfId="4" applyNumberFormat="1" applyFont="1" applyFill="1" applyBorder="1" applyAlignment="1">
      <alignment horizontal="center"/>
    </xf>
    <xf numFmtId="1" fontId="25" fillId="6" borderId="38" xfId="4" applyNumberFormat="1" applyFont="1" applyFill="1" applyBorder="1" applyAlignment="1">
      <alignment horizontal="center"/>
    </xf>
    <xf numFmtId="0" fontId="25" fillId="6" borderId="47" xfId="4" applyFont="1" applyFill="1" applyBorder="1" applyAlignment="1">
      <alignment horizontal="left" vertical="center"/>
    </xf>
    <xf numFmtId="0" fontId="25" fillId="6" borderId="26" xfId="4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9" xfId="0" applyFont="1" applyFill="1" applyBorder="1" applyAlignment="1">
      <alignment horizontal="left" vertical="center"/>
    </xf>
    <xf numFmtId="0" fontId="8" fillId="4" borderId="7" xfId="0" applyFont="1" applyFill="1" applyBorder="1" applyAlignment="1">
      <alignment horizontal="right"/>
    </xf>
    <xf numFmtId="0" fontId="30" fillId="6" borderId="3" xfId="0" applyFont="1" applyFill="1" applyBorder="1" applyAlignment="1">
      <alignment horizontal="center"/>
    </xf>
    <xf numFmtId="0" fontId="30" fillId="6" borderId="4" xfId="0" applyFont="1" applyFill="1" applyBorder="1" applyAlignment="1">
      <alignment horizontal="center"/>
    </xf>
    <xf numFmtId="0" fontId="30" fillId="6" borderId="5" xfId="0" applyFont="1" applyFill="1" applyBorder="1" applyAlignment="1">
      <alignment horizontal="center"/>
    </xf>
    <xf numFmtId="0" fontId="30" fillId="6" borderId="2" xfId="0" applyFont="1" applyFill="1" applyBorder="1" applyAlignment="1">
      <alignment horizontal="left" vertical="center"/>
    </xf>
    <xf numFmtId="0" fontId="30" fillId="6" borderId="9" xfId="0" applyFont="1" applyFill="1" applyBorder="1" applyAlignment="1">
      <alignment horizontal="left" vertical="center"/>
    </xf>
    <xf numFmtId="0" fontId="25" fillId="4" borderId="2" xfId="0" applyFont="1" applyFill="1" applyBorder="1" applyAlignment="1">
      <alignment horizontal="left" vertical="center"/>
    </xf>
    <xf numFmtId="0" fontId="25" fillId="4" borderId="9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/>
    </xf>
    <xf numFmtId="0" fontId="49" fillId="4" borderId="3" xfId="4" applyFont="1" applyFill="1" applyBorder="1" applyAlignment="1">
      <alignment horizontal="center"/>
    </xf>
    <xf numFmtId="0" fontId="49" fillId="4" borderId="4" xfId="4" applyFont="1" applyFill="1" applyBorder="1" applyAlignment="1">
      <alignment horizontal="center"/>
    </xf>
    <xf numFmtId="0" fontId="49" fillId="4" borderId="5" xfId="4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right"/>
    </xf>
    <xf numFmtId="0" fontId="8" fillId="0" borderId="1" xfId="0" applyFont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 wrapText="1"/>
    </xf>
    <xf numFmtId="0" fontId="5" fillId="4" borderId="14" xfId="0" applyFont="1" applyFill="1" applyBorder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45" fillId="0" borderId="7" xfId="0" applyFont="1" applyBorder="1"/>
    <xf numFmtId="0" fontId="45" fillId="0" borderId="0" xfId="0" applyFont="1"/>
    <xf numFmtId="0" fontId="5" fillId="4" borderId="7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5" fillId="4" borderId="9" xfId="0" applyFont="1" applyFill="1" applyBorder="1" applyAlignment="1">
      <alignment horizontal="center"/>
    </xf>
    <xf numFmtId="0" fontId="8" fillId="4" borderId="3" xfId="19" applyFont="1" applyFill="1" applyBorder="1" applyAlignment="1">
      <alignment horizontal="center"/>
    </xf>
    <xf numFmtId="0" fontId="8" fillId="4" borderId="4" xfId="19" applyFont="1" applyFill="1" applyBorder="1" applyAlignment="1">
      <alignment horizontal="center"/>
    </xf>
    <xf numFmtId="0" fontId="8" fillId="4" borderId="5" xfId="19" applyFont="1" applyFill="1" applyBorder="1" applyAlignment="1">
      <alignment horizontal="center"/>
    </xf>
    <xf numFmtId="0" fontId="25" fillId="4" borderId="3" xfId="19" applyFont="1" applyFill="1" applyBorder="1" applyAlignment="1">
      <alignment horizontal="center" vertical="center" wrapText="1"/>
    </xf>
    <xf numFmtId="0" fontId="25" fillId="4" borderId="4" xfId="19" applyFont="1" applyFill="1" applyBorder="1" applyAlignment="1">
      <alignment horizontal="center" vertical="center" wrapText="1"/>
    </xf>
    <xf numFmtId="0" fontId="25" fillId="4" borderId="5" xfId="19" applyFont="1" applyFill="1" applyBorder="1" applyAlignment="1">
      <alignment horizontal="center" vertical="center" wrapText="1"/>
    </xf>
    <xf numFmtId="1" fontId="25" fillId="4" borderId="3" xfId="19" applyNumberFormat="1" applyFont="1" applyFill="1" applyBorder="1" applyAlignment="1">
      <alignment horizontal="center"/>
    </xf>
    <xf numFmtId="1" fontId="25" fillId="4" borderId="4" xfId="19" applyNumberFormat="1" applyFont="1" applyFill="1" applyBorder="1" applyAlignment="1">
      <alignment horizontal="center"/>
    </xf>
    <xf numFmtId="1" fontId="25" fillId="4" borderId="5" xfId="19" applyNumberFormat="1" applyFont="1" applyFill="1" applyBorder="1" applyAlignment="1">
      <alignment horizontal="center"/>
    </xf>
    <xf numFmtId="0" fontId="25" fillId="4" borderId="3" xfId="19" applyFont="1" applyFill="1" applyBorder="1" applyAlignment="1">
      <alignment horizontal="center"/>
    </xf>
    <xf numFmtId="0" fontId="25" fillId="4" borderId="4" xfId="19" applyFont="1" applyFill="1" applyBorder="1" applyAlignment="1">
      <alignment horizontal="center"/>
    </xf>
    <xf numFmtId="0" fontId="25" fillId="4" borderId="5" xfId="19" applyFont="1" applyFill="1" applyBorder="1" applyAlignment="1">
      <alignment horizontal="center"/>
    </xf>
    <xf numFmtId="0" fontId="25" fillId="4" borderId="6" xfId="19" applyFont="1" applyFill="1" applyBorder="1" applyAlignment="1">
      <alignment horizontal="center" vertical="center" wrapText="1"/>
    </xf>
    <xf numFmtId="0" fontId="25" fillId="4" borderId="10" xfId="19" applyFont="1" applyFill="1" applyBorder="1" applyAlignment="1">
      <alignment horizontal="center" vertical="center" wrapText="1"/>
    </xf>
    <xf numFmtId="0" fontId="25" fillId="4" borderId="7" xfId="19" applyFont="1" applyFill="1" applyBorder="1" applyAlignment="1">
      <alignment horizontal="center" vertical="center" wrapText="1"/>
    </xf>
    <xf numFmtId="0" fontId="25" fillId="4" borderId="1" xfId="19" applyFont="1" applyFill="1" applyBorder="1" applyAlignment="1">
      <alignment horizontal="center" vertical="center" wrapText="1"/>
    </xf>
    <xf numFmtId="0" fontId="80" fillId="4" borderId="3" xfId="19" applyFont="1" applyFill="1" applyBorder="1" applyAlignment="1">
      <alignment horizontal="center"/>
    </xf>
    <xf numFmtId="0" fontId="80" fillId="4" borderId="4" xfId="19" applyFont="1" applyFill="1" applyBorder="1" applyAlignment="1">
      <alignment horizontal="center"/>
    </xf>
    <xf numFmtId="0" fontId="80" fillId="4" borderId="5" xfId="19" applyFont="1" applyFill="1" applyBorder="1" applyAlignment="1">
      <alignment horizontal="center"/>
    </xf>
    <xf numFmtId="0" fontId="79" fillId="4" borderId="7" xfId="19" applyFont="1" applyFill="1" applyBorder="1" applyAlignment="1">
      <alignment horizontal="center" vertical="center" wrapText="1"/>
    </xf>
    <xf numFmtId="0" fontId="79" fillId="4" borderId="1" xfId="19" applyFont="1" applyFill="1" applyBorder="1" applyAlignment="1">
      <alignment horizontal="center" vertical="center" wrapText="1"/>
    </xf>
    <xf numFmtId="0" fontId="79" fillId="4" borderId="4" xfId="19" applyFont="1" applyFill="1" applyBorder="1" applyAlignment="1">
      <alignment horizontal="center" vertical="center" wrapText="1"/>
    </xf>
    <xf numFmtId="0" fontId="79" fillId="4" borderId="4" xfId="19" applyFont="1" applyFill="1" applyBorder="1" applyAlignment="1">
      <alignment horizontal="right"/>
    </xf>
    <xf numFmtId="1" fontId="79" fillId="4" borderId="4" xfId="19" applyNumberFormat="1" applyFont="1" applyFill="1" applyBorder="1" applyAlignment="1">
      <alignment horizontal="right"/>
    </xf>
    <xf numFmtId="0" fontId="79" fillId="4" borderId="4" xfId="19" applyFont="1" applyFill="1" applyBorder="1" applyAlignment="1">
      <alignment horizontal="center"/>
    </xf>
    <xf numFmtId="0" fontId="7" fillId="4" borderId="3" xfId="4" applyFont="1" applyFill="1" applyBorder="1" applyAlignment="1">
      <alignment horizontal="center"/>
    </xf>
    <xf numFmtId="0" fontId="7" fillId="4" borderId="4" xfId="4" applyFont="1" applyFill="1" applyBorder="1" applyAlignment="1">
      <alignment horizontal="center"/>
    </xf>
    <xf numFmtId="0" fontId="7" fillId="4" borderId="5" xfId="4" applyFont="1" applyFill="1" applyBorder="1" applyAlignment="1">
      <alignment horizontal="center"/>
    </xf>
    <xf numFmtId="0" fontId="99" fillId="4" borderId="2" xfId="4" applyFont="1" applyFill="1" applyBorder="1" applyAlignment="1">
      <alignment horizontal="center"/>
    </xf>
    <xf numFmtId="0" fontId="99" fillId="4" borderId="9" xfId="4" applyFont="1" applyFill="1" applyBorder="1" applyAlignment="1">
      <alignment horizontal="center"/>
    </xf>
    <xf numFmtId="0" fontId="7" fillId="4" borderId="11" xfId="4" applyFont="1" applyFill="1" applyBorder="1" applyAlignment="1">
      <alignment horizontal="center"/>
    </xf>
    <xf numFmtId="0" fontId="80" fillId="4" borderId="2" xfId="0" applyFont="1" applyFill="1" applyBorder="1" applyAlignment="1">
      <alignment horizontal="left"/>
    </xf>
    <xf numFmtId="0" fontId="80" fillId="4" borderId="9" xfId="0" applyFont="1" applyFill="1" applyBorder="1" applyAlignment="1">
      <alignment horizontal="left"/>
    </xf>
    <xf numFmtId="0" fontId="80" fillId="4" borderId="3" xfId="0" applyFont="1" applyFill="1" applyBorder="1" applyAlignment="1">
      <alignment horizontal="center"/>
    </xf>
    <xf numFmtId="0" fontId="80" fillId="4" borderId="4" xfId="0" applyFont="1" applyFill="1" applyBorder="1" applyAlignment="1">
      <alignment horizontal="center"/>
    </xf>
    <xf numFmtId="0" fontId="80" fillId="4" borderId="5" xfId="0" applyFont="1" applyFill="1" applyBorder="1" applyAlignment="1">
      <alignment horizontal="center"/>
    </xf>
    <xf numFmtId="0" fontId="111" fillId="4" borderId="3" xfId="4" applyFont="1" applyFill="1" applyBorder="1" applyAlignment="1">
      <alignment horizontal="center"/>
    </xf>
    <xf numFmtId="0" fontId="111" fillId="4" borderId="4" xfId="4" applyFont="1" applyFill="1" applyBorder="1" applyAlignment="1">
      <alignment horizontal="center"/>
    </xf>
    <xf numFmtId="0" fontId="111" fillId="4" borderId="5" xfId="4" applyFont="1" applyFill="1" applyBorder="1" applyAlignment="1">
      <alignment horizontal="center"/>
    </xf>
    <xf numFmtId="0" fontId="49" fillId="4" borderId="3" xfId="0" applyFont="1" applyFill="1" applyBorder="1" applyAlignment="1">
      <alignment horizontal="center"/>
    </xf>
    <xf numFmtId="0" fontId="49" fillId="4" borderId="4" xfId="0" applyFont="1" applyFill="1" applyBorder="1" applyAlignment="1">
      <alignment horizontal="center"/>
    </xf>
    <xf numFmtId="0" fontId="49" fillId="4" borderId="5" xfId="0" applyFont="1" applyFill="1" applyBorder="1" applyAlignment="1">
      <alignment horizontal="center"/>
    </xf>
    <xf numFmtId="0" fontId="49" fillId="4" borderId="2" xfId="0" applyFont="1" applyFill="1" applyBorder="1" applyAlignment="1">
      <alignment horizontal="center"/>
    </xf>
    <xf numFmtId="0" fontId="49" fillId="4" borderId="9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49" fillId="4" borderId="7" xfId="0" applyFont="1" applyFill="1" applyBorder="1" applyAlignment="1">
      <alignment horizontal="center"/>
    </xf>
    <xf numFmtId="0" fontId="49" fillId="4" borderId="6" xfId="0" applyFont="1" applyFill="1" applyBorder="1" applyAlignment="1">
      <alignment horizontal="center"/>
    </xf>
    <xf numFmtId="0" fontId="49" fillId="4" borderId="8" xfId="0" applyFont="1" applyFill="1" applyBorder="1" applyAlignment="1">
      <alignment horizontal="center"/>
    </xf>
    <xf numFmtId="0" fontId="67" fillId="4" borderId="2" xfId="0" applyFont="1" applyFill="1" applyBorder="1" applyAlignment="1">
      <alignment horizontal="center"/>
    </xf>
    <xf numFmtId="0" fontId="67" fillId="4" borderId="9" xfId="0" applyFont="1" applyFill="1" applyBorder="1" applyAlignment="1">
      <alignment horizontal="center"/>
    </xf>
    <xf numFmtId="0" fontId="67" fillId="4" borderId="7" xfId="0" applyFont="1" applyFill="1" applyBorder="1" applyAlignment="1">
      <alignment horizontal="center"/>
    </xf>
    <xf numFmtId="0" fontId="67" fillId="4" borderId="8" xfId="0" applyFont="1" applyFill="1" applyBorder="1" applyAlignment="1">
      <alignment horizontal="center"/>
    </xf>
    <xf numFmtId="0" fontId="67" fillId="4" borderId="3" xfId="0" applyFont="1" applyFill="1" applyBorder="1" applyAlignment="1">
      <alignment horizontal="center"/>
    </xf>
    <xf numFmtId="0" fontId="67" fillId="4" borderId="4" xfId="0" applyFont="1" applyFill="1" applyBorder="1" applyAlignment="1">
      <alignment horizontal="center"/>
    </xf>
    <xf numFmtId="0" fontId="67" fillId="4" borderId="5" xfId="0" applyFont="1" applyFill="1" applyBorder="1" applyAlignment="1">
      <alignment horizontal="center"/>
    </xf>
    <xf numFmtId="0" fontId="108" fillId="4" borderId="4" xfId="0" applyFont="1" applyFill="1" applyBorder="1" applyAlignment="1">
      <alignment horizontal="center"/>
    </xf>
    <xf numFmtId="0" fontId="108" fillId="4" borderId="5" xfId="0" applyFont="1" applyFill="1" applyBorder="1" applyAlignment="1">
      <alignment horizontal="center"/>
    </xf>
    <xf numFmtId="0" fontId="108" fillId="4" borderId="4" xfId="0" applyFont="1" applyFill="1" applyBorder="1" applyAlignment="1">
      <alignment horizontal="center" vertical="center"/>
    </xf>
    <xf numFmtId="0" fontId="108" fillId="4" borderId="4" xfId="0" applyFont="1" applyFill="1" applyBorder="1" applyAlignment="1">
      <alignment horizontal="center" vertical="center" wrapText="1"/>
    </xf>
    <xf numFmtId="0" fontId="108" fillId="4" borderId="5" xfId="0" applyFont="1" applyFill="1" applyBorder="1" applyAlignment="1">
      <alignment horizontal="center" vertical="center" wrapText="1"/>
    </xf>
    <xf numFmtId="0" fontId="108" fillId="4" borderId="5" xfId="0" applyFont="1" applyFill="1" applyBorder="1" applyAlignment="1">
      <alignment horizontal="center" vertical="center"/>
    </xf>
    <xf numFmtId="0" fontId="8" fillId="4" borderId="2" xfId="4" applyFont="1" applyFill="1" applyBorder="1" applyAlignment="1">
      <alignment horizontal="center"/>
    </xf>
    <xf numFmtId="0" fontId="8" fillId="4" borderId="9" xfId="4" applyFont="1" applyFill="1" applyBorder="1" applyAlignment="1">
      <alignment horizontal="center"/>
    </xf>
    <xf numFmtId="0" fontId="53" fillId="0" borderId="0" xfId="4" applyFont="1" applyAlignment="1">
      <alignment vertical="center"/>
    </xf>
    <xf numFmtId="0" fontId="42" fillId="0" borderId="0" xfId="4" applyFont="1"/>
    <xf numFmtId="0" fontId="9" fillId="0" borderId="0" xfId="4"/>
    <xf numFmtId="0" fontId="26" fillId="6" borderId="2" xfId="4" applyFont="1" applyFill="1" applyBorder="1" applyAlignment="1">
      <alignment horizontal="center"/>
    </xf>
    <xf numFmtId="0" fontId="25" fillId="6" borderId="7" xfId="4" applyFont="1" applyFill="1" applyBorder="1" applyAlignment="1">
      <alignment horizontal="center"/>
    </xf>
    <xf numFmtId="0" fontId="25" fillId="6" borderId="7" xfId="4" applyFont="1" applyFill="1" applyBorder="1" applyAlignment="1">
      <alignment horizontal="center"/>
    </xf>
    <xf numFmtId="0" fontId="25" fillId="6" borderId="4" xfId="4" applyFont="1" applyFill="1" applyBorder="1" applyAlignment="1">
      <alignment horizontal="center"/>
    </xf>
    <xf numFmtId="0" fontId="25" fillId="6" borderId="4" xfId="4" applyFont="1" applyFill="1" applyBorder="1" applyAlignment="1">
      <alignment horizontal="center"/>
    </xf>
    <xf numFmtId="0" fontId="25" fillId="6" borderId="4" xfId="4" applyFont="1" applyFill="1" applyBorder="1"/>
    <xf numFmtId="0" fontId="25" fillId="6" borderId="7" xfId="4" applyFont="1" applyFill="1" applyBorder="1"/>
    <xf numFmtId="0" fontId="25" fillId="6" borderId="3" xfId="4" applyFont="1" applyFill="1" applyBorder="1" applyAlignment="1">
      <alignment horizontal="center"/>
    </xf>
    <xf numFmtId="0" fontId="25" fillId="6" borderId="5" xfId="4" applyFont="1" applyFill="1" applyBorder="1" applyAlignment="1">
      <alignment horizontal="center"/>
    </xf>
    <xf numFmtId="0" fontId="26" fillId="6" borderId="9" xfId="4" applyFont="1" applyFill="1" applyBorder="1" applyAlignment="1">
      <alignment horizontal="center"/>
    </xf>
    <xf numFmtId="0" fontId="25" fillId="6" borderId="1" xfId="4" applyFont="1" applyFill="1" applyBorder="1" applyAlignment="1">
      <alignment horizontal="center"/>
    </xf>
    <xf numFmtId="0" fontId="25" fillId="6" borderId="1" xfId="4" applyFont="1" applyFill="1" applyBorder="1" applyAlignment="1">
      <alignment horizontal="right"/>
    </xf>
    <xf numFmtId="0" fontId="25" fillId="6" borderId="3" xfId="4" applyFont="1" applyFill="1" applyBorder="1" applyAlignment="1">
      <alignment horizontal="right"/>
    </xf>
    <xf numFmtId="0" fontId="25" fillId="6" borderId="4" xfId="4" applyFont="1" applyFill="1" applyBorder="1" applyAlignment="1">
      <alignment horizontal="right"/>
    </xf>
    <xf numFmtId="0" fontId="25" fillId="6" borderId="10" xfId="4" applyFont="1" applyFill="1" applyBorder="1" applyAlignment="1">
      <alignment horizontal="right"/>
    </xf>
    <xf numFmtId="0" fontId="25" fillId="6" borderId="5" xfId="4" applyFont="1" applyFill="1" applyBorder="1" applyAlignment="1">
      <alignment horizontal="right"/>
    </xf>
    <xf numFmtId="0" fontId="25" fillId="0" borderId="14" xfId="4" applyFont="1" applyBorder="1"/>
    <xf numFmtId="164" fontId="25" fillId="0" borderId="0" xfId="1" applyFont="1" applyFill="1" applyBorder="1" applyAlignment="1"/>
    <xf numFmtId="0" fontId="26" fillId="0" borderId="0" xfId="4" applyFont="1" applyAlignment="1">
      <alignment horizontal="right"/>
    </xf>
    <xf numFmtId="2" fontId="26" fillId="0" borderId="0" xfId="4" applyNumberFormat="1" applyFont="1" applyAlignment="1">
      <alignment horizontal="right"/>
    </xf>
    <xf numFmtId="4" fontId="25" fillId="0" borderId="0" xfId="4" applyNumberFormat="1" applyFont="1" applyAlignment="1">
      <alignment horizontal="right"/>
    </xf>
    <xf numFmtId="0" fontId="26" fillId="0" borderId="14" xfId="4" applyFont="1" applyBorder="1" applyAlignment="1">
      <alignment horizontal="left" indent="2"/>
    </xf>
    <xf numFmtId="4" fontId="27" fillId="0" borderId="0" xfId="4" applyNumberFormat="1" applyFont="1" applyAlignment="1">
      <alignment horizontal="right"/>
    </xf>
    <xf numFmtId="164" fontId="26" fillId="0" borderId="0" xfId="4" applyNumberFormat="1" applyFont="1"/>
    <xf numFmtId="39" fontId="26" fillId="0" borderId="0" xfId="4" applyNumberFormat="1" applyFont="1"/>
    <xf numFmtId="0" fontId="25" fillId="0" borderId="9" xfId="4" applyFont="1" applyBorder="1"/>
    <xf numFmtId="0" fontId="25" fillId="0" borderId="1" xfId="4" applyFont="1" applyBorder="1" applyAlignment="1">
      <alignment horizontal="center"/>
    </xf>
    <xf numFmtId="0" fontId="25" fillId="0" borderId="1" xfId="4" applyFont="1" applyBorder="1" applyAlignment="1">
      <alignment horizontal="right"/>
    </xf>
    <xf numFmtId="2" fontId="25" fillId="0" borderId="1" xfId="4" applyNumberFormat="1" applyFont="1" applyBorder="1" applyAlignment="1">
      <alignment horizontal="right"/>
    </xf>
    <xf numFmtId="0" fontId="25" fillId="0" borderId="1" xfId="4" applyFont="1" applyBorder="1"/>
    <xf numFmtId="0" fontId="25" fillId="7" borderId="1" xfId="4" applyFont="1" applyFill="1" applyBorder="1"/>
    <xf numFmtId="3" fontId="25" fillId="0" borderId="1" xfId="4" applyNumberFormat="1" applyFont="1" applyBorder="1" applyAlignment="1">
      <alignment horizontal="right"/>
    </xf>
    <xf numFmtId="3" fontId="25" fillId="0" borderId="1" xfId="4" applyNumberFormat="1" applyFont="1" applyBorder="1"/>
    <xf numFmtId="3" fontId="25" fillId="0" borderId="10" xfId="4" applyNumberFormat="1" applyFont="1" applyBorder="1"/>
    <xf numFmtId="3" fontId="25" fillId="0" borderId="11" xfId="4" applyNumberFormat="1" applyFont="1" applyBorder="1"/>
    <xf numFmtId="0" fontId="43" fillId="0" borderId="0" xfId="4" applyFont="1"/>
    <xf numFmtId="0" fontId="32" fillId="0" borderId="7" xfId="4" applyFont="1" applyBorder="1" applyAlignment="1">
      <alignment horizontal="left"/>
    </xf>
    <xf numFmtId="166" fontId="26" fillId="0" borderId="0" xfId="4" applyNumberFormat="1" applyFont="1"/>
    <xf numFmtId="169" fontId="26" fillId="0" borderId="0" xfId="4" applyNumberFormat="1" applyFont="1"/>
    <xf numFmtId="0" fontId="54" fillId="0" borderId="0" xfId="4" applyFont="1"/>
    <xf numFmtId="0" fontId="55" fillId="0" borderId="0" xfId="4" applyFont="1"/>
    <xf numFmtId="164" fontId="55" fillId="0" borderId="0" xfId="4" applyNumberFormat="1" applyFont="1"/>
    <xf numFmtId="166" fontId="56" fillId="0" borderId="0" xfId="4" applyNumberFormat="1" applyFont="1"/>
    <xf numFmtId="0" fontId="57" fillId="0" borderId="0" xfId="4" applyFont="1"/>
    <xf numFmtId="43" fontId="9" fillId="0" borderId="0" xfId="4" applyNumberFormat="1"/>
    <xf numFmtId="166" fontId="58" fillId="0" borderId="0" xfId="4" applyNumberFormat="1" applyFont="1"/>
    <xf numFmtId="17" fontId="55" fillId="0" borderId="0" xfId="4" applyNumberFormat="1" applyFont="1"/>
    <xf numFmtId="0" fontId="59" fillId="0" borderId="0" xfId="4" applyFont="1"/>
    <xf numFmtId="4" fontId="7" fillId="4" borderId="0" xfId="4" applyNumberFormat="1" applyFont="1" applyFill="1" applyBorder="1" applyAlignment="1">
      <alignment horizontal="right"/>
    </xf>
    <xf numFmtId="4" fontId="7" fillId="0" borderId="0" xfId="4" applyNumberFormat="1" applyFont="1" applyBorder="1" applyAlignment="1">
      <alignment horizontal="right"/>
    </xf>
    <xf numFmtId="4" fontId="99" fillId="0" borderId="0" xfId="4" applyNumberFormat="1" applyFont="1" applyBorder="1" applyAlignment="1">
      <alignment horizontal="right"/>
    </xf>
    <xf numFmtId="4" fontId="99" fillId="0" borderId="0" xfId="4" applyNumberFormat="1" applyFont="1" applyBorder="1"/>
  </cellXfs>
  <cellStyles count="42">
    <cellStyle name=" Writer Import]_x000d__x000a_Display Dialog=No_x000d__x000a__x000d__x000a_[Horizontal Arrange]_x000d__x000a_Dimensions Interlocking=Yes_x000d__x000a_Sum Hierarchy=Yes_x000d__x000a_Generate 10" xfId="5" xr:uid="{1C5BFEF8-5765-46EA-98D4-743219444CA7}"/>
    <cellStyle name=" Writer Import]_x000d__x000a_Display Dialog=No_x000d__x000a__x000d__x000a_[Horizontal Arrange]_x000d__x000a_Dimensions Interlocking=Yes_x000d__x000a_Sum Hierarchy=Yes_x000d__x000a_Generate 16" xfId="13" xr:uid="{EB597581-8B0B-4B20-88B5-29C4EBEAC19E}"/>
    <cellStyle name=" Writer Import]_x000d__x000a_Display Dialog=No_x000d__x000a__x000d__x000a_[Horizontal Arrange]_x000d__x000a_Dimensions Interlocking=Yes_x000d__x000a_Sum Hierarchy=Yes_x000d__x000a_Generate 25" xfId="14" xr:uid="{757FC645-678C-474B-B2CC-AE00202AEAB1}"/>
    <cellStyle name=" Writer Import]_x000d__x000a_Display Dialog=No_x000d__x000a__x000d__x000a_[Horizontal Arrange]_x000d__x000a_Dimensions Interlocking=Yes_x000d__x000a_Sum Hierarchy=Yes_x000d__x000a_Generate 29" xfId="15" xr:uid="{A3D40467-9C74-43C1-9684-116CFFD80869}"/>
    <cellStyle name=" Writer Import]_x000d__x000a_Display Dialog=No_x000d__x000a__x000d__x000a_[Horizontal Arrange]_x000d__x000a_Dimensions Interlocking=Yes_x000d__x000a_Sum Hierarchy=Yes_x000d__x000a_Generate 30" xfId="16" xr:uid="{A8A2397D-3908-40D9-B507-A4349B349A3E}"/>
    <cellStyle name="60% - Accent3" xfId="2" builtinId="40"/>
    <cellStyle name="Comma" xfId="1" builtinId="3"/>
    <cellStyle name="Comma 12" xfId="21" xr:uid="{FFE6A110-7B91-44A6-A678-CDFE5D2C6DE4}"/>
    <cellStyle name="Comma 135" xfId="34" xr:uid="{6F0B3F43-FDC0-4E3B-9BE1-86D4580F6324}"/>
    <cellStyle name="Comma 139" xfId="31" xr:uid="{9803DCD6-F642-464E-B6B8-A5D2168EF9AA}"/>
    <cellStyle name="Comma 146" xfId="35" xr:uid="{D7226274-97AF-4C1D-92B7-4CCD667CF9FF}"/>
    <cellStyle name="Comma 2" xfId="12" xr:uid="{3A764432-6669-45F3-B572-EDD634084ADD}"/>
    <cellStyle name="Comma 2 2 2" xfId="38" xr:uid="{F55594FA-F750-44EA-A859-A7DB35F975B7}"/>
    <cellStyle name="Comma 2 2 30" xfId="22" xr:uid="{B35AA810-120B-4534-BF0F-4B4DEFFCF04C}"/>
    <cellStyle name="Comma 21" xfId="20" xr:uid="{94E1301F-D840-40D5-8E63-B730D1BC8995}"/>
    <cellStyle name="Comma 3" xfId="40" xr:uid="{66FDF86C-A2B8-4E1B-87BD-DDAF8A5B3A86}"/>
    <cellStyle name="m49048872" xfId="33" xr:uid="{08E7B883-34E1-4116-8BFF-4C6E2E4FD5C5}"/>
    <cellStyle name="Normal" xfId="0" builtinId="0"/>
    <cellStyle name="Normal - Style1 2" xfId="4" xr:uid="{C590C2FD-2C5A-4981-97AB-BAC256B36B1B}"/>
    <cellStyle name="Normal 10" xfId="19" xr:uid="{989BF43F-9A1D-4A11-AC0C-944DB4C1CFED}"/>
    <cellStyle name="Normal 10 17" xfId="32" xr:uid="{F52213E9-F7EF-4448-916B-D138E982407F}"/>
    <cellStyle name="Normal 13" xfId="26" xr:uid="{BDD668B0-2B15-4665-9DAF-C1EA35DBE431}"/>
    <cellStyle name="Normal 14" xfId="28" xr:uid="{C0EE9BD0-AF90-45D8-931A-C56AAB69DF44}"/>
    <cellStyle name="Normal 15" xfId="27" xr:uid="{08CEBBF8-D936-49BB-9D47-7D6A89BEB9C0}"/>
    <cellStyle name="Normal 153" xfId="29" xr:uid="{DC94BFFE-61AB-407C-9A24-09030A2047E7}"/>
    <cellStyle name="Normal 154" xfId="30" xr:uid="{DEACDB05-4F57-40C4-BA73-C1D9C3EAC5A9}"/>
    <cellStyle name="Normal 162" xfId="36" xr:uid="{FCD526D2-5EE4-48B2-84CF-A6D7D12766A6}"/>
    <cellStyle name="Normal 168" xfId="10" xr:uid="{653BD5A8-FAE2-49D3-AF3C-642994810EDE}"/>
    <cellStyle name="Normal 169" xfId="9" xr:uid="{AF6C8C64-3927-4D6E-995C-73EA4881B933}"/>
    <cellStyle name="Normal 175" xfId="8" xr:uid="{CFE25FE2-32BB-4166-B3D9-A19CAE8AB8CF}"/>
    <cellStyle name="Normal 2 2" xfId="11" xr:uid="{0DBBB816-877C-4984-9534-4958A1555B36}"/>
    <cellStyle name="Normal 3 10" xfId="17" xr:uid="{D0841F50-723F-44EF-9CC5-389C452E29A7}"/>
    <cellStyle name="Normal 3 6 2" xfId="6" xr:uid="{C6FD1D76-1E45-4067-B0C1-3B9C6A4F519B}"/>
    <cellStyle name="Normal 4" xfId="39" xr:uid="{5D727AD4-B8F3-471B-B57E-0D270FCC3115}"/>
    <cellStyle name="Normal 47" xfId="7" xr:uid="{A5E343B7-4C86-486F-A006-9E814033578A}"/>
    <cellStyle name="Normal 52 2 2" xfId="3" xr:uid="{9C8531C4-69BC-44E2-B191-2680D141E222}"/>
    <cellStyle name="Normal 52 2 2 2" xfId="41" xr:uid="{CDEB3856-B54E-4E59-834A-8A00FA012E29}"/>
    <cellStyle name="Normal 52 2 3 2" xfId="37" xr:uid="{2BC511D4-1B88-4EB9-A785-3B2314AAECF7}"/>
    <cellStyle name="Normal_if-Dec 2001" xfId="25" xr:uid="{B28B557F-DF0D-415D-B7D2-2A6625B2226A}"/>
    <cellStyle name="Normal_july 2005 interest rates" xfId="18" xr:uid="{931A99D3-5C96-4327-A37A-67128A5AD439}"/>
    <cellStyle name="Normal_Statiscal Bulletin 2new 2" xfId="24" xr:uid="{B73F32EB-8D88-426A-AFA4-1350CEC8C864}"/>
    <cellStyle name="Percent 2" xfId="23" xr:uid="{1DEB29F9-607B-43EE-8B39-FECA2D98170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3.png@01D3E841.519FC5E0" TargetMode="Externa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404812</xdr:colOff>
      <xdr:row>3</xdr:row>
      <xdr:rowOff>11906</xdr:rowOff>
    </xdr:from>
    <xdr:to>
      <xdr:col>9</xdr:col>
      <xdr:colOff>369093</xdr:colOff>
      <xdr:row>10</xdr:row>
      <xdr:rowOff>0</xdr:rowOff>
    </xdr:to>
    <xdr:pic>
      <xdr:nvPicPr>
        <xdr:cNvPr id="2" name="Picture 1" descr="BoG Logo">
          <a:extLst>
            <a:ext uri="{FF2B5EF4-FFF2-40B4-BE49-F238E27FC236}">
              <a16:creationId xmlns:a16="http://schemas.microsoft.com/office/drawing/2014/main" id="{BE8EE8E7-73F9-4436-B17C-5E02C887DE8F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062" y="856456"/>
          <a:ext cx="1805781" cy="17279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3\Monetary%20Files\Rural%20Finance%20Office\REPORTS\FINDICAT_B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Jan,%202005%20Final%20Tables%20cop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Dec.%202005%20Final%20Tables.xls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Quarterly/BOG%20Statistical%20Bulletin%20-%20Quarter%204_2025_F1.xlsx" TargetMode="External"/><Relationship Id="rId2" Type="http://schemas.openxmlformats.org/officeDocument/2006/relationships/externalLinkPath" Target="file:///C:\Users\francis.abude\Desktop\Statistical%20Bulletins\Quarterly\BOG%20Statistical%20Bulletin%20-%20Quarter%204_2025_F1.xlsx" TargetMode="External"/><Relationship Id="rId1" Type="http://schemas.openxmlformats.org/officeDocument/2006/relationships/externalLinkPath" Target="/Users/francis.abude/Desktop/Statistical%20Bulletins/Quarterly/BOG%20Statistical%20Bulletin%20-%20Quarter%204_2025_F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Charts"/>
      <sheetName val="STC2002MARCH"/>
      <sheetName val="STC2001JUNE"/>
      <sheetName val="STCJUNE2002"/>
      <sheetName val="STC2001Dec"/>
      <sheetName val="STC2001SEPT"/>
      <sheetName val="ANNREV-2001"/>
      <sheetName val="ANNREV"/>
      <sheetName val="ANNUAL REP. 2000"/>
      <sheetName val="1QR2002"/>
      <sheetName val="4QR2000"/>
      <sheetName val="2QR2001"/>
      <sheetName val="4QR2001"/>
      <sheetName val="3QR2001"/>
      <sheetName val="LoanSTC2reserve-dep"/>
      <sheetName val="CONBASH98"/>
      <sheetName val="conbash2000"/>
      <sheetName val="QuarterlySTC Class"/>
      <sheetName val="RuralList1999"/>
      <sheetName val="Rul1997"/>
      <sheetName val="Rul1996"/>
      <sheetName val="Rul1995"/>
      <sheetName val="Ruralocation"/>
      <sheetName val="RuralList2000"/>
      <sheetName val="DataReq't"/>
      <sheetName val="General Rural Classify"/>
      <sheetName val="ANNUAL_REP__2000"/>
      <sheetName val="QuarterlySTC_Class"/>
      <sheetName val="General_Rural_Classify"/>
      <sheetName val="ANNUAL_REP__20001"/>
      <sheetName val="QuarterlySTC_Class1"/>
      <sheetName val="General_Rural_Classify1"/>
      <sheetName val="Graphs "/>
      <sheetName val="ANNUAL_REP__20002"/>
      <sheetName val="QuarterlySTC_Class2"/>
      <sheetName val="General_Rural_Classify2"/>
      <sheetName val="ANNUAL_REP__20003"/>
      <sheetName val="QuarterlySTC_Class3"/>
      <sheetName val="General_Rural_Classify3"/>
      <sheetName val="Graphs_"/>
      <sheetName val="mda_depts_agencies"/>
      <sheetName val="mmdas_depts_agencies"/>
      <sheetName val="regions_breakdown_pim_sensitztn"/>
      <sheetName val="FACILITATORS(RES. PERSONS)"/>
      <sheetName val="C"/>
    </sheetNames>
    <sheetDataSet>
      <sheetData sheetId="0">
        <row r="3">
          <cell r="B3" t="str">
            <v>Jan.'2000</v>
          </cell>
          <cell r="C3" t="str">
            <v>Feb.'2000</v>
          </cell>
          <cell r="D3" t="str">
            <v>Mar.'2000</v>
          </cell>
          <cell r="E3" t="str">
            <v>Apr.'2000</v>
          </cell>
          <cell r="F3" t="str">
            <v>May'2000</v>
          </cell>
          <cell r="G3" t="str">
            <v>Jun.'2000</v>
          </cell>
          <cell r="H3" t="str">
            <v>Jul.'2000</v>
          </cell>
          <cell r="I3" t="str">
            <v>Aug.'2000</v>
          </cell>
          <cell r="J3" t="str">
            <v>Sept.'2000</v>
          </cell>
          <cell r="K3" t="str">
            <v>Oct.'2000</v>
          </cell>
          <cell r="L3" t="str">
            <v>Nov.'2000</v>
          </cell>
          <cell r="M3" t="str">
            <v>Dec.'2000</v>
          </cell>
          <cell r="O3" t="str">
            <v>Jan.'2000</v>
          </cell>
          <cell r="P3" t="str">
            <v>Feb.'2000</v>
          </cell>
          <cell r="Q3" t="str">
            <v>Mar.'2000</v>
          </cell>
          <cell r="R3" t="str">
            <v>Apr.'2000</v>
          </cell>
          <cell r="S3" t="str">
            <v>May'2000</v>
          </cell>
          <cell r="T3" t="str">
            <v>Jun.'2000</v>
          </cell>
          <cell r="U3" t="str">
            <v>Jul.'2000</v>
          </cell>
          <cell r="V3" t="str">
            <v>Aug.'2000</v>
          </cell>
          <cell r="W3" t="str">
            <v>Sept.'2000</v>
          </cell>
          <cell r="AC3" t="str">
            <v>Jan.'2000</v>
          </cell>
          <cell r="AD3" t="str">
            <v>Feb.'2000</v>
          </cell>
          <cell r="AE3" t="str">
            <v>Mar.'2000</v>
          </cell>
          <cell r="AF3" t="str">
            <v>Apr.'2000</v>
          </cell>
          <cell r="AG3" t="str">
            <v>May'2000</v>
          </cell>
          <cell r="AH3" t="str">
            <v>Jun.'2000</v>
          </cell>
          <cell r="AI3" t="str">
            <v>Jul.'2000</v>
          </cell>
          <cell r="AJ3" t="str">
            <v>Aug.'2000</v>
          </cell>
          <cell r="AK3" t="str">
            <v>Sept.'2000</v>
          </cell>
          <cell r="AL3" t="str">
            <v>Oct.'2000</v>
          </cell>
          <cell r="AM3" t="str">
            <v>Nov.'2000</v>
          </cell>
          <cell r="AN3" t="str">
            <v>Dec.'2000</v>
          </cell>
        </row>
        <row r="4">
          <cell r="B4">
            <v>212938.26</v>
          </cell>
          <cell r="C4">
            <v>225200.95</v>
          </cell>
          <cell r="D4">
            <v>229715.83000000002</v>
          </cell>
          <cell r="E4">
            <v>232319.66999999998</v>
          </cell>
          <cell r="F4">
            <v>237256.34</v>
          </cell>
          <cell r="G4">
            <v>249891.53</v>
          </cell>
          <cell r="H4">
            <v>258691.37</v>
          </cell>
          <cell r="I4">
            <v>267616.56</v>
          </cell>
          <cell r="J4">
            <v>278086.16000000003</v>
          </cell>
          <cell r="K4">
            <v>293577.61</v>
          </cell>
          <cell r="L4">
            <v>303277.93</v>
          </cell>
          <cell r="M4">
            <v>312985.13</v>
          </cell>
          <cell r="O4">
            <v>122900.95</v>
          </cell>
          <cell r="P4">
            <v>129937.29</v>
          </cell>
          <cell r="Q4">
            <v>134446.64000000001</v>
          </cell>
          <cell r="R4">
            <v>137025.19</v>
          </cell>
          <cell r="S4">
            <v>140392.53</v>
          </cell>
          <cell r="T4">
            <v>146747.41</v>
          </cell>
          <cell r="U4">
            <v>153864.75</v>
          </cell>
          <cell r="V4">
            <v>158837.57999999999</v>
          </cell>
          <cell r="W4">
            <v>165119.67000000001</v>
          </cell>
          <cell r="X4">
            <v>176624.96</v>
          </cell>
          <cell r="Y4">
            <v>182577.4</v>
          </cell>
          <cell r="Z4">
            <v>191306.73</v>
          </cell>
          <cell r="AC4">
            <v>90037.31</v>
          </cell>
          <cell r="AD4">
            <v>95263.66</v>
          </cell>
          <cell r="AE4">
            <v>95269.19</v>
          </cell>
          <cell r="AF4">
            <v>95294.48</v>
          </cell>
          <cell r="AG4">
            <v>96863.81</v>
          </cell>
          <cell r="AH4">
            <v>103144.12</v>
          </cell>
          <cell r="AI4">
            <v>104826.62</v>
          </cell>
          <cell r="AJ4">
            <v>108778.98</v>
          </cell>
          <cell r="AK4">
            <v>112966.49</v>
          </cell>
          <cell r="AL4">
            <v>116952.65</v>
          </cell>
          <cell r="AM4">
            <v>120700.53</v>
          </cell>
          <cell r="AN4">
            <v>121678.39999999999</v>
          </cell>
        </row>
        <row r="5">
          <cell r="B5">
            <v>156327.9</v>
          </cell>
          <cell r="C5">
            <v>165349.22999999998</v>
          </cell>
          <cell r="D5">
            <v>166715.19</v>
          </cell>
          <cell r="E5">
            <v>168427.81</v>
          </cell>
          <cell r="F5">
            <v>171264.4</v>
          </cell>
          <cell r="G5">
            <v>180065.12</v>
          </cell>
          <cell r="H5">
            <v>187836.28</v>
          </cell>
          <cell r="I5">
            <v>194754.09000000003</v>
          </cell>
          <cell r="J5">
            <v>199605.46000000002</v>
          </cell>
          <cell r="K5">
            <v>215560.94</v>
          </cell>
          <cell r="L5">
            <v>223666.32</v>
          </cell>
          <cell r="M5">
            <v>233851.77000000002</v>
          </cell>
          <cell r="O5">
            <v>88959.14</v>
          </cell>
          <cell r="P5">
            <v>95008.61</v>
          </cell>
          <cell r="Q5">
            <v>95931.51</v>
          </cell>
          <cell r="R5">
            <v>97558.06</v>
          </cell>
          <cell r="S5">
            <v>99016.47</v>
          </cell>
          <cell r="T5">
            <v>103132.33</v>
          </cell>
          <cell r="U5">
            <v>109246.91</v>
          </cell>
          <cell r="V5">
            <v>112617.13</v>
          </cell>
          <cell r="W5">
            <v>114400.1</v>
          </cell>
          <cell r="X5">
            <v>125756.67</v>
          </cell>
          <cell r="Y5">
            <v>130802</v>
          </cell>
          <cell r="Z5">
            <v>139091.19</v>
          </cell>
          <cell r="AC5">
            <v>67368.759999999995</v>
          </cell>
          <cell r="AD5">
            <v>70340.62</v>
          </cell>
          <cell r="AE5">
            <v>70783.679999999993</v>
          </cell>
          <cell r="AF5">
            <v>70869.75</v>
          </cell>
          <cell r="AG5">
            <v>72247.929999999993</v>
          </cell>
          <cell r="AH5">
            <v>76932.789999999994</v>
          </cell>
          <cell r="AI5">
            <v>78589.37</v>
          </cell>
          <cell r="AJ5">
            <v>82136.960000000006</v>
          </cell>
          <cell r="AK5">
            <v>85205.36</v>
          </cell>
          <cell r="AL5">
            <v>89804.27</v>
          </cell>
          <cell r="AM5">
            <v>92864.320000000007</v>
          </cell>
          <cell r="AN5">
            <v>94760.58</v>
          </cell>
        </row>
        <row r="6">
          <cell r="B6">
            <v>30766.32</v>
          </cell>
          <cell r="C6">
            <v>37981.68</v>
          </cell>
          <cell r="D6">
            <v>32681.74</v>
          </cell>
          <cell r="E6">
            <v>33961.53</v>
          </cell>
          <cell r="F6">
            <v>38123.42</v>
          </cell>
          <cell r="G6">
            <v>37395.160000000003</v>
          </cell>
          <cell r="H6">
            <v>40608.86</v>
          </cell>
          <cell r="I6">
            <v>42975.34</v>
          </cell>
          <cell r="J6">
            <v>45444.57</v>
          </cell>
          <cell r="K6">
            <v>48427.149999999994</v>
          </cell>
          <cell r="L6">
            <v>43656.11</v>
          </cell>
          <cell r="M6">
            <v>46739.85</v>
          </cell>
          <cell r="O6">
            <v>17262.28</v>
          </cell>
          <cell r="P6">
            <v>21827.42</v>
          </cell>
          <cell r="Q6">
            <v>18138.45</v>
          </cell>
          <cell r="R6">
            <v>20886</v>
          </cell>
          <cell r="S6">
            <v>24417.98</v>
          </cell>
          <cell r="T6">
            <v>21579.22</v>
          </cell>
          <cell r="U6">
            <v>24733.81</v>
          </cell>
          <cell r="V6">
            <v>25783.81</v>
          </cell>
          <cell r="W6">
            <v>26080.78</v>
          </cell>
          <cell r="X6">
            <v>28393.71</v>
          </cell>
          <cell r="Y6">
            <v>26293.35</v>
          </cell>
          <cell r="Z6">
            <v>29701.87</v>
          </cell>
          <cell r="AC6">
            <v>13504.04</v>
          </cell>
          <cell r="AD6">
            <v>16154.26</v>
          </cell>
          <cell r="AE6">
            <v>14543.29</v>
          </cell>
          <cell r="AF6">
            <v>13075.53</v>
          </cell>
          <cell r="AG6">
            <v>13705.44</v>
          </cell>
          <cell r="AH6">
            <v>15815.94</v>
          </cell>
          <cell r="AI6">
            <v>15875.05</v>
          </cell>
          <cell r="AJ6">
            <v>17191.53</v>
          </cell>
          <cell r="AK6">
            <v>19363.79</v>
          </cell>
          <cell r="AL6">
            <v>20033.439999999999</v>
          </cell>
          <cell r="AM6">
            <v>17362.759999999998</v>
          </cell>
          <cell r="AN6">
            <v>17037.98</v>
          </cell>
        </row>
        <row r="7">
          <cell r="B7">
            <v>80005.94</v>
          </cell>
          <cell r="C7">
            <v>86941.319999999992</v>
          </cell>
          <cell r="D7">
            <v>92130.52</v>
          </cell>
          <cell r="E7">
            <v>95897.11</v>
          </cell>
          <cell r="F7">
            <v>98209</v>
          </cell>
          <cell r="G7">
            <v>106345.98999999999</v>
          </cell>
          <cell r="H7">
            <v>111896.89000000001</v>
          </cell>
          <cell r="I7">
            <v>114398.17</v>
          </cell>
          <cell r="J7">
            <v>116545.01000000001</v>
          </cell>
          <cell r="K7">
            <v>122612.01</v>
          </cell>
          <cell r="L7">
            <v>138298.98000000001</v>
          </cell>
          <cell r="M7">
            <v>137416.19</v>
          </cell>
          <cell r="O7">
            <v>49533.94</v>
          </cell>
          <cell r="P7">
            <v>55973.38</v>
          </cell>
          <cell r="Q7">
            <v>59772.03</v>
          </cell>
          <cell r="R7">
            <v>61797.38</v>
          </cell>
          <cell r="S7">
            <v>63118.67</v>
          </cell>
          <cell r="T7">
            <v>66219.649999999994</v>
          </cell>
          <cell r="U7">
            <v>70746.960000000006</v>
          </cell>
          <cell r="V7">
            <v>73161.58</v>
          </cell>
          <cell r="W7">
            <v>74624.61</v>
          </cell>
          <cell r="X7">
            <v>79235.259999999995</v>
          </cell>
          <cell r="Y7">
            <v>91413.66</v>
          </cell>
          <cell r="Z7">
            <v>87842.37</v>
          </cell>
          <cell r="AC7">
            <v>30472</v>
          </cell>
          <cell r="AD7">
            <v>30967.94</v>
          </cell>
          <cell r="AE7">
            <v>32358.49</v>
          </cell>
          <cell r="AF7">
            <v>34099.730000000003</v>
          </cell>
          <cell r="AG7">
            <v>35090.33</v>
          </cell>
          <cell r="AH7">
            <v>40126.339999999997</v>
          </cell>
          <cell r="AI7">
            <v>41149.93</v>
          </cell>
          <cell r="AJ7">
            <v>41236.589999999997</v>
          </cell>
          <cell r="AK7">
            <v>41920.400000000001</v>
          </cell>
          <cell r="AL7">
            <v>43376.75</v>
          </cell>
          <cell r="AM7">
            <v>46885.32</v>
          </cell>
          <cell r="AN7">
            <v>49573.82</v>
          </cell>
        </row>
        <row r="8">
          <cell r="B8">
            <v>66715.959999999992</v>
          </cell>
          <cell r="C8">
            <v>72897.429999999993</v>
          </cell>
          <cell r="D8">
            <v>71730.66</v>
          </cell>
          <cell r="E8">
            <v>73409.989999999991</v>
          </cell>
          <cell r="F8">
            <v>73330.459999999992</v>
          </cell>
          <cell r="G8">
            <v>71371.95</v>
          </cell>
          <cell r="H8">
            <v>74867.06</v>
          </cell>
          <cell r="I8">
            <v>75178.3</v>
          </cell>
          <cell r="J8">
            <v>76328.55</v>
          </cell>
          <cell r="K8">
            <v>79000.13</v>
          </cell>
          <cell r="L8">
            <v>83108.12</v>
          </cell>
          <cell r="M8">
            <v>83261.78</v>
          </cell>
          <cell r="O8">
            <v>36068.11</v>
          </cell>
          <cell r="P8">
            <v>41399.89</v>
          </cell>
          <cell r="Q8">
            <v>39103.67</v>
          </cell>
          <cell r="R8">
            <v>40432.47</v>
          </cell>
          <cell r="S8">
            <v>43432.21</v>
          </cell>
          <cell r="T8">
            <v>40539.1</v>
          </cell>
          <cell r="U8">
            <v>42274.21</v>
          </cell>
          <cell r="V8">
            <v>43954.76</v>
          </cell>
          <cell r="W8">
            <v>43661.23</v>
          </cell>
          <cell r="X8">
            <v>46590.75</v>
          </cell>
          <cell r="Y8">
            <v>48700.639999999999</v>
          </cell>
          <cell r="Z8">
            <v>49066.25</v>
          </cell>
          <cell r="AC8">
            <v>30647.85</v>
          </cell>
          <cell r="AD8">
            <v>31497.54</v>
          </cell>
          <cell r="AE8">
            <v>32626.99</v>
          </cell>
          <cell r="AF8">
            <v>32977.519999999997</v>
          </cell>
          <cell r="AG8">
            <v>29898.25</v>
          </cell>
          <cell r="AH8">
            <v>30832.85</v>
          </cell>
          <cell r="AI8">
            <v>32592.85</v>
          </cell>
          <cell r="AJ8">
            <v>31223.54</v>
          </cell>
          <cell r="AK8">
            <v>32667.32</v>
          </cell>
          <cell r="AL8">
            <v>32409.38</v>
          </cell>
          <cell r="AM8">
            <v>34407.480000000003</v>
          </cell>
          <cell r="AN8">
            <v>34195.53</v>
          </cell>
        </row>
        <row r="9">
          <cell r="B9">
            <v>21777.82</v>
          </cell>
          <cell r="C9">
            <v>22030.26</v>
          </cell>
          <cell r="D9">
            <v>21651.16</v>
          </cell>
          <cell r="E9">
            <v>20723.440000000002</v>
          </cell>
          <cell r="F9">
            <v>21274.350000000002</v>
          </cell>
          <cell r="G9">
            <v>21798.14</v>
          </cell>
          <cell r="H9">
            <v>21760.910000000003</v>
          </cell>
          <cell r="I9">
            <v>21264.78</v>
          </cell>
          <cell r="J9">
            <v>21437.55</v>
          </cell>
          <cell r="K9">
            <v>19946.400000000001</v>
          </cell>
          <cell r="L9">
            <v>21356.720000000001</v>
          </cell>
          <cell r="M9">
            <v>20615.46</v>
          </cell>
          <cell r="O9">
            <v>17255.09</v>
          </cell>
          <cell r="P9">
            <v>17266.189999999999</v>
          </cell>
          <cell r="Q9">
            <v>17107.34</v>
          </cell>
          <cell r="R9">
            <v>16011.94</v>
          </cell>
          <cell r="S9">
            <v>16475.63</v>
          </cell>
          <cell r="T9">
            <v>16890.919999999998</v>
          </cell>
          <cell r="U9">
            <v>16601.060000000001</v>
          </cell>
          <cell r="V9">
            <v>16611.86</v>
          </cell>
          <cell r="W9">
            <v>16628.96</v>
          </cell>
          <cell r="X9">
            <v>15714.35</v>
          </cell>
          <cell r="Y9">
            <v>16623.64</v>
          </cell>
          <cell r="Z9">
            <v>16537.38</v>
          </cell>
          <cell r="AC9">
            <v>4522.7299999999996</v>
          </cell>
          <cell r="AD9">
            <v>4764.07</v>
          </cell>
          <cell r="AE9">
            <v>4543.82</v>
          </cell>
          <cell r="AF9">
            <v>4711.5</v>
          </cell>
          <cell r="AG9">
            <v>4798.72</v>
          </cell>
          <cell r="AH9">
            <v>4907.22</v>
          </cell>
          <cell r="AI9">
            <v>5159.8500000000004</v>
          </cell>
          <cell r="AJ9">
            <v>4652.92</v>
          </cell>
          <cell r="AK9">
            <v>4808.59</v>
          </cell>
          <cell r="AL9">
            <v>4232.05</v>
          </cell>
          <cell r="AM9">
            <v>4733.08</v>
          </cell>
          <cell r="AN9">
            <v>4078.08</v>
          </cell>
        </row>
      </sheetData>
      <sheetData sheetId="1">
        <row r="10">
          <cell r="B10">
            <v>7.6440000000000001</v>
          </cell>
        </row>
        <row r="11">
          <cell r="B11">
            <v>2.645</v>
          </cell>
        </row>
        <row r="12">
          <cell r="B12">
            <v>2.7690000000000001</v>
          </cell>
        </row>
        <row r="13">
          <cell r="B13">
            <v>8.61</v>
          </cell>
        </row>
        <row r="14">
          <cell r="B14">
            <v>23.632999999999999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M1" t="str">
            <v>SECTORAL DISTRIBUTION OF LOANS AND ADVANCES OF</v>
          </cell>
        </row>
        <row r="46">
          <cell r="D46">
            <v>16.873799695370963</v>
          </cell>
        </row>
        <row r="47">
          <cell r="D47">
            <v>5.8387232069932233</v>
          </cell>
        </row>
        <row r="48">
          <cell r="D48">
            <v>6.1124478488333596</v>
          </cell>
        </row>
        <row r="49">
          <cell r="D49">
            <v>19.00620295357718</v>
          </cell>
        </row>
        <row r="50">
          <cell r="D50">
            <v>52.168826295225266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 23"/>
      <sheetName val="24"/>
      <sheetName val="25"/>
      <sheetName val="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over Page"/>
      <sheetName val="Table of Content "/>
      <sheetName val="Acronyms"/>
      <sheetName val="Selected Indicators"/>
      <sheetName val="1"/>
      <sheetName val="2"/>
      <sheetName val="3"/>
      <sheetName val="4"/>
      <sheetName val="5"/>
      <sheetName val="6"/>
      <sheetName val="7"/>
      <sheetName val="8"/>
      <sheetName val="9 "/>
      <sheetName val="10a"/>
      <sheetName val="10b"/>
      <sheetName val="11a"/>
      <sheetName val="11b"/>
      <sheetName val="12a "/>
      <sheetName val="12b"/>
      <sheetName val="13 "/>
      <sheetName val="14 "/>
      <sheetName val="15a"/>
      <sheetName val="15b"/>
      <sheetName val="16a"/>
      <sheetName val="16b"/>
      <sheetName val="16c"/>
      <sheetName val="17a"/>
      <sheetName val="17b"/>
      <sheetName val="18"/>
      <sheetName val="19"/>
      <sheetName val="20"/>
      <sheetName val="21a"/>
      <sheetName val="21b"/>
      <sheetName val="22"/>
      <sheetName val="23"/>
      <sheetName val="24"/>
      <sheetName val="25"/>
      <sheetName val="26"/>
      <sheetName val="27"/>
      <sheetName val="28"/>
      <sheetName val="29"/>
      <sheetName val="30a"/>
      <sheetName val="30b"/>
      <sheetName val="31"/>
      <sheetName val="32"/>
      <sheetName val="33"/>
      <sheetName val="Back 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304CBF2-B6AA-4FC2-8CA6-29ED541F6E40}">
  <we:reference id="a3b40b4f-8edf-490e-9df1-7e66f93912bf" version="1.2.0.0" store="EXCatalog" storeType="EXCatalog"/>
  <we:alternateReferences>
    <we:reference id="WA104380526" version="1.2.0.0" store="en-GB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1373-3F97-4E44-9CC4-D57AD648667B}">
  <dimension ref="A1:EC41"/>
  <sheetViews>
    <sheetView showGridLines="0" view="pageBreakPreview" topLeftCell="A30" zoomScale="50" zoomScaleNormal="80" zoomScaleSheetLayoutView="50" workbookViewId="0">
      <selection activeCell="FZ29" sqref="FZ29"/>
    </sheetView>
  </sheetViews>
  <sheetFormatPr defaultColWidth="9.1796875" defaultRowHeight="21" x14ac:dyDescent="0.5"/>
  <cols>
    <col min="1" max="17" width="13.1796875" style="1638" customWidth="1"/>
    <col min="18" max="16384" width="9.1796875" style="1638"/>
  </cols>
  <sheetData>
    <row r="1" spans="1:17" ht="24.5" x14ac:dyDescent="0.55000000000000004">
      <c r="A1" s="1635"/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7"/>
      <c r="O1" s="1636"/>
      <c r="P1" s="1636"/>
      <c r="Q1" s="1636"/>
    </row>
    <row r="2" spans="1:17" x14ac:dyDescent="0.5">
      <c r="A2" s="1636"/>
      <c r="B2" s="1636"/>
      <c r="C2" s="1636"/>
      <c r="D2" s="1636"/>
      <c r="E2" s="1636"/>
      <c r="F2" s="1636"/>
      <c r="G2" s="1636"/>
      <c r="H2" s="1636"/>
      <c r="I2" s="1636"/>
      <c r="J2" s="1636"/>
      <c r="K2" s="1636"/>
      <c r="L2" s="1636"/>
      <c r="M2" s="1636"/>
      <c r="N2" s="1637"/>
      <c r="O2" s="1636"/>
      <c r="P2" s="1636"/>
      <c r="Q2" s="1636"/>
    </row>
    <row r="3" spans="1:17" x14ac:dyDescent="0.5">
      <c r="A3" s="1636"/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7"/>
      <c r="O3" s="1636"/>
      <c r="P3" s="1636"/>
      <c r="Q3" s="1636"/>
    </row>
    <row r="4" spans="1:17" ht="11.25" customHeight="1" x14ac:dyDescent="0.5">
      <c r="A4" s="1636"/>
      <c r="B4" s="1636"/>
      <c r="C4" s="1636"/>
      <c r="D4" s="1636"/>
      <c r="E4" s="1636"/>
      <c r="F4" s="1636"/>
      <c r="G4" s="1636"/>
      <c r="H4" s="1636"/>
      <c r="I4" s="1636"/>
      <c r="J4" s="1636"/>
      <c r="K4" s="1636"/>
      <c r="L4" s="1636"/>
      <c r="M4" s="1636"/>
      <c r="N4" s="1637"/>
      <c r="O4" s="1636"/>
      <c r="P4" s="1636"/>
      <c r="Q4" s="1636"/>
    </row>
    <row r="5" spans="1:17" x14ac:dyDescent="0.5">
      <c r="A5" s="1636"/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7"/>
      <c r="O5" s="1636"/>
      <c r="P5" s="1636"/>
      <c r="Q5" s="1636"/>
    </row>
    <row r="6" spans="1:17" x14ac:dyDescent="0.5">
      <c r="A6" s="1636"/>
      <c r="B6" s="1636"/>
      <c r="C6" s="1636"/>
      <c r="D6" s="1636"/>
      <c r="E6" s="1636"/>
      <c r="F6" s="1636"/>
      <c r="G6" s="1636"/>
      <c r="H6" s="1636"/>
      <c r="I6" s="1636"/>
      <c r="J6" s="1636"/>
      <c r="K6" s="1636"/>
      <c r="L6" s="1636"/>
      <c r="M6" s="1636"/>
      <c r="N6" s="1637"/>
      <c r="O6" s="1636"/>
      <c r="P6" s="1636"/>
      <c r="Q6" s="1636"/>
    </row>
    <row r="7" spans="1:17" x14ac:dyDescent="0.5">
      <c r="A7" s="1636"/>
      <c r="B7" s="1636"/>
      <c r="C7" s="1636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7"/>
      <c r="O7" s="1636"/>
      <c r="P7" s="1636"/>
      <c r="Q7" s="1636"/>
    </row>
    <row r="8" spans="1:17" x14ac:dyDescent="0.5">
      <c r="A8" s="1636"/>
      <c r="B8" s="1636"/>
      <c r="C8" s="1636"/>
      <c r="D8" s="1636"/>
      <c r="E8" s="1636"/>
      <c r="F8" s="1636"/>
      <c r="G8" s="1636"/>
      <c r="H8" s="1636"/>
      <c r="I8" s="1636"/>
      <c r="J8" s="1636"/>
      <c r="K8" s="1636"/>
      <c r="L8" s="1636"/>
      <c r="M8" s="1636"/>
      <c r="N8" s="1637"/>
      <c r="O8" s="1636"/>
      <c r="P8" s="1636"/>
      <c r="Q8" s="1636"/>
    </row>
    <row r="9" spans="1:17" x14ac:dyDescent="0.5">
      <c r="A9" s="1636"/>
      <c r="B9" s="1636"/>
      <c r="C9" s="1636"/>
      <c r="D9" s="1636"/>
      <c r="E9" s="1636"/>
      <c r="F9" s="1636"/>
      <c r="G9" s="1636"/>
      <c r="H9" s="1636"/>
      <c r="I9" s="1636"/>
      <c r="J9" s="1636"/>
      <c r="K9" s="1636"/>
      <c r="L9" s="1636"/>
      <c r="M9" s="1636"/>
      <c r="N9" s="1637"/>
      <c r="O9" s="1636"/>
      <c r="P9" s="1636"/>
      <c r="Q9" s="1636"/>
    </row>
    <row r="10" spans="1:17" x14ac:dyDescent="0.5">
      <c r="A10" s="1636"/>
      <c r="B10" s="1636"/>
      <c r="C10" s="1636"/>
      <c r="D10" s="1636"/>
      <c r="E10" s="1636"/>
      <c r="F10" s="1636"/>
      <c r="G10" s="1636"/>
      <c r="H10" s="1636"/>
      <c r="I10" s="1636"/>
      <c r="J10" s="1636"/>
      <c r="K10" s="1636"/>
      <c r="L10" s="1636"/>
      <c r="M10" s="1636"/>
      <c r="N10" s="1637"/>
      <c r="O10" s="1636"/>
      <c r="P10" s="1636"/>
      <c r="Q10" s="1636"/>
    </row>
    <row r="11" spans="1:17" x14ac:dyDescent="0.5">
      <c r="A11" s="1636"/>
      <c r="B11" s="1636"/>
      <c r="C11" s="1636"/>
      <c r="D11" s="1636"/>
      <c r="E11" s="1636"/>
      <c r="F11" s="1636"/>
      <c r="G11" s="1636"/>
      <c r="H11" s="1636"/>
      <c r="I11" s="1636"/>
      <c r="J11" s="1636"/>
      <c r="K11" s="1636"/>
      <c r="L11" s="1636"/>
      <c r="M11" s="1636"/>
      <c r="N11" s="1637"/>
      <c r="O11" s="1636"/>
      <c r="P11" s="1636"/>
      <c r="Q11" s="1636"/>
    </row>
    <row r="12" spans="1:17" ht="30.5" x14ac:dyDescent="0.85">
      <c r="A12" s="1636"/>
      <c r="B12" s="1636"/>
      <c r="C12" s="1636"/>
      <c r="D12" s="1636"/>
      <c r="E12" s="1636"/>
      <c r="F12" s="1636"/>
      <c r="G12" s="1636"/>
      <c r="H12" s="1639" t="s">
        <v>0</v>
      </c>
      <c r="I12" s="1636"/>
      <c r="J12" s="1636"/>
      <c r="K12" s="1636"/>
      <c r="L12" s="1636"/>
      <c r="M12" s="1636"/>
      <c r="N12" s="1637"/>
      <c r="O12" s="1636"/>
      <c r="P12" s="1636"/>
      <c r="Q12" s="1636"/>
    </row>
    <row r="13" spans="1:17" x14ac:dyDescent="0.5">
      <c r="A13" s="1636"/>
      <c r="B13" s="1636"/>
      <c r="C13" s="1636"/>
      <c r="D13" s="1636"/>
      <c r="E13" s="1636"/>
      <c r="F13" s="1636"/>
      <c r="G13" s="1636"/>
      <c r="H13" s="1636"/>
      <c r="I13" s="1636"/>
      <c r="J13" s="1636"/>
      <c r="K13" s="1636"/>
      <c r="L13" s="1636"/>
      <c r="M13" s="1636"/>
      <c r="N13" s="1637"/>
      <c r="O13" s="1636"/>
      <c r="P13" s="1636"/>
      <c r="Q13" s="1636"/>
    </row>
    <row r="14" spans="1:17" x14ac:dyDescent="0.5">
      <c r="A14" s="1636"/>
      <c r="B14" s="1636"/>
      <c r="C14" s="1636"/>
      <c r="D14" s="1636"/>
      <c r="E14" s="1636"/>
      <c r="F14" s="1636"/>
      <c r="G14" s="1636"/>
      <c r="H14" s="1636"/>
      <c r="I14" s="1636"/>
      <c r="J14" s="1636"/>
      <c r="K14" s="1636"/>
      <c r="L14" s="1636"/>
      <c r="M14" s="1636"/>
      <c r="N14" s="1637"/>
      <c r="O14" s="1636"/>
      <c r="P14" s="1636"/>
      <c r="Q14" s="1636"/>
    </row>
    <row r="15" spans="1:17" x14ac:dyDescent="0.5">
      <c r="A15" s="1636"/>
      <c r="B15" s="1636"/>
      <c r="C15" s="1636"/>
      <c r="D15" s="1636"/>
      <c r="E15" s="1636"/>
      <c r="F15" s="1636"/>
      <c r="G15" s="1636"/>
      <c r="H15" s="1636"/>
      <c r="I15" s="1636"/>
      <c r="J15" s="1636"/>
      <c r="K15" s="1636"/>
      <c r="L15" s="1636"/>
      <c r="M15" s="1636"/>
      <c r="N15" s="1637"/>
      <c r="O15" s="1636"/>
      <c r="P15" s="1636"/>
      <c r="Q15" s="1636"/>
    </row>
    <row r="16" spans="1:17" x14ac:dyDescent="0.5">
      <c r="A16" s="1636"/>
      <c r="B16" s="1636"/>
      <c r="C16" s="1636"/>
      <c r="D16" s="1636"/>
      <c r="E16" s="1636"/>
      <c r="F16" s="1636"/>
      <c r="G16" s="1636"/>
      <c r="H16" s="1636"/>
      <c r="I16" s="1636"/>
      <c r="J16" s="1636"/>
      <c r="K16" s="1636"/>
      <c r="L16" s="1636"/>
      <c r="M16" s="1636"/>
      <c r="N16" s="1637"/>
      <c r="O16" s="1636"/>
      <c r="P16" s="1636"/>
      <c r="Q16" s="1636"/>
    </row>
    <row r="17" spans="1:133" x14ac:dyDescent="0.5">
      <c r="A17" s="1636"/>
      <c r="B17" s="1636"/>
      <c r="C17" s="1636"/>
      <c r="D17" s="1636"/>
      <c r="E17" s="1636"/>
      <c r="F17" s="1636"/>
      <c r="G17" s="1636"/>
      <c r="H17" s="1636"/>
      <c r="I17" s="1636"/>
      <c r="J17" s="1636"/>
      <c r="K17" s="1636"/>
      <c r="L17" s="1636"/>
      <c r="M17" s="1636"/>
      <c r="N17" s="1637"/>
      <c r="O17" s="1636"/>
      <c r="P17" s="1636"/>
      <c r="Q17" s="1636"/>
    </row>
    <row r="18" spans="1:133" x14ac:dyDescent="0.5">
      <c r="A18" s="1636"/>
      <c r="B18" s="1636"/>
      <c r="C18" s="1636"/>
      <c r="D18" s="1636"/>
      <c r="E18" s="1636"/>
      <c r="F18" s="1636"/>
      <c r="G18" s="1636"/>
      <c r="H18" s="1636"/>
      <c r="I18" s="1636"/>
      <c r="J18" s="1636"/>
      <c r="K18" s="1636"/>
      <c r="L18" s="1636"/>
      <c r="M18" s="1636"/>
      <c r="N18" s="1637"/>
      <c r="O18" s="1636"/>
      <c r="P18" s="1636"/>
      <c r="Q18" s="1636"/>
    </row>
    <row r="19" spans="1:133" x14ac:dyDescent="0.5">
      <c r="A19" s="1636"/>
      <c r="B19" s="1636"/>
      <c r="C19" s="1636"/>
      <c r="D19" s="1636"/>
      <c r="E19" s="1636"/>
      <c r="F19" s="1636"/>
      <c r="G19" s="1636"/>
      <c r="H19" s="1636"/>
      <c r="I19" s="1636"/>
      <c r="J19" s="1636"/>
      <c r="K19" s="1636"/>
      <c r="L19" s="1636"/>
      <c r="M19" s="1636"/>
      <c r="N19" s="1637"/>
      <c r="O19" s="1636"/>
      <c r="P19" s="1636"/>
      <c r="Q19" s="1636"/>
    </row>
    <row r="20" spans="1:133" x14ac:dyDescent="0.5">
      <c r="A20" s="1636"/>
      <c r="B20" s="1636"/>
      <c r="C20" s="1636"/>
      <c r="D20" s="1636"/>
      <c r="E20" s="1636"/>
      <c r="F20" s="1636"/>
      <c r="G20" s="1636"/>
      <c r="H20" s="1636"/>
      <c r="I20" s="1636"/>
      <c r="J20" s="1636"/>
      <c r="K20" s="1636"/>
      <c r="L20" s="1636"/>
      <c r="M20" s="1636"/>
      <c r="N20" s="1637"/>
      <c r="O20" s="1636"/>
      <c r="P20" s="1636"/>
      <c r="Q20" s="1636"/>
      <c r="EC20" s="1640"/>
    </row>
    <row r="21" spans="1:133" x14ac:dyDescent="0.5">
      <c r="A21" s="1636"/>
      <c r="B21" s="1636"/>
      <c r="C21" s="1636"/>
      <c r="D21" s="1636"/>
      <c r="E21" s="1636"/>
      <c r="F21" s="1636"/>
      <c r="G21" s="1636"/>
      <c r="H21" s="1636"/>
      <c r="I21" s="1636"/>
      <c r="J21" s="1636"/>
      <c r="K21" s="1636"/>
      <c r="L21" s="1636"/>
      <c r="M21" s="1636"/>
      <c r="N21" s="1637"/>
      <c r="O21" s="1636"/>
      <c r="P21" s="1636"/>
      <c r="Q21" s="1636"/>
    </row>
    <row r="22" spans="1:133" x14ac:dyDescent="0.5">
      <c r="A22" s="1636"/>
      <c r="B22" s="1636"/>
      <c r="C22" s="1636"/>
      <c r="D22" s="1636"/>
      <c r="E22" s="1636"/>
      <c r="F22" s="1636"/>
      <c r="G22" s="1636"/>
      <c r="H22" s="1641"/>
      <c r="I22" s="1636"/>
      <c r="J22" s="1636"/>
      <c r="K22" s="1636"/>
      <c r="L22" s="1636"/>
      <c r="M22" s="1636"/>
      <c r="N22" s="1637"/>
      <c r="O22" s="1636"/>
      <c r="P22" s="1636"/>
      <c r="Q22" s="1636"/>
    </row>
    <row r="23" spans="1:133" x14ac:dyDescent="0.5">
      <c r="A23" s="1636"/>
      <c r="B23" s="1636"/>
      <c r="C23" s="1636"/>
      <c r="D23" s="1636"/>
      <c r="E23" s="1636"/>
      <c r="F23" s="1636"/>
      <c r="G23" s="1636"/>
      <c r="H23" s="1636"/>
      <c r="I23" s="1636"/>
      <c r="J23" s="1636"/>
      <c r="K23" s="1636"/>
      <c r="L23" s="1636"/>
      <c r="M23" s="1636"/>
      <c r="N23" s="1637"/>
      <c r="O23" s="1636"/>
      <c r="P23" s="1636"/>
      <c r="Q23" s="1636"/>
    </row>
    <row r="24" spans="1:133" x14ac:dyDescent="0.5">
      <c r="A24" s="1636"/>
      <c r="B24" s="1636"/>
      <c r="C24" s="1636"/>
      <c r="D24" s="1636"/>
      <c r="E24" s="1636"/>
      <c r="F24" s="1636"/>
      <c r="G24" s="1636"/>
      <c r="H24" s="1636"/>
      <c r="I24" s="1636"/>
      <c r="J24" s="1636"/>
      <c r="K24" s="1636"/>
      <c r="L24" s="1636"/>
      <c r="M24" s="1636"/>
      <c r="N24" s="1637"/>
      <c r="O24" s="1636"/>
      <c r="P24" s="1636"/>
      <c r="Q24" s="1636"/>
    </row>
    <row r="25" spans="1:133" x14ac:dyDescent="0.5">
      <c r="A25" s="1636"/>
      <c r="B25" s="1636"/>
      <c r="C25" s="1636"/>
      <c r="D25" s="1636"/>
      <c r="E25" s="1636"/>
      <c r="F25" s="1636"/>
      <c r="G25" s="1636"/>
      <c r="H25" s="1636"/>
      <c r="I25" s="1636"/>
      <c r="J25" s="1636"/>
      <c r="K25" s="1636"/>
      <c r="L25" s="1636"/>
      <c r="M25" s="1636"/>
      <c r="N25" s="1637"/>
      <c r="O25" s="1636"/>
      <c r="P25" s="1636"/>
      <c r="Q25" s="1636"/>
    </row>
    <row r="26" spans="1:133" x14ac:dyDescent="0.5">
      <c r="A26" s="1636"/>
      <c r="B26" s="1636"/>
      <c r="C26" s="1636"/>
      <c r="D26" s="1636"/>
      <c r="E26" s="1636"/>
      <c r="F26" s="1636"/>
      <c r="G26" s="1636"/>
      <c r="H26" s="1636"/>
      <c r="I26" s="1636"/>
      <c r="J26" s="1636" t="s">
        <v>981</v>
      </c>
      <c r="K26" s="1636"/>
      <c r="L26" s="1636"/>
      <c r="M26" s="1636"/>
      <c r="N26" s="1637"/>
      <c r="O26" s="1636"/>
      <c r="P26" s="1636"/>
      <c r="Q26" s="1636"/>
    </row>
    <row r="27" spans="1:133" x14ac:dyDescent="0.5">
      <c r="A27" s="1636"/>
      <c r="B27" s="1636"/>
      <c r="C27" s="1636"/>
      <c r="D27" s="1636"/>
      <c r="E27" s="1636"/>
      <c r="F27" s="1636"/>
      <c r="G27" s="1636"/>
      <c r="H27" s="1636"/>
      <c r="I27" s="1636"/>
      <c r="J27" s="1636"/>
      <c r="K27" s="1636"/>
      <c r="L27" s="1636"/>
      <c r="M27" s="1636"/>
      <c r="N27" s="1637"/>
      <c r="O27" s="1636"/>
      <c r="P27" s="1636"/>
      <c r="Q27" s="1636"/>
    </row>
    <row r="28" spans="1:133" x14ac:dyDescent="0.5">
      <c r="A28" s="1636"/>
      <c r="B28" s="1636"/>
      <c r="C28" s="1636"/>
      <c r="D28" s="1636"/>
      <c r="E28" s="1636"/>
      <c r="F28" s="1636"/>
      <c r="G28" s="1636"/>
      <c r="H28" s="1636"/>
      <c r="I28" s="1636"/>
      <c r="J28" s="1636"/>
      <c r="K28" s="1636"/>
      <c r="L28" s="1636"/>
      <c r="M28" s="1636"/>
      <c r="N28" s="1637"/>
      <c r="O28" s="1636"/>
      <c r="P28" s="1636"/>
      <c r="Q28" s="1636"/>
    </row>
    <row r="29" spans="1:133" x14ac:dyDescent="0.5">
      <c r="A29" s="1636"/>
      <c r="B29" s="1636"/>
      <c r="C29" s="1636"/>
      <c r="D29" s="1636"/>
      <c r="E29" s="1636"/>
      <c r="F29" s="1636"/>
      <c r="G29" s="1636"/>
      <c r="H29" s="1636"/>
      <c r="I29" s="1636"/>
      <c r="J29" s="1636"/>
      <c r="K29" s="1636"/>
      <c r="L29" s="1636"/>
      <c r="M29" s="1636"/>
      <c r="N29" s="1637"/>
      <c r="O29" s="1636"/>
      <c r="P29" s="1636"/>
      <c r="Q29" s="1636"/>
    </row>
    <row r="30" spans="1:133" x14ac:dyDescent="0.5">
      <c r="A30" s="1636"/>
      <c r="B30" s="1636"/>
      <c r="C30" s="1636"/>
      <c r="D30" s="1636"/>
      <c r="E30" s="1636"/>
      <c r="F30" s="1636"/>
      <c r="G30" s="1636"/>
      <c r="H30" s="1636"/>
      <c r="I30" s="1636"/>
      <c r="J30" s="1636"/>
      <c r="K30" s="1636"/>
      <c r="L30" s="1636"/>
      <c r="M30" s="1636"/>
      <c r="N30" s="1637"/>
      <c r="O30" s="1636"/>
      <c r="P30" s="1636"/>
      <c r="Q30" s="1636"/>
    </row>
    <row r="31" spans="1:133" ht="30.5" x14ac:dyDescent="0.85">
      <c r="A31" s="1636"/>
      <c r="B31" s="1636"/>
      <c r="C31" s="1636"/>
      <c r="D31" s="1636"/>
      <c r="E31" s="1636"/>
      <c r="F31" s="1636"/>
      <c r="G31" s="1636"/>
      <c r="H31" s="1639" t="s">
        <v>982</v>
      </c>
      <c r="I31" s="1636"/>
      <c r="J31" s="1642"/>
      <c r="K31" s="1642"/>
      <c r="L31" s="1642"/>
      <c r="M31" s="1636"/>
      <c r="N31" s="1637"/>
      <c r="O31" s="1636"/>
      <c r="P31" s="1636"/>
      <c r="Q31" s="1636"/>
    </row>
    <row r="32" spans="1:133" ht="28" x14ac:dyDescent="0.8">
      <c r="A32" s="1636"/>
      <c r="B32" s="1636"/>
      <c r="C32" s="1636"/>
      <c r="D32" s="1636"/>
      <c r="E32" s="1636"/>
      <c r="F32" s="1636"/>
      <c r="G32" s="1636"/>
      <c r="H32" s="1636"/>
      <c r="I32" s="1642"/>
      <c r="J32" s="1642"/>
      <c r="K32" s="1643" t="s">
        <v>1040</v>
      </c>
      <c r="L32" s="1642"/>
      <c r="M32" s="1636"/>
      <c r="N32" s="1637"/>
      <c r="O32" s="1636"/>
      <c r="P32" s="1636"/>
      <c r="Q32" s="1636"/>
    </row>
    <row r="33" spans="1:17" ht="24.5" x14ac:dyDescent="0.7">
      <c r="A33" s="1636"/>
      <c r="B33" s="1636"/>
      <c r="C33" s="1636"/>
      <c r="D33" s="1636"/>
      <c r="E33" s="1636"/>
      <c r="F33" s="1636"/>
      <c r="G33" s="1636"/>
      <c r="H33" s="1642" t="s">
        <v>18</v>
      </c>
      <c r="I33" s="1642"/>
      <c r="J33" s="1644"/>
      <c r="K33" s="1642"/>
      <c r="L33" s="1636"/>
      <c r="M33" s="1636"/>
      <c r="N33" s="1637"/>
      <c r="O33" s="1636"/>
      <c r="P33" s="1636"/>
      <c r="Q33" s="1636"/>
    </row>
    <row r="34" spans="1:17" ht="24.5" x14ac:dyDescent="0.7">
      <c r="A34" s="1636"/>
      <c r="B34" s="1636"/>
      <c r="C34" s="1636"/>
      <c r="D34" s="1636"/>
      <c r="E34" s="1636"/>
      <c r="F34" s="1636"/>
      <c r="G34" s="1636"/>
      <c r="H34" s="1642"/>
      <c r="I34" s="1642"/>
      <c r="J34" s="1642"/>
      <c r="K34" s="1642"/>
      <c r="L34" s="1636"/>
      <c r="M34" s="1636"/>
      <c r="N34" s="1637"/>
      <c r="O34" s="1636"/>
      <c r="P34" s="1636"/>
      <c r="Q34" s="1636"/>
    </row>
    <row r="35" spans="1:17" ht="26" x14ac:dyDescent="0.6">
      <c r="A35" s="1636"/>
      <c r="B35" s="1636"/>
      <c r="C35" s="1636"/>
      <c r="D35" s="1636"/>
      <c r="E35" s="1636"/>
      <c r="F35" s="1636"/>
      <c r="G35" s="1636"/>
      <c r="H35" s="1645"/>
      <c r="I35" s="1636"/>
      <c r="J35" s="1636"/>
      <c r="K35" s="1636"/>
      <c r="L35" s="1636"/>
      <c r="M35" s="1636"/>
      <c r="N35" s="1637"/>
      <c r="O35" s="1636"/>
      <c r="P35" s="1636"/>
      <c r="Q35" s="1636"/>
    </row>
    <row r="36" spans="1:17" x14ac:dyDescent="0.5">
      <c r="A36" s="1636"/>
      <c r="B36" s="1636"/>
      <c r="C36" s="1636"/>
      <c r="D36" s="1636"/>
      <c r="E36" s="1636"/>
      <c r="F36" s="1636"/>
      <c r="G36" s="1636"/>
      <c r="H36" s="1646"/>
      <c r="I36" s="1646"/>
      <c r="J36" s="1636"/>
      <c r="K36" s="1636"/>
      <c r="L36" s="1636"/>
      <c r="M36" s="1636"/>
      <c r="N36" s="1637"/>
      <c r="O36" s="1636"/>
      <c r="P36" s="1636"/>
      <c r="Q36" s="1636"/>
    </row>
    <row r="37" spans="1:17" x14ac:dyDescent="0.5">
      <c r="A37" s="1636"/>
      <c r="B37" s="1636"/>
      <c r="C37" s="1636"/>
      <c r="D37" s="1636"/>
      <c r="E37" s="1636"/>
      <c r="F37" s="1636"/>
      <c r="G37" s="1636"/>
      <c r="H37" s="1646"/>
      <c r="I37" s="1646"/>
      <c r="J37" s="1636"/>
      <c r="K37" s="1636"/>
      <c r="L37" s="1636"/>
      <c r="M37" s="1636"/>
      <c r="N37" s="1637"/>
      <c r="O37" s="1636"/>
      <c r="P37" s="1636"/>
      <c r="Q37" s="1636"/>
    </row>
    <row r="38" spans="1:17" x14ac:dyDescent="0.5">
      <c r="A38" s="1636"/>
      <c r="B38" s="1636"/>
      <c r="C38" s="1636"/>
      <c r="D38" s="1636"/>
      <c r="E38" s="1636"/>
      <c r="F38" s="1636"/>
      <c r="G38" s="1636"/>
      <c r="H38" s="1646"/>
      <c r="I38" s="1646"/>
      <c r="J38" s="1636"/>
      <c r="K38" s="1647" t="s">
        <v>284</v>
      </c>
      <c r="L38" s="1647"/>
      <c r="M38" s="1636"/>
      <c r="N38" s="1637"/>
      <c r="O38" s="1636"/>
      <c r="P38" s="1636"/>
      <c r="Q38" s="1636"/>
    </row>
    <row r="39" spans="1:17" x14ac:dyDescent="0.5">
      <c r="A39" s="1636"/>
      <c r="B39" s="1636"/>
      <c r="C39" s="1636"/>
      <c r="D39" s="1636"/>
      <c r="E39" s="1636"/>
      <c r="F39" s="1636"/>
      <c r="G39" s="1636"/>
      <c r="H39" s="1646"/>
      <c r="I39" s="1646"/>
      <c r="J39" s="1636"/>
      <c r="K39" s="1647" t="s">
        <v>0</v>
      </c>
      <c r="L39" s="1647"/>
      <c r="M39" s="1636"/>
      <c r="N39" s="1637"/>
      <c r="O39" s="1636"/>
      <c r="P39" s="1636"/>
      <c r="Q39" s="1636"/>
    </row>
    <row r="40" spans="1:17" x14ac:dyDescent="0.5">
      <c r="A40" s="1636"/>
      <c r="B40" s="1636"/>
      <c r="C40" s="1636"/>
      <c r="D40" s="1636"/>
      <c r="E40" s="1636"/>
      <c r="F40" s="1636"/>
      <c r="G40" s="1636"/>
      <c r="H40" s="1646"/>
      <c r="I40" s="1646"/>
      <c r="J40" s="1636"/>
      <c r="K40" s="1636"/>
      <c r="L40" s="1647"/>
      <c r="M40" s="1636"/>
      <c r="N40" s="1637"/>
      <c r="O40" s="1636"/>
      <c r="P40" s="1636"/>
      <c r="Q40" s="1636"/>
    </row>
    <row r="41" spans="1:17" x14ac:dyDescent="0.5">
      <c r="A41" s="1636"/>
      <c r="B41" s="1636"/>
      <c r="C41" s="1636"/>
      <c r="D41" s="1636"/>
      <c r="E41" s="1636"/>
      <c r="F41" s="1636"/>
      <c r="G41" s="1636"/>
      <c r="H41" s="1636"/>
      <c r="I41" s="1636"/>
      <c r="J41" s="1636"/>
      <c r="K41" s="1636"/>
      <c r="L41" s="1636"/>
      <c r="M41" s="1636"/>
      <c r="N41" s="1637"/>
      <c r="O41" s="1636"/>
      <c r="P41" s="1636"/>
      <c r="Q41" s="1636"/>
    </row>
  </sheetData>
  <printOptions horizontalCentered="1" verticalCentered="1"/>
  <pageMargins left="0" right="0" top="0" bottom="0" header="0" footer="0"/>
  <pageSetup paperSize="9" scale="64" orientation="landscape" r:id="rId1"/>
  <headerFooter alignWithMargins="0">
    <oddHeader>&amp;C&amp;"Calibri"&amp;10&amp;K000000 PUBLIC&amp;1#_x000D_&amp;G</oddHeader>
    <oddFooter>&amp;C
&amp;16
_x000D_&amp;1#&amp;"Calibri"&amp;10&amp;K000000 PUBLIC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6B54F-ECD3-4E6B-9990-9AE0F323D54B}">
  <dimension ref="A1:EA20"/>
  <sheetViews>
    <sheetView showGridLines="0" view="pageBreakPreview" zoomScale="60" zoomScaleNormal="100" workbookViewId="0">
      <pane xSplit="1" topLeftCell="DO1" activePane="topRight" state="frozen"/>
      <selection activeCell="FZ29" sqref="FZ29"/>
      <selection pane="topRight" activeCell="FZ29" sqref="FZ29"/>
    </sheetView>
  </sheetViews>
  <sheetFormatPr defaultColWidth="9.1796875" defaultRowHeight="18.5" x14ac:dyDescent="0.45"/>
  <cols>
    <col min="1" max="1" width="51.26953125" style="24" customWidth="1"/>
    <col min="2" max="2" width="52.6328125" style="24" hidden="1" customWidth="1"/>
    <col min="3" max="17" width="15.453125" style="24" hidden="1" customWidth="1"/>
    <col min="18" max="18" width="15.54296875" style="24" hidden="1" customWidth="1"/>
    <col min="19" max="58" width="15.453125" style="24" hidden="1" customWidth="1"/>
    <col min="59" max="63" width="18.81640625" style="24" hidden="1" customWidth="1"/>
    <col min="64" max="82" width="17.81640625" style="24" hidden="1" customWidth="1"/>
    <col min="83" max="87" width="17.7265625" style="24" hidden="1" customWidth="1"/>
    <col min="88" max="94" width="17.81640625" style="24" hidden="1" customWidth="1"/>
    <col min="95" max="102" width="15.81640625" style="24" hidden="1" customWidth="1"/>
    <col min="103" max="117" width="17.81640625" style="24" hidden="1" customWidth="1"/>
    <col min="118" max="130" width="17.81640625" style="24" customWidth="1"/>
    <col min="131" max="131" width="10.7265625" style="24" customWidth="1"/>
    <col min="132" max="16384" width="9.1796875" style="24"/>
  </cols>
  <sheetData>
    <row r="1" spans="1:131" ht="34.5" customHeight="1" thickBot="1" x14ac:dyDescent="0.5">
      <c r="A1" s="23" t="s">
        <v>226</v>
      </c>
      <c r="B1" s="443"/>
      <c r="C1" s="443"/>
      <c r="D1" s="443"/>
      <c r="E1" s="443"/>
    </row>
    <row r="2" spans="1:131" ht="30.75" customHeight="1" thickTop="1" thickBot="1" x14ac:dyDescent="0.55000000000000004">
      <c r="A2" s="444" t="s">
        <v>227</v>
      </c>
      <c r="B2" s="1981">
        <v>2015</v>
      </c>
      <c r="C2" s="1981"/>
      <c r="D2" s="1981"/>
      <c r="E2" s="1981"/>
      <c r="F2" s="1981"/>
      <c r="G2" s="1981"/>
      <c r="H2" s="1981"/>
      <c r="I2" s="1981"/>
      <c r="J2" s="1982"/>
      <c r="K2" s="1980">
        <v>2016</v>
      </c>
      <c r="L2" s="1981"/>
      <c r="M2" s="1981"/>
      <c r="N2" s="1981"/>
      <c r="O2" s="1981"/>
      <c r="P2" s="1981"/>
      <c r="Q2" s="1981"/>
      <c r="R2" s="1981"/>
      <c r="S2" s="1981"/>
      <c r="T2" s="1981"/>
      <c r="U2" s="1981"/>
      <c r="V2" s="1981"/>
      <c r="W2" s="1980">
        <v>2017</v>
      </c>
      <c r="X2" s="1981"/>
      <c r="Y2" s="1981"/>
      <c r="Z2" s="1981"/>
      <c r="AA2" s="1981"/>
      <c r="AB2" s="1981"/>
      <c r="AC2" s="1981"/>
      <c r="AD2" s="1981"/>
      <c r="AE2" s="1981"/>
      <c r="AF2" s="1981"/>
      <c r="AG2" s="1981"/>
      <c r="AH2" s="1981"/>
      <c r="AI2" s="1980">
        <v>2018</v>
      </c>
      <c r="AJ2" s="1981"/>
      <c r="AK2" s="1981"/>
      <c r="AL2" s="1981"/>
      <c r="AM2" s="1981"/>
      <c r="AN2" s="1981"/>
      <c r="AO2" s="1981"/>
      <c r="AP2" s="1981"/>
      <c r="AQ2" s="1981"/>
      <c r="AR2" s="1981"/>
      <c r="AS2" s="1981"/>
      <c r="AT2" s="1982"/>
      <c r="AU2" s="1980">
        <v>2019</v>
      </c>
      <c r="AV2" s="1981"/>
      <c r="AW2" s="1981"/>
      <c r="AX2" s="1981"/>
      <c r="AY2" s="1981"/>
      <c r="AZ2" s="1981"/>
      <c r="BA2" s="1981"/>
      <c r="BB2" s="1981"/>
      <c r="BC2" s="1981"/>
      <c r="BD2" s="1981"/>
      <c r="BE2" s="1981"/>
      <c r="BF2" s="1982"/>
      <c r="BG2" s="1980">
        <v>2020</v>
      </c>
      <c r="BH2" s="1981"/>
      <c r="BI2" s="1981"/>
      <c r="BJ2" s="1981"/>
      <c r="BK2" s="1981"/>
      <c r="BL2" s="1981"/>
      <c r="BM2" s="1981"/>
      <c r="BN2" s="1981"/>
      <c r="BO2" s="1981"/>
      <c r="BP2" s="1981"/>
      <c r="BQ2" s="1981"/>
      <c r="BR2" s="1982"/>
      <c r="BS2" s="1980">
        <v>2021</v>
      </c>
      <c r="BT2" s="1981"/>
      <c r="BU2" s="1981"/>
      <c r="BV2" s="1981"/>
      <c r="BW2" s="1981"/>
      <c r="BX2" s="1981"/>
      <c r="BY2" s="1981"/>
      <c r="BZ2" s="1981"/>
      <c r="CA2" s="1981"/>
      <c r="CB2" s="1981"/>
      <c r="CC2" s="1981"/>
      <c r="CD2" s="1982"/>
      <c r="CE2" s="1980">
        <v>2022</v>
      </c>
      <c r="CF2" s="1981"/>
      <c r="CG2" s="1981"/>
      <c r="CH2" s="1981"/>
      <c r="CI2" s="1981"/>
      <c r="CJ2" s="1981"/>
      <c r="CK2" s="1981"/>
      <c r="CL2" s="1981"/>
      <c r="CM2" s="1981"/>
      <c r="CN2" s="1981"/>
      <c r="CO2" s="1981"/>
      <c r="CP2" s="1982"/>
      <c r="CQ2" s="1980">
        <v>2023</v>
      </c>
      <c r="CR2" s="1981"/>
      <c r="CS2" s="1981"/>
      <c r="CT2" s="1981"/>
      <c r="CU2" s="1981"/>
      <c r="CV2" s="1981"/>
      <c r="CW2" s="1981"/>
      <c r="CX2" s="1981"/>
      <c r="CY2" s="1981"/>
      <c r="CZ2" s="1981"/>
      <c r="DA2" s="1981"/>
      <c r="DB2" s="1982"/>
      <c r="DC2" s="1980">
        <v>2024</v>
      </c>
      <c r="DD2" s="1981"/>
      <c r="DE2" s="1981"/>
      <c r="DF2" s="1981"/>
      <c r="DG2" s="1981"/>
      <c r="DH2" s="1981"/>
      <c r="DI2" s="1981"/>
      <c r="DJ2" s="1981"/>
      <c r="DK2" s="1981"/>
      <c r="DL2" s="1981"/>
      <c r="DM2" s="1981"/>
      <c r="DN2" s="1982"/>
      <c r="DO2" s="1980">
        <v>2025</v>
      </c>
      <c r="DP2" s="1981"/>
      <c r="DQ2" s="1981"/>
      <c r="DR2" s="1981"/>
      <c r="DS2" s="1981"/>
      <c r="DT2" s="1981"/>
      <c r="DU2" s="1981"/>
      <c r="DV2" s="1981"/>
      <c r="DW2" s="1981"/>
      <c r="DX2" s="1981"/>
      <c r="DY2" s="1981"/>
      <c r="DZ2" s="1982"/>
    </row>
    <row r="3" spans="1:131" ht="30.75" customHeight="1" thickTop="1" thickBot="1" x14ac:dyDescent="0.55000000000000004">
      <c r="A3" s="445"/>
      <c r="B3" s="446" t="s">
        <v>82</v>
      </c>
      <c r="C3" s="446" t="s">
        <v>83</v>
      </c>
      <c r="D3" s="446" t="s">
        <v>84</v>
      </c>
      <c r="E3" s="446" t="s">
        <v>85</v>
      </c>
      <c r="F3" s="446" t="s">
        <v>86</v>
      </c>
      <c r="G3" s="446" t="s">
        <v>87</v>
      </c>
      <c r="H3" s="447" t="s">
        <v>88</v>
      </c>
      <c r="I3" s="447" t="s">
        <v>89</v>
      </c>
      <c r="J3" s="448" t="s">
        <v>90</v>
      </c>
      <c r="K3" s="447" t="s">
        <v>79</v>
      </c>
      <c r="L3" s="447" t="s">
        <v>80</v>
      </c>
      <c r="M3" s="447" t="s">
        <v>81</v>
      </c>
      <c r="N3" s="447" t="s">
        <v>82</v>
      </c>
      <c r="O3" s="447" t="s">
        <v>83</v>
      </c>
      <c r="P3" s="447" t="s">
        <v>84</v>
      </c>
      <c r="Q3" s="447" t="s">
        <v>85</v>
      </c>
      <c r="R3" s="447" t="s">
        <v>86</v>
      </c>
      <c r="S3" s="447" t="s">
        <v>87</v>
      </c>
      <c r="T3" s="447" t="s">
        <v>88</v>
      </c>
      <c r="U3" s="447" t="s">
        <v>89</v>
      </c>
      <c r="V3" s="447" t="s">
        <v>90</v>
      </c>
      <c r="W3" s="449" t="s">
        <v>79</v>
      </c>
      <c r="X3" s="447" t="s">
        <v>80</v>
      </c>
      <c r="Y3" s="447" t="s">
        <v>81</v>
      </c>
      <c r="Z3" s="447" t="s">
        <v>82</v>
      </c>
      <c r="AA3" s="447" t="s">
        <v>83</v>
      </c>
      <c r="AB3" s="447" t="s">
        <v>84</v>
      </c>
      <c r="AC3" s="447" t="s">
        <v>85</v>
      </c>
      <c r="AD3" s="447" t="s">
        <v>86</v>
      </c>
      <c r="AE3" s="447" t="s">
        <v>87</v>
      </c>
      <c r="AF3" s="447" t="s">
        <v>88</v>
      </c>
      <c r="AG3" s="447" t="s">
        <v>89</v>
      </c>
      <c r="AH3" s="447" t="s">
        <v>90</v>
      </c>
      <c r="AI3" s="449" t="s">
        <v>79</v>
      </c>
      <c r="AJ3" s="447" t="s">
        <v>80</v>
      </c>
      <c r="AK3" s="447" t="s">
        <v>81</v>
      </c>
      <c r="AL3" s="447" t="s">
        <v>82</v>
      </c>
      <c r="AM3" s="447" t="s">
        <v>83</v>
      </c>
      <c r="AN3" s="447" t="s">
        <v>84</v>
      </c>
      <c r="AO3" s="447" t="s">
        <v>85</v>
      </c>
      <c r="AP3" s="447" t="s">
        <v>86</v>
      </c>
      <c r="AQ3" s="447" t="s">
        <v>87</v>
      </c>
      <c r="AR3" s="447" t="s">
        <v>88</v>
      </c>
      <c r="AS3" s="447" t="s">
        <v>89</v>
      </c>
      <c r="AT3" s="448" t="s">
        <v>90</v>
      </c>
      <c r="AU3" s="449" t="s">
        <v>79</v>
      </c>
      <c r="AV3" s="447" t="s">
        <v>80</v>
      </c>
      <c r="AW3" s="447" t="s">
        <v>81</v>
      </c>
      <c r="AX3" s="447" t="s">
        <v>82</v>
      </c>
      <c r="AY3" s="447" t="s">
        <v>83</v>
      </c>
      <c r="AZ3" s="447" t="s">
        <v>84</v>
      </c>
      <c r="BA3" s="447" t="s">
        <v>85</v>
      </c>
      <c r="BB3" s="447" t="s">
        <v>86</v>
      </c>
      <c r="BC3" s="447" t="s">
        <v>87</v>
      </c>
      <c r="BD3" s="447" t="s">
        <v>88</v>
      </c>
      <c r="BE3" s="447" t="s">
        <v>89</v>
      </c>
      <c r="BF3" s="448" t="s">
        <v>90</v>
      </c>
      <c r="BG3" s="449" t="s">
        <v>79</v>
      </c>
      <c r="BH3" s="447" t="s">
        <v>80</v>
      </c>
      <c r="BI3" s="447" t="s">
        <v>81</v>
      </c>
      <c r="BJ3" s="447" t="s">
        <v>82</v>
      </c>
      <c r="BK3" s="447" t="s">
        <v>83</v>
      </c>
      <c r="BL3" s="447" t="s">
        <v>84</v>
      </c>
      <c r="BM3" s="447" t="s">
        <v>85</v>
      </c>
      <c r="BN3" s="447" t="s">
        <v>86</v>
      </c>
      <c r="BO3" s="447" t="s">
        <v>87</v>
      </c>
      <c r="BP3" s="447" t="s">
        <v>88</v>
      </c>
      <c r="BQ3" s="447" t="s">
        <v>89</v>
      </c>
      <c r="BR3" s="448" t="s">
        <v>90</v>
      </c>
      <c r="BS3" s="450" t="s">
        <v>79</v>
      </c>
      <c r="BT3" s="446" t="s">
        <v>80</v>
      </c>
      <c r="BU3" s="446" t="s">
        <v>81</v>
      </c>
      <c r="BV3" s="446" t="s">
        <v>82</v>
      </c>
      <c r="BW3" s="447" t="s">
        <v>83</v>
      </c>
      <c r="BX3" s="447" t="s">
        <v>84</v>
      </c>
      <c r="BY3" s="447" t="s">
        <v>85</v>
      </c>
      <c r="BZ3" s="447" t="s">
        <v>86</v>
      </c>
      <c r="CA3" s="447" t="s">
        <v>87</v>
      </c>
      <c r="CB3" s="447" t="s">
        <v>88</v>
      </c>
      <c r="CC3" s="447" t="s">
        <v>89</v>
      </c>
      <c r="CD3" s="448" t="s">
        <v>90</v>
      </c>
      <c r="CE3" s="449" t="s">
        <v>79</v>
      </c>
      <c r="CF3" s="447" t="s">
        <v>80</v>
      </c>
      <c r="CG3" s="447" t="s">
        <v>81</v>
      </c>
      <c r="CH3" s="447" t="s">
        <v>82</v>
      </c>
      <c r="CI3" s="447" t="s">
        <v>83</v>
      </c>
      <c r="CJ3" s="447" t="s">
        <v>84</v>
      </c>
      <c r="CK3" s="447" t="s">
        <v>85</v>
      </c>
      <c r="CL3" s="447" t="s">
        <v>86</v>
      </c>
      <c r="CM3" s="447" t="s">
        <v>87</v>
      </c>
      <c r="CN3" s="447" t="s">
        <v>88</v>
      </c>
      <c r="CO3" s="447" t="s">
        <v>89</v>
      </c>
      <c r="CP3" s="448" t="s">
        <v>90</v>
      </c>
      <c r="CQ3" s="449" t="s">
        <v>79</v>
      </c>
      <c r="CR3" s="447" t="s">
        <v>80</v>
      </c>
      <c r="CS3" s="447" t="s">
        <v>81</v>
      </c>
      <c r="CT3" s="447" t="s">
        <v>82</v>
      </c>
      <c r="CU3" s="447" t="s">
        <v>83</v>
      </c>
      <c r="CV3" s="447" t="s">
        <v>84</v>
      </c>
      <c r="CW3" s="447" t="s">
        <v>85</v>
      </c>
      <c r="CX3" s="447" t="s">
        <v>86</v>
      </c>
      <c r="CY3" s="447" t="s">
        <v>87</v>
      </c>
      <c r="CZ3" s="447" t="s">
        <v>88</v>
      </c>
      <c r="DA3" s="447" t="s">
        <v>89</v>
      </c>
      <c r="DB3" s="448" t="s">
        <v>90</v>
      </c>
      <c r="DC3" s="449" t="s">
        <v>79</v>
      </c>
      <c r="DD3" s="447" t="s">
        <v>80</v>
      </c>
      <c r="DE3" s="447" t="s">
        <v>81</v>
      </c>
      <c r="DF3" s="447" t="s">
        <v>82</v>
      </c>
      <c r="DG3" s="447" t="s">
        <v>83</v>
      </c>
      <c r="DH3" s="447" t="s">
        <v>84</v>
      </c>
      <c r="DI3" s="447" t="s">
        <v>85</v>
      </c>
      <c r="DJ3" s="447" t="s">
        <v>86</v>
      </c>
      <c r="DK3" s="447" t="s">
        <v>87</v>
      </c>
      <c r="DL3" s="447" t="s">
        <v>88</v>
      </c>
      <c r="DM3" s="447" t="s">
        <v>89</v>
      </c>
      <c r="DN3" s="448" t="s">
        <v>90</v>
      </c>
      <c r="DO3" s="449" t="s">
        <v>79</v>
      </c>
      <c r="DP3" s="447" t="s">
        <v>80</v>
      </c>
      <c r="DQ3" s="447" t="s">
        <v>81</v>
      </c>
      <c r="DR3" s="447" t="s">
        <v>82</v>
      </c>
      <c r="DS3" s="447" t="s">
        <v>83</v>
      </c>
      <c r="DT3" s="447" t="s">
        <v>84</v>
      </c>
      <c r="DU3" s="447" t="s">
        <v>85</v>
      </c>
      <c r="DV3" s="447" t="s">
        <v>86</v>
      </c>
      <c r="DW3" s="447" t="s">
        <v>87</v>
      </c>
      <c r="DX3" s="447" t="s">
        <v>88</v>
      </c>
      <c r="DY3" s="447" t="s">
        <v>89</v>
      </c>
      <c r="DZ3" s="448" t="s">
        <v>90</v>
      </c>
    </row>
    <row r="4" spans="1:131" ht="44.25" customHeight="1" thickTop="1" x14ac:dyDescent="0.5">
      <c r="A4" s="451" t="s">
        <v>228</v>
      </c>
      <c r="B4" s="452">
        <v>879.60375660000022</v>
      </c>
      <c r="C4" s="452">
        <v>909.86912889999996</v>
      </c>
      <c r="D4" s="452">
        <v>974.39895173000002</v>
      </c>
      <c r="E4" s="452">
        <v>948.96264099999996</v>
      </c>
      <c r="F4" s="452">
        <v>996.55981736000001</v>
      </c>
      <c r="G4" s="452">
        <v>971.89438473999985</v>
      </c>
      <c r="H4" s="452">
        <v>1125.9365255600001</v>
      </c>
      <c r="I4" s="452">
        <v>1108.4705542899999</v>
      </c>
      <c r="J4" s="452">
        <v>1156.2043740700001</v>
      </c>
      <c r="K4" s="453">
        <v>1125.43555962</v>
      </c>
      <c r="L4" s="454">
        <v>1239.85499873</v>
      </c>
      <c r="M4" s="454">
        <v>1063.6790481</v>
      </c>
      <c r="N4" s="454">
        <v>1049.96251792</v>
      </c>
      <c r="O4" s="454">
        <v>1313.6809338400001</v>
      </c>
      <c r="P4" s="454">
        <v>1281.4133032700004</v>
      </c>
      <c r="Q4" s="454">
        <v>1254.2024260900002</v>
      </c>
      <c r="R4" s="454">
        <v>1119.27026759</v>
      </c>
      <c r="S4" s="454">
        <v>1314.0245274400004</v>
      </c>
      <c r="T4" s="454">
        <v>1344.4383197899999</v>
      </c>
      <c r="U4" s="454">
        <v>1297.1403586000001</v>
      </c>
      <c r="V4" s="455">
        <v>1290.7338199400001</v>
      </c>
      <c r="W4" s="1571">
        <v>1133.5157547399997</v>
      </c>
      <c r="X4" s="1571">
        <v>1291.2419559300001</v>
      </c>
      <c r="Y4" s="1571">
        <v>1334.2193305599999</v>
      </c>
      <c r="Z4" s="1571">
        <v>1234.9533659699998</v>
      </c>
      <c r="AA4" s="1571">
        <v>1279.4620755399999</v>
      </c>
      <c r="AB4" s="1571">
        <v>1482.2258539300001</v>
      </c>
      <c r="AC4" s="1571">
        <v>1461.7668698799996</v>
      </c>
      <c r="AD4" s="1571">
        <v>1347.00521226</v>
      </c>
      <c r="AE4" s="1571">
        <v>1415.6755146999999</v>
      </c>
      <c r="AF4" s="1571">
        <v>1506.9961972400004</v>
      </c>
      <c r="AG4" s="1571">
        <v>1357.5081513500002</v>
      </c>
      <c r="AH4" s="1571">
        <v>1536.3765226299997</v>
      </c>
      <c r="AI4" s="456">
        <v>1707.8708180199999</v>
      </c>
      <c r="AJ4" s="1572">
        <v>1605.4855412500003</v>
      </c>
      <c r="AK4" s="1572">
        <v>1548.3389136000003</v>
      </c>
      <c r="AL4" s="1572">
        <v>1404.6221762600001</v>
      </c>
      <c r="AM4" s="1572">
        <v>1538.7664705400002</v>
      </c>
      <c r="AN4" s="1572">
        <v>1606.5911290800004</v>
      </c>
      <c r="AO4" s="1572">
        <v>1576.50871319</v>
      </c>
      <c r="AP4" s="1572">
        <v>1476.6785721699998</v>
      </c>
      <c r="AQ4" s="1572">
        <v>1539.518458</v>
      </c>
      <c r="AR4" s="1572">
        <v>1632.7359563699995</v>
      </c>
      <c r="AS4" s="1572">
        <v>1656.0111408299999</v>
      </c>
      <c r="AT4" s="457">
        <v>1731.3711969699998</v>
      </c>
      <c r="AU4" s="456">
        <v>1738.0751925199997</v>
      </c>
      <c r="AV4" s="1572">
        <v>1758.96673175</v>
      </c>
      <c r="AW4" s="1572">
        <v>1619.8974617600004</v>
      </c>
      <c r="AX4" s="1572">
        <v>1638.8557354699999</v>
      </c>
      <c r="AY4" s="1572">
        <v>1599.1946652899999</v>
      </c>
      <c r="AZ4" s="1572">
        <v>1749.9326031499995</v>
      </c>
      <c r="BA4" s="1572">
        <v>1733.2727801100002</v>
      </c>
      <c r="BB4" s="1572">
        <v>1709.3916518499998</v>
      </c>
      <c r="BC4" s="1572">
        <v>1839.8241438800003</v>
      </c>
      <c r="BD4" s="1572">
        <v>2293.7507525800002</v>
      </c>
      <c r="BE4" s="1572">
        <v>2478.9874407899997</v>
      </c>
      <c r="BF4" s="457">
        <v>2603.0314551200004</v>
      </c>
      <c r="BG4" s="456">
        <v>2535.4065098300002</v>
      </c>
      <c r="BH4" s="1572">
        <v>2419.2199966800003</v>
      </c>
      <c r="BI4" s="1572">
        <v>2042.9533757300001</v>
      </c>
      <c r="BJ4" s="1572">
        <v>2377.8075339300003</v>
      </c>
      <c r="BK4" s="1572">
        <v>2382.0978849999997</v>
      </c>
      <c r="BL4" s="1572">
        <v>2343.4856611700002</v>
      </c>
      <c r="BM4" s="1572">
        <v>2112.00238502</v>
      </c>
      <c r="BN4" s="1572">
        <v>1995.4107931100004</v>
      </c>
      <c r="BO4" s="1572">
        <v>1805.8312913400002</v>
      </c>
      <c r="BP4" s="1572">
        <v>1836.4839763100001</v>
      </c>
      <c r="BQ4" s="1572">
        <v>1733.97275919</v>
      </c>
      <c r="BR4" s="457">
        <v>1756.4064855166498</v>
      </c>
      <c r="BS4" s="456">
        <v>1600.9256708299999</v>
      </c>
      <c r="BT4" s="1572">
        <v>1703.15879696</v>
      </c>
      <c r="BU4" s="1572">
        <v>1528.1397200500001</v>
      </c>
      <c r="BV4" s="1571">
        <v>1535.76153112</v>
      </c>
      <c r="BW4" s="1571">
        <v>1606.1450174900003</v>
      </c>
      <c r="BX4" s="1571">
        <v>1629.0305405900001</v>
      </c>
      <c r="BY4" s="1571">
        <v>1637.7083963199996</v>
      </c>
      <c r="BZ4" s="1571">
        <v>1739.805863</v>
      </c>
      <c r="CA4" s="1571">
        <v>1794.0770630200002</v>
      </c>
      <c r="CB4" s="1571">
        <v>1713.0902152321942</v>
      </c>
      <c r="CC4" s="1571">
        <v>1768.8315055590001</v>
      </c>
      <c r="CD4" s="458">
        <v>1751.9102141390003</v>
      </c>
      <c r="CE4" s="459">
        <v>1940.6894756400004</v>
      </c>
      <c r="CF4" s="1571">
        <v>1872.4223586499998</v>
      </c>
      <c r="CG4" s="1571">
        <v>2116.8627660699999</v>
      </c>
      <c r="CH4" s="1571">
        <v>2121.8544153389998</v>
      </c>
      <c r="CI4" s="1571">
        <v>2180.93171244</v>
      </c>
      <c r="CJ4" s="1571">
        <v>2198.6881484569449</v>
      </c>
      <c r="CK4" s="1571">
        <v>2147.0746773805599</v>
      </c>
      <c r="CL4" s="1571">
        <v>2190.5821490899998</v>
      </c>
      <c r="CM4" s="1571">
        <v>2287.3364453300001</v>
      </c>
      <c r="CN4" s="1571">
        <v>3223.4642253699999</v>
      </c>
      <c r="CO4" s="1571">
        <v>3391.4661197007249</v>
      </c>
      <c r="CP4" s="458">
        <v>2865.3900005644796</v>
      </c>
      <c r="CQ4" s="459">
        <v>2950.1861340455803</v>
      </c>
      <c r="CR4" s="1571">
        <v>2943.7003824699996</v>
      </c>
      <c r="CS4" s="1571">
        <v>2708.7184308699998</v>
      </c>
      <c r="CT4" s="1571">
        <v>2739.2620068099991</v>
      </c>
      <c r="CU4" s="1571">
        <v>2774.023877762595</v>
      </c>
      <c r="CV4" s="1571">
        <v>2704.7107849299996</v>
      </c>
      <c r="CW4" s="1571">
        <v>2888.2793211500007</v>
      </c>
      <c r="CX4" s="1571">
        <v>2349.9879192699996</v>
      </c>
      <c r="CY4" s="1571">
        <v>2809.0398225199997</v>
      </c>
      <c r="CZ4" s="1571">
        <v>2564.0457443499999</v>
      </c>
      <c r="DA4" s="1571">
        <v>2741.3771229000004</v>
      </c>
      <c r="DB4" s="458">
        <v>3024.8555460299999</v>
      </c>
      <c r="DC4" s="453">
        <v>2328.8749665700002</v>
      </c>
      <c r="DD4" s="454">
        <v>2403.9608006399999</v>
      </c>
      <c r="DE4" s="454">
        <v>2645.76377619</v>
      </c>
      <c r="DF4" s="454">
        <v>2811.6600760089354</v>
      </c>
      <c r="DG4" s="454">
        <v>2921.3471575799999</v>
      </c>
      <c r="DH4" s="454">
        <v>3050.75196482</v>
      </c>
      <c r="DI4" s="454">
        <v>3045.5120530200002</v>
      </c>
      <c r="DJ4" s="454">
        <v>3114.2829674999989</v>
      </c>
      <c r="DK4" s="454">
        <v>3931.0700495900001</v>
      </c>
      <c r="DL4" s="454">
        <v>3968.1397680900004</v>
      </c>
      <c r="DM4" s="454">
        <v>4283.7924588099995</v>
      </c>
      <c r="DN4" s="455">
        <v>4495.7905035900012</v>
      </c>
      <c r="DO4" s="453">
        <v>3876.2545969799999</v>
      </c>
      <c r="DP4" s="454">
        <v>3384.9837533700002</v>
      </c>
      <c r="DQ4" s="454">
        <v>3567.5052299000004</v>
      </c>
      <c r="DR4" s="454">
        <v>3501.2138500000001</v>
      </c>
      <c r="DS4" s="454">
        <v>3487.9259543799999</v>
      </c>
      <c r="DT4" s="454">
        <v>3505.6109026600002</v>
      </c>
      <c r="DU4" s="454">
        <v>3434.8724823500002</v>
      </c>
      <c r="DV4" s="454">
        <v>3434.8724823500002</v>
      </c>
      <c r="DW4" s="454">
        <v>4316.1325481699996</v>
      </c>
      <c r="DX4" s="1571">
        <v>4890.3335793100014</v>
      </c>
      <c r="DY4" s="1571">
        <v>5178.7625415900002</v>
      </c>
      <c r="DZ4" s="458">
        <v>3876.2545969799999</v>
      </c>
      <c r="EA4" s="122"/>
    </row>
    <row r="5" spans="1:131" ht="44.25" customHeight="1" x14ac:dyDescent="0.5">
      <c r="A5" s="460" t="s">
        <v>229</v>
      </c>
      <c r="B5" s="452">
        <v>204.50121571</v>
      </c>
      <c r="C5" s="452">
        <v>232.36606256999997</v>
      </c>
      <c r="D5" s="452">
        <v>253.79193619000003</v>
      </c>
      <c r="E5" s="452">
        <v>173.81930409999995</v>
      </c>
      <c r="F5" s="452">
        <v>180.60895406</v>
      </c>
      <c r="G5" s="452">
        <v>175.25505905999998</v>
      </c>
      <c r="H5" s="452">
        <v>161.94025877000001</v>
      </c>
      <c r="I5" s="452">
        <v>158.82789089999997</v>
      </c>
      <c r="J5" s="452">
        <v>145.02680185000003</v>
      </c>
      <c r="K5" s="459">
        <v>165.43489428000001</v>
      </c>
      <c r="L5" s="1571">
        <v>205.22322292000001</v>
      </c>
      <c r="M5" s="1571">
        <v>217.04835750000004</v>
      </c>
      <c r="N5" s="1571">
        <v>235.18352319000002</v>
      </c>
      <c r="O5" s="1571">
        <v>215.32365343000001</v>
      </c>
      <c r="P5" s="1571">
        <v>228.16764416999996</v>
      </c>
      <c r="Q5" s="1571">
        <v>260.01097851999998</v>
      </c>
      <c r="R5" s="1571">
        <v>182.32524789999999</v>
      </c>
      <c r="S5" s="1571">
        <v>328.99570790000001</v>
      </c>
      <c r="T5" s="1571">
        <v>299.45571760999997</v>
      </c>
      <c r="U5" s="1571">
        <v>340.44441615000005</v>
      </c>
      <c r="V5" s="458">
        <v>169.18493126999999</v>
      </c>
      <c r="W5" s="1571">
        <v>234.24527484999999</v>
      </c>
      <c r="X5" s="1571">
        <v>308.75300963000001</v>
      </c>
      <c r="Y5" s="1571">
        <v>260.19245262999999</v>
      </c>
      <c r="Z5" s="1571">
        <v>273.38445289999999</v>
      </c>
      <c r="AA5" s="1571">
        <v>267.17996625000001</v>
      </c>
      <c r="AB5" s="1571">
        <v>294.19830582999998</v>
      </c>
      <c r="AC5" s="1571">
        <v>277.62447909999997</v>
      </c>
      <c r="AD5" s="1571">
        <v>305.45570808000002</v>
      </c>
      <c r="AE5" s="1571">
        <v>310.48321673999999</v>
      </c>
      <c r="AF5" s="1571">
        <v>296.76173942000008</v>
      </c>
      <c r="AG5" s="1571">
        <v>270.98596310000011</v>
      </c>
      <c r="AH5" s="1571">
        <v>311.91604714000005</v>
      </c>
      <c r="AI5" s="456">
        <v>324.27849751999997</v>
      </c>
      <c r="AJ5" s="1572">
        <v>305.54002678000001</v>
      </c>
      <c r="AK5" s="1572">
        <v>315.54212147000004</v>
      </c>
      <c r="AL5" s="1572">
        <v>305.57390597</v>
      </c>
      <c r="AM5" s="1572">
        <v>303.53160936</v>
      </c>
      <c r="AN5" s="1572">
        <v>307.14366514</v>
      </c>
      <c r="AO5" s="1572">
        <v>310.51071929000005</v>
      </c>
      <c r="AP5" s="1572">
        <v>114.28884469999998</v>
      </c>
      <c r="AQ5" s="1572">
        <v>321.49655014000001</v>
      </c>
      <c r="AR5" s="1572">
        <v>300.5638514900001</v>
      </c>
      <c r="AS5" s="1572">
        <v>338.51477320000004</v>
      </c>
      <c r="AT5" s="457">
        <v>319.13420545999998</v>
      </c>
      <c r="AU5" s="456">
        <v>351.32650441999999</v>
      </c>
      <c r="AV5" s="1572">
        <v>342.61882206999996</v>
      </c>
      <c r="AW5" s="1572">
        <v>325.58704159999996</v>
      </c>
      <c r="AX5" s="1572">
        <v>328.09823115</v>
      </c>
      <c r="AY5" s="1572">
        <v>328.79014498999999</v>
      </c>
      <c r="AZ5" s="1572">
        <v>328.44307497</v>
      </c>
      <c r="BA5" s="1572">
        <v>118.22928641999999</v>
      </c>
      <c r="BB5" s="1572">
        <v>118.35796227</v>
      </c>
      <c r="BC5" s="1572">
        <v>143.86430705000001</v>
      </c>
      <c r="BD5" s="1572">
        <v>152.62049730999999</v>
      </c>
      <c r="BE5" s="1572">
        <v>146.49702484000002</v>
      </c>
      <c r="BF5" s="457">
        <v>157.52356537</v>
      </c>
      <c r="BG5" s="456">
        <v>154.99670211999998</v>
      </c>
      <c r="BH5" s="1572">
        <v>144.45674728</v>
      </c>
      <c r="BI5" s="1572">
        <v>146.14778630999996</v>
      </c>
      <c r="BJ5" s="1572">
        <v>166.43160748999998</v>
      </c>
      <c r="BK5" s="1572">
        <v>200.53932030999999</v>
      </c>
      <c r="BL5" s="1572">
        <v>206.31036116000007</v>
      </c>
      <c r="BM5" s="1572">
        <v>207.07741924000001</v>
      </c>
      <c r="BN5" s="1572">
        <v>182.49975834999998</v>
      </c>
      <c r="BO5" s="1572">
        <v>131.90758864999998</v>
      </c>
      <c r="BP5" s="1572">
        <v>146.36730847999999</v>
      </c>
      <c r="BQ5" s="1572">
        <v>145.93278326999999</v>
      </c>
      <c r="BR5" s="457">
        <v>162.82601330999998</v>
      </c>
      <c r="BS5" s="456">
        <v>158.25150426000002</v>
      </c>
      <c r="BT5" s="1572">
        <v>146.58763613000002</v>
      </c>
      <c r="BU5" s="1572">
        <v>116.66916660000001</v>
      </c>
      <c r="BV5" s="1571">
        <v>171.15915984</v>
      </c>
      <c r="BW5" s="1571">
        <v>171.06893355</v>
      </c>
      <c r="BX5" s="1571">
        <v>164.57667432000005</v>
      </c>
      <c r="BY5" s="1571">
        <v>178.279473</v>
      </c>
      <c r="BZ5" s="1571">
        <v>160.67182629999996</v>
      </c>
      <c r="CA5" s="1571">
        <v>166.19801684999999</v>
      </c>
      <c r="CB5" s="1571">
        <v>141.29740497</v>
      </c>
      <c r="CC5" s="1571">
        <v>165.94386470000001</v>
      </c>
      <c r="CD5" s="458">
        <v>200.54031875999999</v>
      </c>
      <c r="CE5" s="459">
        <v>299.58858978000001</v>
      </c>
      <c r="CF5" s="1571">
        <v>212.08439829</v>
      </c>
      <c r="CG5" s="1571">
        <v>241.55003047999998</v>
      </c>
      <c r="CH5" s="1571">
        <v>259.13940606</v>
      </c>
      <c r="CI5" s="1571">
        <v>247.70893105999994</v>
      </c>
      <c r="CJ5" s="1571">
        <v>245.42243171999996</v>
      </c>
      <c r="CK5" s="1571">
        <v>253.28302740000004</v>
      </c>
      <c r="CL5" s="1571">
        <v>280.47340217000004</v>
      </c>
      <c r="CM5" s="1571">
        <v>287.07280958999996</v>
      </c>
      <c r="CN5" s="1571">
        <v>391.93249079000009</v>
      </c>
      <c r="CO5" s="1571">
        <v>429.86490497</v>
      </c>
      <c r="CP5" s="458">
        <v>386.70146260999996</v>
      </c>
      <c r="CQ5" s="459">
        <v>346.06962671000002</v>
      </c>
      <c r="CR5" s="1571">
        <v>362.74483952000003</v>
      </c>
      <c r="CS5" s="1571">
        <v>440.48244202000001</v>
      </c>
      <c r="CT5" s="1571">
        <v>510.20489163999991</v>
      </c>
      <c r="CU5" s="1571">
        <v>493.94858299999993</v>
      </c>
      <c r="CV5" s="1571">
        <v>474.92515825000004</v>
      </c>
      <c r="CW5" s="1571">
        <v>445.78514192999995</v>
      </c>
      <c r="CX5" s="1571">
        <v>397.82723997000005</v>
      </c>
      <c r="CY5" s="1571">
        <v>272.80157951000001</v>
      </c>
      <c r="CZ5" s="1571">
        <v>466.43871098000005</v>
      </c>
      <c r="DA5" s="1571">
        <v>549.48006407999992</v>
      </c>
      <c r="DB5" s="458">
        <v>546.3870847500001</v>
      </c>
      <c r="DC5" s="459">
        <v>316.09811550999996</v>
      </c>
      <c r="DD5" s="1571">
        <v>375.51401186000004</v>
      </c>
      <c r="DE5" s="1571">
        <v>398.52481577000009</v>
      </c>
      <c r="DF5" s="1571">
        <v>464.77712810999998</v>
      </c>
      <c r="DG5" s="1571">
        <v>513.56934892999993</v>
      </c>
      <c r="DH5" s="1571">
        <v>577.22300165999991</v>
      </c>
      <c r="DI5" s="1571">
        <v>526.60275796000008</v>
      </c>
      <c r="DJ5" s="1571">
        <v>476.22887108000015</v>
      </c>
      <c r="DK5" s="1571">
        <v>1347.0668457200002</v>
      </c>
      <c r="DL5" s="1571">
        <v>1477.9450750100002</v>
      </c>
      <c r="DM5" s="1571">
        <v>1496.48217527</v>
      </c>
      <c r="DN5" s="458">
        <v>1185.1718068199998</v>
      </c>
      <c r="DO5" s="459">
        <v>483.98300091999994</v>
      </c>
      <c r="DP5" s="1571">
        <v>474.91075383000003</v>
      </c>
      <c r="DQ5" s="1571">
        <v>421.40016538999998</v>
      </c>
      <c r="DR5" s="1571">
        <v>464.21850163999994</v>
      </c>
      <c r="DS5" s="1571">
        <v>483.25756179000001</v>
      </c>
      <c r="DT5" s="1571">
        <v>514.08101353000006</v>
      </c>
      <c r="DU5" s="1571">
        <v>500.21395008000002</v>
      </c>
      <c r="DV5" s="1571">
        <v>500.21395008000002</v>
      </c>
      <c r="DW5" s="1571">
        <v>436.90367069000001</v>
      </c>
      <c r="DX5" s="1571">
        <v>722.32873041000005</v>
      </c>
      <c r="DY5" s="1571">
        <v>923.80971921999981</v>
      </c>
      <c r="DZ5" s="458">
        <v>483.98300091999994</v>
      </c>
      <c r="EA5" s="122"/>
    </row>
    <row r="6" spans="1:131" ht="44.25" customHeight="1" x14ac:dyDescent="0.5">
      <c r="A6" s="460" t="s">
        <v>230</v>
      </c>
      <c r="B6" s="452">
        <v>2564.1109812199998</v>
      </c>
      <c r="C6" s="452">
        <v>2599.5376045299995</v>
      </c>
      <c r="D6" s="452">
        <v>2608.0140482599995</v>
      </c>
      <c r="E6" s="452">
        <v>3121.0666521900012</v>
      </c>
      <c r="F6" s="452">
        <v>2706.6219458199994</v>
      </c>
      <c r="G6" s="452">
        <v>2911.3450044900005</v>
      </c>
      <c r="H6" s="452">
        <v>2860.8011138100005</v>
      </c>
      <c r="I6" s="452">
        <v>2511.4661873800001</v>
      </c>
      <c r="J6" s="452">
        <v>2532.1854439499998</v>
      </c>
      <c r="K6" s="459">
        <v>2388.8225800399996</v>
      </c>
      <c r="L6" s="1571">
        <v>2432.5398930000006</v>
      </c>
      <c r="M6" s="1571">
        <v>2916.5995996900001</v>
      </c>
      <c r="N6" s="1571">
        <v>2636.0302522100005</v>
      </c>
      <c r="O6" s="1571">
        <v>2661.2046257399998</v>
      </c>
      <c r="P6" s="1571">
        <v>2593.1720334399993</v>
      </c>
      <c r="Q6" s="1571">
        <v>2696.3558403800002</v>
      </c>
      <c r="R6" s="1571">
        <v>2606.0347101800003</v>
      </c>
      <c r="S6" s="1571">
        <v>2746.0927684799994</v>
      </c>
      <c r="T6" s="1571">
        <v>2820.1527064000006</v>
      </c>
      <c r="U6" s="1571">
        <v>2520.7551496299993</v>
      </c>
      <c r="V6" s="458">
        <v>2711.7371624700004</v>
      </c>
      <c r="W6" s="1571">
        <v>2829.2241035500001</v>
      </c>
      <c r="X6" s="1571">
        <v>2949.9744188</v>
      </c>
      <c r="Y6" s="1571">
        <v>2928.3033348200001</v>
      </c>
      <c r="Z6" s="1571">
        <v>2564.5996645800001</v>
      </c>
      <c r="AA6" s="1571">
        <v>2700.2684539900001</v>
      </c>
      <c r="AB6" s="1571">
        <v>2970.1663680700003</v>
      </c>
      <c r="AC6" s="1571">
        <v>2981.9361819200003</v>
      </c>
      <c r="AD6" s="1571">
        <v>3019.5541675499994</v>
      </c>
      <c r="AE6" s="1571">
        <v>3043.4454490899998</v>
      </c>
      <c r="AF6" s="1571">
        <v>3007.8604443300001</v>
      </c>
      <c r="AG6" s="1571">
        <v>2896.2733005</v>
      </c>
      <c r="AH6" s="1571">
        <v>3072.8680422400007</v>
      </c>
      <c r="AI6" s="456">
        <v>3095.5133096900004</v>
      </c>
      <c r="AJ6" s="1572">
        <v>2932.2911251600003</v>
      </c>
      <c r="AK6" s="1572">
        <v>3370.9437694399999</v>
      </c>
      <c r="AL6" s="1572">
        <v>3082.63837122</v>
      </c>
      <c r="AM6" s="1572">
        <v>3194.2796411200002</v>
      </c>
      <c r="AN6" s="1572">
        <v>3327.9211759099999</v>
      </c>
      <c r="AO6" s="1572">
        <v>3647.7467940899996</v>
      </c>
      <c r="AP6" s="1572">
        <v>3600.5886167899998</v>
      </c>
      <c r="AQ6" s="1572">
        <v>4066.2306968900007</v>
      </c>
      <c r="AR6" s="1572">
        <v>3965.6357406099996</v>
      </c>
      <c r="AS6" s="1572">
        <v>4139.9056341999994</v>
      </c>
      <c r="AT6" s="457">
        <v>4189.5337849799998</v>
      </c>
      <c r="AU6" s="456">
        <v>4279.0576162800007</v>
      </c>
      <c r="AV6" s="1572">
        <v>4571.9756276299995</v>
      </c>
      <c r="AW6" s="1572">
        <v>4520.9956406699985</v>
      </c>
      <c r="AX6" s="1572">
        <v>4699.3345602400004</v>
      </c>
      <c r="AY6" s="1572">
        <v>4924.8475739299993</v>
      </c>
      <c r="AZ6" s="1572">
        <v>4713.2594739799997</v>
      </c>
      <c r="BA6" s="1572">
        <v>4525.3814318399991</v>
      </c>
      <c r="BB6" s="1572">
        <v>4610.8158002599994</v>
      </c>
      <c r="BC6" s="1572">
        <v>4742.1337043499989</v>
      </c>
      <c r="BD6" s="1572">
        <v>4784.3627348400005</v>
      </c>
      <c r="BE6" s="1572">
        <v>5325.4227874099997</v>
      </c>
      <c r="BF6" s="457">
        <v>4944.5599621899992</v>
      </c>
      <c r="BG6" s="456">
        <v>4645.3715733099998</v>
      </c>
      <c r="BH6" s="1572">
        <v>4870.5375743800005</v>
      </c>
      <c r="BI6" s="1572">
        <v>4516.0446118500004</v>
      </c>
      <c r="BJ6" s="1572">
        <v>4835.5456133100006</v>
      </c>
      <c r="BK6" s="1572">
        <v>5068.9593879900003</v>
      </c>
      <c r="BL6" s="1572">
        <v>5088.905354309999</v>
      </c>
      <c r="BM6" s="1572">
        <v>4996.5677200699993</v>
      </c>
      <c r="BN6" s="1572">
        <v>4979.4502394499987</v>
      </c>
      <c r="BO6" s="1572">
        <v>4923.1141999500005</v>
      </c>
      <c r="BP6" s="1572">
        <v>5318.3763138599998</v>
      </c>
      <c r="BQ6" s="1572">
        <v>5363.1266203099995</v>
      </c>
      <c r="BR6" s="457">
        <v>5097.8119979245685</v>
      </c>
      <c r="BS6" s="456">
        <v>5103.4649774999989</v>
      </c>
      <c r="BT6" s="1572">
        <v>5069.2028028699988</v>
      </c>
      <c r="BU6" s="1572">
        <v>5175.4974162899989</v>
      </c>
      <c r="BV6" s="1571">
        <v>5263.6685790899992</v>
      </c>
      <c r="BW6" s="1571">
        <v>5409.4404173532821</v>
      </c>
      <c r="BX6" s="1571">
        <v>5297.3601009099993</v>
      </c>
      <c r="BY6" s="1571">
        <v>5363.0401847276662</v>
      </c>
      <c r="BZ6" s="1571">
        <v>5390.1409302000011</v>
      </c>
      <c r="CA6" s="1571">
        <v>5526.857331369999</v>
      </c>
      <c r="CB6" s="1571">
        <v>5760.1122406158602</v>
      </c>
      <c r="CC6" s="1571">
        <v>5672.3986369830009</v>
      </c>
      <c r="CD6" s="458">
        <v>5807.0567520629993</v>
      </c>
      <c r="CE6" s="459">
        <v>5719.5337465999983</v>
      </c>
      <c r="CF6" s="1571">
        <v>5632.4767749900002</v>
      </c>
      <c r="CG6" s="1571">
        <v>5728.1397856599988</v>
      </c>
      <c r="CH6" s="1571">
        <v>5998.97985926</v>
      </c>
      <c r="CI6" s="1571">
        <v>5860.4691591079672</v>
      </c>
      <c r="CJ6" s="1571">
        <v>6264.6878854300003</v>
      </c>
      <c r="CK6" s="1571">
        <v>6352.8715629203198</v>
      </c>
      <c r="CL6" s="1571">
        <v>6651.8228007500011</v>
      </c>
      <c r="CM6" s="1571">
        <v>7194.95720686</v>
      </c>
      <c r="CN6" s="1571">
        <v>8492.0157801799996</v>
      </c>
      <c r="CO6" s="1571">
        <v>8569.3437127300003</v>
      </c>
      <c r="CP6" s="458">
        <v>7304.2171845800003</v>
      </c>
      <c r="CQ6" s="459">
        <v>8140.4300068726361</v>
      </c>
      <c r="CR6" s="1571">
        <v>8312.8813194199993</v>
      </c>
      <c r="CS6" s="1571">
        <v>8152.349001569999</v>
      </c>
      <c r="CT6" s="1571">
        <v>7722.69680264</v>
      </c>
      <c r="CU6" s="1571">
        <v>7615.6741860000902</v>
      </c>
      <c r="CV6" s="1571">
        <v>7758.6791891399989</v>
      </c>
      <c r="CW6" s="1571">
        <v>7798.9319825899993</v>
      </c>
      <c r="CX6" s="1571">
        <v>7780.8775482500023</v>
      </c>
      <c r="CY6" s="1571">
        <v>7624.6677516999998</v>
      </c>
      <c r="CZ6" s="1571">
        <v>7607.3438436799997</v>
      </c>
      <c r="DA6" s="1571">
        <v>7676.4221095499979</v>
      </c>
      <c r="DB6" s="458">
        <v>8203.4886286700003</v>
      </c>
      <c r="DC6" s="459">
        <v>8153.3003618399989</v>
      </c>
      <c r="DD6" s="1571">
        <v>8394.1256536399997</v>
      </c>
      <c r="DE6" s="1571">
        <v>8420.2920624800008</v>
      </c>
      <c r="DF6" s="1571">
        <v>8248.6334040412621</v>
      </c>
      <c r="DG6" s="1571">
        <v>8692.2703224100005</v>
      </c>
      <c r="DH6" s="1571">
        <v>9084.0342233100018</v>
      </c>
      <c r="DI6" s="1571">
        <v>9290.1728946900021</v>
      </c>
      <c r="DJ6" s="1571">
        <v>9310.2543996699987</v>
      </c>
      <c r="DK6" s="1571">
        <v>9455.5674470143204</v>
      </c>
      <c r="DL6" s="1571">
        <v>9666.4980901799991</v>
      </c>
      <c r="DM6" s="1571">
        <v>10295.58529409</v>
      </c>
      <c r="DN6" s="458">
        <v>10064.191236049997</v>
      </c>
      <c r="DO6" s="459">
        <v>10172.30434474</v>
      </c>
      <c r="DP6" s="1571">
        <v>10276.45348722</v>
      </c>
      <c r="DQ6" s="1571">
        <v>10224.935506819998</v>
      </c>
      <c r="DR6" s="1571">
        <v>10004.110351519999</v>
      </c>
      <c r="DS6" s="1571">
        <v>9022.7522748499996</v>
      </c>
      <c r="DT6" s="1571">
        <v>9492.0383926900013</v>
      </c>
      <c r="DU6" s="1571">
        <v>9833.1472676100002</v>
      </c>
      <c r="DV6" s="1571">
        <v>9833.1472676100002</v>
      </c>
      <c r="DW6" s="1571">
        <v>11635.12204283</v>
      </c>
      <c r="DX6" s="1571">
        <v>11872.429569020002</v>
      </c>
      <c r="DY6" s="1571">
        <v>12063.916110079999</v>
      </c>
      <c r="DZ6" s="458">
        <v>10172.30434474</v>
      </c>
      <c r="EA6" s="122"/>
    </row>
    <row r="7" spans="1:131" ht="44.25" customHeight="1" x14ac:dyDescent="0.5">
      <c r="A7" s="460" t="s">
        <v>231</v>
      </c>
      <c r="B7" s="452">
        <v>1231.9285628100001</v>
      </c>
      <c r="C7" s="452">
        <v>1260.5710020299998</v>
      </c>
      <c r="D7" s="452">
        <v>1347.1420905500001</v>
      </c>
      <c r="E7" s="452">
        <v>1259.9726875599999</v>
      </c>
      <c r="F7" s="452">
        <v>1476.7806570799999</v>
      </c>
      <c r="G7" s="452">
        <v>1402.5670014699997</v>
      </c>
      <c r="H7" s="452">
        <v>1416.4615118599997</v>
      </c>
      <c r="I7" s="452">
        <v>1387.5101486300002</v>
      </c>
      <c r="J7" s="452">
        <v>1477.0499028899999</v>
      </c>
      <c r="K7" s="459">
        <v>1617.7295418399999</v>
      </c>
      <c r="L7" s="1571">
        <v>1850.1977072900004</v>
      </c>
      <c r="M7" s="1571">
        <v>1693.4497745399999</v>
      </c>
      <c r="N7" s="1571">
        <v>1708.4580613499998</v>
      </c>
      <c r="O7" s="1571">
        <v>1734.4682581999998</v>
      </c>
      <c r="P7" s="1571">
        <v>1885.9008731199999</v>
      </c>
      <c r="Q7" s="1571">
        <v>1808.70665577</v>
      </c>
      <c r="R7" s="1571">
        <v>2963.1928664000002</v>
      </c>
      <c r="S7" s="1571">
        <v>3161.55741696</v>
      </c>
      <c r="T7" s="1571">
        <v>3253.3174877000001</v>
      </c>
      <c r="U7" s="1571">
        <v>3125.11134201</v>
      </c>
      <c r="V7" s="458">
        <v>2927.58368866</v>
      </c>
      <c r="W7" s="1571">
        <v>3156.8874329899995</v>
      </c>
      <c r="X7" s="1571">
        <v>3074.4517907500008</v>
      </c>
      <c r="Y7" s="1571">
        <v>3174.76992741</v>
      </c>
      <c r="Z7" s="1571">
        <v>3021.9404066800007</v>
      </c>
      <c r="AA7" s="1571">
        <v>3075.9153787999994</v>
      </c>
      <c r="AB7" s="1571">
        <v>3050.1595123400002</v>
      </c>
      <c r="AC7" s="1571">
        <v>3080.5291077200004</v>
      </c>
      <c r="AD7" s="1571">
        <v>2857.8370950599997</v>
      </c>
      <c r="AE7" s="1571">
        <v>2916.574672759999</v>
      </c>
      <c r="AF7" s="1571">
        <v>2970.8916539899997</v>
      </c>
      <c r="AG7" s="1571">
        <v>2882.1567908700003</v>
      </c>
      <c r="AH7" s="1571">
        <v>3272.0713882199993</v>
      </c>
      <c r="AI7" s="456">
        <v>3184.5946383599999</v>
      </c>
      <c r="AJ7" s="1572">
        <v>3294.624864299999</v>
      </c>
      <c r="AK7" s="1572">
        <v>3598.9430945300001</v>
      </c>
      <c r="AL7" s="1572">
        <v>3444.6806856400003</v>
      </c>
      <c r="AM7" s="1572">
        <v>3989.5700469899998</v>
      </c>
      <c r="AN7" s="1572">
        <v>3919.2257561999995</v>
      </c>
      <c r="AO7" s="1572">
        <v>3892.3402415600003</v>
      </c>
      <c r="AP7" s="1572">
        <v>3172.1955494199997</v>
      </c>
      <c r="AQ7" s="1572">
        <v>4219.1650933299998</v>
      </c>
      <c r="AR7" s="1572">
        <v>4246.4484124400005</v>
      </c>
      <c r="AS7" s="1572">
        <v>4153.72572459</v>
      </c>
      <c r="AT7" s="457">
        <v>4214.4222478299998</v>
      </c>
      <c r="AU7" s="456">
        <v>4436.49695978</v>
      </c>
      <c r="AV7" s="1572">
        <v>4326.79871267</v>
      </c>
      <c r="AW7" s="1572">
        <v>4354.7317877700007</v>
      </c>
      <c r="AX7" s="1572">
        <v>4405.04852063</v>
      </c>
      <c r="AY7" s="1572">
        <v>4268.1240731500002</v>
      </c>
      <c r="AZ7" s="1572">
        <v>4389.4848407800009</v>
      </c>
      <c r="BA7" s="1572">
        <v>3152.9346732800004</v>
      </c>
      <c r="BB7" s="1572">
        <v>3156.9239661499996</v>
      </c>
      <c r="BC7" s="1572">
        <v>3289.6854783599997</v>
      </c>
      <c r="BD7" s="1572">
        <v>3254.3299889800005</v>
      </c>
      <c r="BE7" s="1572">
        <v>3418.3602568199999</v>
      </c>
      <c r="BF7" s="457">
        <v>3610.8278062200002</v>
      </c>
      <c r="BG7" s="456">
        <v>3882.6857294000006</v>
      </c>
      <c r="BH7" s="1572">
        <v>4053.8464786</v>
      </c>
      <c r="BI7" s="1572">
        <v>3515.2678574299994</v>
      </c>
      <c r="BJ7" s="1572">
        <v>3947.5032274600012</v>
      </c>
      <c r="BK7" s="1572">
        <v>4244.5069003400013</v>
      </c>
      <c r="BL7" s="1572">
        <v>4504.4032966599998</v>
      </c>
      <c r="BM7" s="1572">
        <v>4381.4523855100006</v>
      </c>
      <c r="BN7" s="1572">
        <v>4590.4880918200006</v>
      </c>
      <c r="BO7" s="1572">
        <v>4651.9459854499992</v>
      </c>
      <c r="BP7" s="1572">
        <v>4569.6920277499994</v>
      </c>
      <c r="BQ7" s="1572">
        <v>4516.8272414100002</v>
      </c>
      <c r="BR7" s="457">
        <v>3993.8943527695878</v>
      </c>
      <c r="BS7" s="456">
        <v>4118.5561340900003</v>
      </c>
      <c r="BT7" s="1572">
        <v>3722.1444649599998</v>
      </c>
      <c r="BU7" s="1572">
        <v>4111.3315173400006</v>
      </c>
      <c r="BV7" s="1571">
        <v>4349.7202382400001</v>
      </c>
      <c r="BW7" s="1571">
        <v>4461.7704076400005</v>
      </c>
      <c r="BX7" s="1571">
        <v>4378.1954000599999</v>
      </c>
      <c r="BY7" s="1571">
        <v>4388.9333893800012</v>
      </c>
      <c r="BZ7" s="1571">
        <v>4377.3855419999991</v>
      </c>
      <c r="CA7" s="1571">
        <v>4392.2955284999989</v>
      </c>
      <c r="CB7" s="1571">
        <v>4514.0372449700017</v>
      </c>
      <c r="CC7" s="1571">
        <v>4518.7783100279994</v>
      </c>
      <c r="CD7" s="458">
        <v>4746.8698243600002</v>
      </c>
      <c r="CE7" s="459">
        <v>4388.8396541900001</v>
      </c>
      <c r="CF7" s="1571">
        <v>4508.96927435</v>
      </c>
      <c r="CG7" s="1571">
        <v>4576.6132296300002</v>
      </c>
      <c r="CH7" s="1571">
        <v>4666.2234123260005</v>
      </c>
      <c r="CI7" s="1571">
        <v>4333.6605359199993</v>
      </c>
      <c r="CJ7" s="1571">
        <v>4360.7453621600007</v>
      </c>
      <c r="CK7" s="1571">
        <v>4614.8318017680003</v>
      </c>
      <c r="CL7" s="1571">
        <v>4980.4467748999996</v>
      </c>
      <c r="CM7" s="1571">
        <v>5468.4309163800008</v>
      </c>
      <c r="CN7" s="1571">
        <v>6490.4175642300015</v>
      </c>
      <c r="CO7" s="1571">
        <v>6586.9072317500004</v>
      </c>
      <c r="CP7" s="458">
        <v>5116.1634316899999</v>
      </c>
      <c r="CQ7" s="459">
        <v>5733.7177469742028</v>
      </c>
      <c r="CR7" s="1571">
        <v>5327.7938659400006</v>
      </c>
      <c r="CS7" s="1571">
        <v>5254.0953669799992</v>
      </c>
      <c r="CT7" s="1571">
        <v>5152.8470456399991</v>
      </c>
      <c r="CU7" s="1571">
        <v>5107.2598625753799</v>
      </c>
      <c r="CV7" s="1571">
        <v>5080.2821749500008</v>
      </c>
      <c r="CW7" s="1571">
        <v>5165.5961362600001</v>
      </c>
      <c r="CX7" s="1571">
        <v>5144.1413095000007</v>
      </c>
      <c r="CY7" s="1571">
        <v>4987.74563132</v>
      </c>
      <c r="CZ7" s="1571">
        <v>4961.33406165</v>
      </c>
      <c r="DA7" s="1571">
        <v>5069.7225249499998</v>
      </c>
      <c r="DB7" s="458">
        <v>5151.7535770999993</v>
      </c>
      <c r="DC7" s="459">
        <v>5425.5954290300006</v>
      </c>
      <c r="DD7" s="1571">
        <v>5817.114268620001</v>
      </c>
      <c r="DE7" s="1571">
        <v>5894.1996535300004</v>
      </c>
      <c r="DF7" s="1571">
        <v>6069.255927545596</v>
      </c>
      <c r="DG7" s="1571">
        <v>6269.7382198400001</v>
      </c>
      <c r="DH7" s="1571">
        <v>6280.7112541700017</v>
      </c>
      <c r="DI7" s="1571">
        <v>6258.0702715300004</v>
      </c>
      <c r="DJ7" s="1571">
        <v>6027.5359004100001</v>
      </c>
      <c r="DK7" s="1571">
        <v>6156.117883416001</v>
      </c>
      <c r="DL7" s="1571">
        <v>6396.703965579999</v>
      </c>
      <c r="DM7" s="1571">
        <v>6079.7372389000002</v>
      </c>
      <c r="DN7" s="458">
        <v>6088.8372868500001</v>
      </c>
      <c r="DO7" s="459">
        <v>5894.919691430001</v>
      </c>
      <c r="DP7" s="1571">
        <v>5907.4902523999999</v>
      </c>
      <c r="DQ7" s="1571">
        <v>6009.2524341199987</v>
      </c>
      <c r="DR7" s="1571">
        <v>5372.45537823</v>
      </c>
      <c r="DS7" s="1571">
        <v>5259.9865530199995</v>
      </c>
      <c r="DT7" s="1571">
        <v>5180.8077698999996</v>
      </c>
      <c r="DU7" s="1571">
        <v>4274.8019953900002</v>
      </c>
      <c r="DV7" s="1571">
        <v>4274.8019953900002</v>
      </c>
      <c r="DW7" s="1571">
        <v>4850.3510416600002</v>
      </c>
      <c r="DX7" s="1571">
        <v>4709.69648908</v>
      </c>
      <c r="DY7" s="1571">
        <v>4798.5492462000002</v>
      </c>
      <c r="DZ7" s="458">
        <v>5894.919691430001</v>
      </c>
      <c r="EA7" s="122"/>
    </row>
    <row r="8" spans="1:131" ht="44.25" customHeight="1" x14ac:dyDescent="0.5">
      <c r="A8" s="460" t="s">
        <v>232</v>
      </c>
      <c r="B8" s="452">
        <v>708.99640622999982</v>
      </c>
      <c r="C8" s="452">
        <v>645.10893801999998</v>
      </c>
      <c r="D8" s="452">
        <v>691.31102095999995</v>
      </c>
      <c r="E8" s="452">
        <v>633.48336880000011</v>
      </c>
      <c r="F8" s="452">
        <v>728.34218698999996</v>
      </c>
      <c r="G8" s="452">
        <v>715.74339558999998</v>
      </c>
      <c r="H8" s="452">
        <v>674.57947566999997</v>
      </c>
      <c r="I8" s="452">
        <v>718.4658826299999</v>
      </c>
      <c r="J8" s="452">
        <v>585.50028786999997</v>
      </c>
      <c r="K8" s="459">
        <v>783.48674435999988</v>
      </c>
      <c r="L8" s="1571">
        <v>804.01957633999996</v>
      </c>
      <c r="M8" s="1571">
        <v>866.73325422000005</v>
      </c>
      <c r="N8" s="1571">
        <v>852.9279796400001</v>
      </c>
      <c r="O8" s="1571">
        <v>891.69819920000032</v>
      </c>
      <c r="P8" s="1571">
        <v>832.96074196999984</v>
      </c>
      <c r="Q8" s="1571">
        <v>658.81928849000008</v>
      </c>
      <c r="R8" s="1571">
        <v>657.43621590999987</v>
      </c>
      <c r="S8" s="1571">
        <v>636.18447518999994</v>
      </c>
      <c r="T8" s="1571">
        <v>698.62866224000004</v>
      </c>
      <c r="U8" s="1571">
        <v>703.01287545999992</v>
      </c>
      <c r="V8" s="458">
        <v>711.23603315999992</v>
      </c>
      <c r="W8" s="1571">
        <v>773.89427993999993</v>
      </c>
      <c r="X8" s="1571">
        <v>794.51700081000013</v>
      </c>
      <c r="Y8" s="1571">
        <v>812.70080119999977</v>
      </c>
      <c r="Z8" s="1571">
        <v>909.49747067999999</v>
      </c>
      <c r="AA8" s="1571">
        <v>819.42653445000008</v>
      </c>
      <c r="AB8" s="1571">
        <v>884.75076259000002</v>
      </c>
      <c r="AC8" s="1571">
        <v>843.37393177000013</v>
      </c>
      <c r="AD8" s="1571">
        <v>775.94164140999987</v>
      </c>
      <c r="AE8" s="1571">
        <v>832.50538048999999</v>
      </c>
      <c r="AF8" s="1571">
        <v>883.84570888999997</v>
      </c>
      <c r="AG8" s="1571">
        <v>1029.53995519</v>
      </c>
      <c r="AH8" s="1571">
        <v>1118.70755893</v>
      </c>
      <c r="AI8" s="456">
        <v>1032.27025807</v>
      </c>
      <c r="AJ8" s="1572">
        <v>1086.90499619</v>
      </c>
      <c r="AK8" s="1572">
        <v>1131.4521108599999</v>
      </c>
      <c r="AL8" s="1572">
        <v>1285.03192081</v>
      </c>
      <c r="AM8" s="1572">
        <v>1215.0281757400003</v>
      </c>
      <c r="AN8" s="1572">
        <v>1269.4358349199997</v>
      </c>
      <c r="AO8" s="1572">
        <v>1350.9455607899999</v>
      </c>
      <c r="AP8" s="1572">
        <v>975.27797679000025</v>
      </c>
      <c r="AQ8" s="1572">
        <v>1221.4296833400001</v>
      </c>
      <c r="AR8" s="1572">
        <v>1183.95306547</v>
      </c>
      <c r="AS8" s="1572">
        <v>1277.03483299</v>
      </c>
      <c r="AT8" s="457">
        <v>1416.9170478800002</v>
      </c>
      <c r="AU8" s="456">
        <v>1458.6043096399999</v>
      </c>
      <c r="AV8" s="1572">
        <v>1508.1257633199998</v>
      </c>
      <c r="AW8" s="1572">
        <v>1584.25425694</v>
      </c>
      <c r="AX8" s="1572">
        <v>1552.0552209800001</v>
      </c>
      <c r="AY8" s="1572">
        <v>1613.9111797099999</v>
      </c>
      <c r="AZ8" s="1572">
        <v>1643.7824731500002</v>
      </c>
      <c r="BA8" s="1572">
        <v>1453.4915456000001</v>
      </c>
      <c r="BB8" s="1572">
        <v>1491.4890868</v>
      </c>
      <c r="BC8" s="1572">
        <v>1477.16763717</v>
      </c>
      <c r="BD8" s="1572">
        <v>1336.8907880799998</v>
      </c>
      <c r="BE8" s="1572">
        <v>1339.8086015299998</v>
      </c>
      <c r="BF8" s="457">
        <v>1296.02464063</v>
      </c>
      <c r="BG8" s="456">
        <v>1315.98762468</v>
      </c>
      <c r="BH8" s="1572">
        <v>1235.0445969100003</v>
      </c>
      <c r="BI8" s="1572">
        <v>1256.0623779800001</v>
      </c>
      <c r="BJ8" s="1572">
        <v>1299.1526057099998</v>
      </c>
      <c r="BK8" s="1572">
        <v>1346.5943921599999</v>
      </c>
      <c r="BL8" s="1572">
        <v>1397.6011565399999</v>
      </c>
      <c r="BM8" s="1572">
        <v>1415.1438633399998</v>
      </c>
      <c r="BN8" s="1572">
        <v>1406.97147733</v>
      </c>
      <c r="BO8" s="1572">
        <v>1231.8212347199999</v>
      </c>
      <c r="BP8" s="1572">
        <v>1286.5221941299999</v>
      </c>
      <c r="BQ8" s="1572">
        <v>1334.006208</v>
      </c>
      <c r="BR8" s="457">
        <v>1185.8725671900002</v>
      </c>
      <c r="BS8" s="456">
        <v>1178.0078790300001</v>
      </c>
      <c r="BT8" s="1572">
        <v>1149.8145709800001</v>
      </c>
      <c r="BU8" s="1572">
        <v>1136.7728857799998</v>
      </c>
      <c r="BV8" s="1571">
        <v>1217.7685552799996</v>
      </c>
      <c r="BW8" s="1571">
        <v>1094.8222552700004</v>
      </c>
      <c r="BX8" s="1571">
        <v>1059.6065517399998</v>
      </c>
      <c r="BY8" s="1571">
        <v>1047.6001863899999</v>
      </c>
      <c r="BZ8" s="1571">
        <v>1041.3923521499999</v>
      </c>
      <c r="CA8" s="1571">
        <v>995.64572643999986</v>
      </c>
      <c r="CB8" s="1571">
        <v>922.06730307999987</v>
      </c>
      <c r="CC8" s="1571">
        <v>915.95331598999996</v>
      </c>
      <c r="CD8" s="458">
        <v>825.69799817500007</v>
      </c>
      <c r="CE8" s="459">
        <v>813.08693577999986</v>
      </c>
      <c r="CF8" s="1571">
        <v>818.54287588</v>
      </c>
      <c r="CG8" s="1571">
        <v>1064.8665656399999</v>
      </c>
      <c r="CH8" s="1571">
        <v>1071.9451752749999</v>
      </c>
      <c r="CI8" s="1571">
        <v>1361.9070530000004</v>
      </c>
      <c r="CJ8" s="1571">
        <v>1339.54716308</v>
      </c>
      <c r="CK8" s="1571">
        <v>1387.0884761999998</v>
      </c>
      <c r="CL8" s="1571">
        <v>1401.4708753800003</v>
      </c>
      <c r="CM8" s="1571">
        <v>1579.9809388299998</v>
      </c>
      <c r="CN8" s="1571">
        <v>1809.1629838400002</v>
      </c>
      <c r="CO8" s="1571">
        <v>2091.4023197000006</v>
      </c>
      <c r="CP8" s="458">
        <v>1572.7393067000003</v>
      </c>
      <c r="CQ8" s="459">
        <v>2038.3619083297081</v>
      </c>
      <c r="CR8" s="1571">
        <v>2442.3954265799998</v>
      </c>
      <c r="CS8" s="1571">
        <v>2446.7961198699995</v>
      </c>
      <c r="CT8" s="1571">
        <v>2336.3989312499994</v>
      </c>
      <c r="CU8" s="1571">
        <v>2264.4583506287195</v>
      </c>
      <c r="CV8" s="1571">
        <v>2498.0817934799993</v>
      </c>
      <c r="CW8" s="1571">
        <v>2447.4917252199998</v>
      </c>
      <c r="CX8" s="1571">
        <v>2521.8961288800006</v>
      </c>
      <c r="CY8" s="1571">
        <v>2508.9585864100004</v>
      </c>
      <c r="CZ8" s="1571">
        <v>2238.1554522599999</v>
      </c>
      <c r="DA8" s="1571">
        <v>2357.6053706000002</v>
      </c>
      <c r="DB8" s="458">
        <v>2129.90905462</v>
      </c>
      <c r="DC8" s="459">
        <v>2307.9754727899999</v>
      </c>
      <c r="DD8" s="1571">
        <v>2249.1341406299998</v>
      </c>
      <c r="DE8" s="1571">
        <v>2200.8094349499997</v>
      </c>
      <c r="DF8" s="1571">
        <v>2468.0405521039784</v>
      </c>
      <c r="DG8" s="1571">
        <v>2242.92253527</v>
      </c>
      <c r="DH8" s="1571">
        <v>2760.9003556699995</v>
      </c>
      <c r="DI8" s="1571">
        <v>2715.3678234099998</v>
      </c>
      <c r="DJ8" s="1571">
        <v>2809.6713749400001</v>
      </c>
      <c r="DK8" s="1571">
        <v>2885.561609462</v>
      </c>
      <c r="DL8" s="1571">
        <v>2726.9524299899995</v>
      </c>
      <c r="DM8" s="1571">
        <v>2876.6671186199997</v>
      </c>
      <c r="DN8" s="458">
        <v>2634.7051862900003</v>
      </c>
      <c r="DO8" s="459">
        <v>2573.7864342599996</v>
      </c>
      <c r="DP8" s="1571">
        <v>2702.24140081</v>
      </c>
      <c r="DQ8" s="1571">
        <v>2756.2540423599999</v>
      </c>
      <c r="DR8" s="1571">
        <v>2514.8294742799999</v>
      </c>
      <c r="DS8" s="1571">
        <v>2347.5414800999997</v>
      </c>
      <c r="DT8" s="1571">
        <v>2538.7638347599991</v>
      </c>
      <c r="DU8" s="1571">
        <v>2653.6591118599999</v>
      </c>
      <c r="DV8" s="1571">
        <v>2653.6591118599999</v>
      </c>
      <c r="DW8" s="1571">
        <v>3198.1030449700002</v>
      </c>
      <c r="DX8" s="1571">
        <v>4170.0162409299992</v>
      </c>
      <c r="DY8" s="1571">
        <v>4351.3856226499993</v>
      </c>
      <c r="DZ8" s="458">
        <v>2573.7864342599996</v>
      </c>
      <c r="EA8" s="122"/>
    </row>
    <row r="9" spans="1:131" ht="44.25" customHeight="1" x14ac:dyDescent="0.5">
      <c r="A9" s="460" t="s">
        <v>233</v>
      </c>
      <c r="B9" s="452">
        <v>2673.9224479599998</v>
      </c>
      <c r="C9" s="452">
        <v>2651.5012080799997</v>
      </c>
      <c r="D9" s="452">
        <v>2743.3678219199996</v>
      </c>
      <c r="E9" s="452">
        <v>1794.6876232599998</v>
      </c>
      <c r="F9" s="452">
        <v>2349.7898036199999</v>
      </c>
      <c r="G9" s="452">
        <v>2273.8433887899996</v>
      </c>
      <c r="H9" s="452">
        <v>2411.8713139100005</v>
      </c>
      <c r="I9" s="452">
        <v>2515.3582287499999</v>
      </c>
      <c r="J9" s="452">
        <v>2752.4906790400005</v>
      </c>
      <c r="K9" s="459">
        <v>2824.1717907299994</v>
      </c>
      <c r="L9" s="1571">
        <v>2739.4774246399998</v>
      </c>
      <c r="M9" s="1571">
        <v>2457.6645835600002</v>
      </c>
      <c r="N9" s="1571">
        <v>2541.8484383999994</v>
      </c>
      <c r="O9" s="1571">
        <v>2430.1267697399999</v>
      </c>
      <c r="P9" s="1571">
        <v>2593.9851089299996</v>
      </c>
      <c r="Q9" s="1571">
        <v>2216.2655957800002</v>
      </c>
      <c r="R9" s="1571">
        <v>2614.6781091399998</v>
      </c>
      <c r="S9" s="1571">
        <v>2019.19250386</v>
      </c>
      <c r="T9" s="1571">
        <v>2213.61722689</v>
      </c>
      <c r="U9" s="1571">
        <v>2137.44532626</v>
      </c>
      <c r="V9" s="458">
        <v>2264.7821556599997</v>
      </c>
      <c r="W9" s="1571">
        <v>2559.4171756100004</v>
      </c>
      <c r="X9" s="1571">
        <v>2476.9578819100002</v>
      </c>
      <c r="Y9" s="1571">
        <v>2271.2385496500001</v>
      </c>
      <c r="Z9" s="1571">
        <v>2548.0637425899995</v>
      </c>
      <c r="AA9" s="1571">
        <v>2545.8627227500001</v>
      </c>
      <c r="AB9" s="1571">
        <v>2299.6663711700003</v>
      </c>
      <c r="AC9" s="1571">
        <v>1531.17088635</v>
      </c>
      <c r="AD9" s="1571">
        <v>1551.4559042900003</v>
      </c>
      <c r="AE9" s="1571">
        <v>2288.2574192300003</v>
      </c>
      <c r="AF9" s="1571">
        <v>2340.9410780299995</v>
      </c>
      <c r="AG9" s="1571">
        <v>2650.5744145799999</v>
      </c>
      <c r="AH9" s="1571">
        <v>2166.5657211700004</v>
      </c>
      <c r="AI9" s="456">
        <v>2270.7023917200004</v>
      </c>
      <c r="AJ9" s="1572">
        <v>2226.1077446299996</v>
      </c>
      <c r="AK9" s="1572">
        <v>1994.39927248</v>
      </c>
      <c r="AL9" s="1572">
        <v>1899.6884298499999</v>
      </c>
      <c r="AM9" s="1572">
        <v>1856.9526797599999</v>
      </c>
      <c r="AN9" s="1572">
        <v>1987.1338121900001</v>
      </c>
      <c r="AO9" s="1572">
        <v>2015.3925944800001</v>
      </c>
      <c r="AP9" s="1572">
        <v>1373.1142987599999</v>
      </c>
      <c r="AQ9" s="1572">
        <v>2112.4348168799997</v>
      </c>
      <c r="AR9" s="1572">
        <v>2163.0726419700004</v>
      </c>
      <c r="AS9" s="1572">
        <v>2112.5474184000004</v>
      </c>
      <c r="AT9" s="457">
        <v>2011.6767655700003</v>
      </c>
      <c r="AU9" s="456">
        <v>2022.8199533700003</v>
      </c>
      <c r="AV9" s="1572">
        <v>2026.5192858699997</v>
      </c>
      <c r="AW9" s="1572">
        <v>1981.6195407</v>
      </c>
      <c r="AX9" s="1572">
        <v>1954.8969825900001</v>
      </c>
      <c r="AY9" s="1572">
        <v>2055.5018618499998</v>
      </c>
      <c r="AZ9" s="1572">
        <v>1965.3045942899998</v>
      </c>
      <c r="BA9" s="1572">
        <v>1108.5182391699998</v>
      </c>
      <c r="BB9" s="1572">
        <v>1093.5410382800001</v>
      </c>
      <c r="BC9" s="1572">
        <v>1104.47691192</v>
      </c>
      <c r="BD9" s="1572">
        <v>1156.3265537599998</v>
      </c>
      <c r="BE9" s="1572">
        <v>1104.2023049900001</v>
      </c>
      <c r="BF9" s="457">
        <v>1141.4107790399996</v>
      </c>
      <c r="BG9" s="456">
        <v>1167.67467216</v>
      </c>
      <c r="BH9" s="1572">
        <v>1173.0279231299999</v>
      </c>
      <c r="BI9" s="1572">
        <v>1049.78735461</v>
      </c>
      <c r="BJ9" s="1572">
        <v>1189.7271334399998</v>
      </c>
      <c r="BK9" s="1572">
        <v>1349.6859430700001</v>
      </c>
      <c r="BL9" s="1572">
        <v>1383.1315785699999</v>
      </c>
      <c r="BM9" s="1572">
        <v>1339.5340197500002</v>
      </c>
      <c r="BN9" s="1572">
        <v>1322.7814963299998</v>
      </c>
      <c r="BO9" s="1572">
        <v>1358.4412620000001</v>
      </c>
      <c r="BP9" s="1572">
        <v>1220.9593754299997</v>
      </c>
      <c r="BQ9" s="1572">
        <v>1276.1390436299998</v>
      </c>
      <c r="BR9" s="457">
        <v>1232.2079786212237</v>
      </c>
      <c r="BS9" s="456">
        <v>1078.8115365599999</v>
      </c>
      <c r="BT9" s="1572">
        <v>1118.3191518200003</v>
      </c>
      <c r="BU9" s="1572">
        <v>1071.20352538</v>
      </c>
      <c r="BV9" s="1571">
        <v>1152.5131495000001</v>
      </c>
      <c r="BW9" s="1571">
        <v>1243.7497212799999</v>
      </c>
      <c r="BX9" s="1571">
        <v>1178.1792252199998</v>
      </c>
      <c r="BY9" s="1571">
        <v>1363.0666580300003</v>
      </c>
      <c r="BZ9" s="1571">
        <v>1440.7393877</v>
      </c>
      <c r="CA9" s="1571">
        <v>1389.8889104699997</v>
      </c>
      <c r="CB9" s="1571">
        <v>1459.27080047</v>
      </c>
      <c r="CC9" s="1571">
        <v>1454.582629748</v>
      </c>
      <c r="CD9" s="458">
        <v>1733.0322952080001</v>
      </c>
      <c r="CE9" s="459">
        <v>1717.1141942199999</v>
      </c>
      <c r="CF9" s="1571">
        <v>1640.5020511500002</v>
      </c>
      <c r="CG9" s="1571">
        <v>1772.9536390900003</v>
      </c>
      <c r="CH9" s="1571">
        <v>1744.311363218</v>
      </c>
      <c r="CI9" s="1571">
        <v>1915.6015006600005</v>
      </c>
      <c r="CJ9" s="1571">
        <v>1931.3907379700004</v>
      </c>
      <c r="CK9" s="1571">
        <v>1916.3638003380001</v>
      </c>
      <c r="CL9" s="1571">
        <v>1875.1214962700005</v>
      </c>
      <c r="CM9" s="1571">
        <v>2103.1388759999995</v>
      </c>
      <c r="CN9" s="1571">
        <v>2430.3376366699999</v>
      </c>
      <c r="CO9" s="1571">
        <v>2320.0203579499998</v>
      </c>
      <c r="CP9" s="458">
        <v>2092.1269547300003</v>
      </c>
      <c r="CQ9" s="459">
        <v>2132.0217626412432</v>
      </c>
      <c r="CR9" s="1571">
        <v>4510.2577615499995</v>
      </c>
      <c r="CS9" s="1571">
        <v>4689.9224471999987</v>
      </c>
      <c r="CT9" s="1571">
        <v>4473.2716174299994</v>
      </c>
      <c r="CU9" s="1571">
        <v>4717.9232261226098</v>
      </c>
      <c r="CV9" s="1571">
        <v>4994.3010012900004</v>
      </c>
      <c r="CW9" s="1571">
        <v>5194.4256535099994</v>
      </c>
      <c r="CX9" s="1571">
        <v>5153.5371923600005</v>
      </c>
      <c r="CY9" s="1571">
        <v>5085.2634047599995</v>
      </c>
      <c r="CZ9" s="1571">
        <v>5132.438569760001</v>
      </c>
      <c r="DA9" s="1571">
        <v>4978.8088564600012</v>
      </c>
      <c r="DB9" s="458">
        <v>5190.8422040200003</v>
      </c>
      <c r="DC9" s="459">
        <v>5393.6703696799996</v>
      </c>
      <c r="DD9" s="1571">
        <v>5681.6324542500015</v>
      </c>
      <c r="DE9" s="1571">
        <v>5586.1369708000011</v>
      </c>
      <c r="DF9" s="1571">
        <v>6665.9339138137648</v>
      </c>
      <c r="DG9" s="1571">
        <v>7299.2109449699992</v>
      </c>
      <c r="DH9" s="1571">
        <v>7511.4889915999984</v>
      </c>
      <c r="DI9" s="1571">
        <v>6737.1152492800002</v>
      </c>
      <c r="DJ9" s="1571">
        <v>7014.7273452999998</v>
      </c>
      <c r="DK9" s="1571">
        <v>7388.7102571962132</v>
      </c>
      <c r="DL9" s="1571">
        <v>7771.3096250899998</v>
      </c>
      <c r="DM9" s="1571">
        <v>8778.7844341</v>
      </c>
      <c r="DN9" s="458">
        <v>8713.0948792300005</v>
      </c>
      <c r="DO9" s="459">
        <v>8558.8971733699982</v>
      </c>
      <c r="DP9" s="1571">
        <v>8508.6107667100005</v>
      </c>
      <c r="DQ9" s="1571">
        <v>8209.8210300600003</v>
      </c>
      <c r="DR9" s="1571">
        <v>7422.0304713899986</v>
      </c>
      <c r="DS9" s="1571">
        <v>6768.08121665</v>
      </c>
      <c r="DT9" s="1571">
        <v>7411.8707422500001</v>
      </c>
      <c r="DU9" s="1571">
        <v>7651.5834303299998</v>
      </c>
      <c r="DV9" s="1571">
        <v>7651.5834303299998</v>
      </c>
      <c r="DW9" s="1571">
        <v>7709.9090842699998</v>
      </c>
      <c r="DX9" s="1571">
        <v>7695.2860800599992</v>
      </c>
      <c r="DY9" s="1571">
        <v>8004.6418404699998</v>
      </c>
      <c r="DZ9" s="458">
        <v>8558.8971733699982</v>
      </c>
      <c r="EA9" s="122"/>
    </row>
    <row r="10" spans="1:131" ht="44.25" customHeight="1" x14ac:dyDescent="0.5">
      <c r="A10" s="460" t="s">
        <v>234</v>
      </c>
      <c r="B10" s="452">
        <v>2616.2916861199997</v>
      </c>
      <c r="C10" s="452">
        <v>2735.9195495600002</v>
      </c>
      <c r="D10" s="452">
        <v>2999.7441641299993</v>
      </c>
      <c r="E10" s="452">
        <v>2682.4258764000001</v>
      </c>
      <c r="F10" s="452">
        <v>2882.9419212500002</v>
      </c>
      <c r="G10" s="452">
        <v>2789.8314209399996</v>
      </c>
      <c r="H10" s="452">
        <v>2826.3413316900001</v>
      </c>
      <c r="I10" s="452">
        <v>2868.6362532399999</v>
      </c>
      <c r="J10" s="452">
        <v>2951.1997880399999</v>
      </c>
      <c r="K10" s="459">
        <v>2967.0028414200001</v>
      </c>
      <c r="L10" s="1571">
        <v>3254.08718662</v>
      </c>
      <c r="M10" s="1571">
        <v>3128.2645235999998</v>
      </c>
      <c r="N10" s="1571">
        <v>3210.14732194</v>
      </c>
      <c r="O10" s="1571">
        <v>3262.8775271799996</v>
      </c>
      <c r="P10" s="1571">
        <v>3374.8656465500003</v>
      </c>
      <c r="Q10" s="1571">
        <v>3138.4188620800001</v>
      </c>
      <c r="R10" s="1571">
        <v>3288.8596090000005</v>
      </c>
      <c r="S10" s="1571">
        <v>3502.8530352599996</v>
      </c>
      <c r="T10" s="1571">
        <v>3527.4516348500001</v>
      </c>
      <c r="U10" s="1571">
        <v>3545.1998894199996</v>
      </c>
      <c r="V10" s="458">
        <v>3515.7332746000006</v>
      </c>
      <c r="W10" s="1571">
        <v>3585.6664157399987</v>
      </c>
      <c r="X10" s="1571">
        <v>3888.017629760001</v>
      </c>
      <c r="Y10" s="1571">
        <v>3909.3984014899993</v>
      </c>
      <c r="Z10" s="1571">
        <v>4347.8756991300006</v>
      </c>
      <c r="AA10" s="1571">
        <v>3939.4295817100001</v>
      </c>
      <c r="AB10" s="1571">
        <v>4223.3470717999999</v>
      </c>
      <c r="AC10" s="1571">
        <v>4166.9978399900001</v>
      </c>
      <c r="AD10" s="1571">
        <v>3992.2906740099997</v>
      </c>
      <c r="AE10" s="1571">
        <v>4057.6388329000006</v>
      </c>
      <c r="AF10" s="1571">
        <v>3829.1500752500006</v>
      </c>
      <c r="AG10" s="1571">
        <v>3776.3723485999999</v>
      </c>
      <c r="AH10" s="1571">
        <v>4216.5880572999995</v>
      </c>
      <c r="AI10" s="456">
        <v>3999.6768643299997</v>
      </c>
      <c r="AJ10" s="1572">
        <v>3686.8511523300003</v>
      </c>
      <c r="AK10" s="1572">
        <v>3894.2181185099998</v>
      </c>
      <c r="AL10" s="1572">
        <v>3905.5581551599989</v>
      </c>
      <c r="AM10" s="1572">
        <v>4101.3406763599987</v>
      </c>
      <c r="AN10" s="1572">
        <v>4174.6672774299996</v>
      </c>
      <c r="AO10" s="1572">
        <v>4227.2322076399987</v>
      </c>
      <c r="AP10" s="1572">
        <v>2869.0217082300005</v>
      </c>
      <c r="AQ10" s="1572">
        <v>4223.9424085400005</v>
      </c>
      <c r="AR10" s="1572">
        <v>4210.6923340599997</v>
      </c>
      <c r="AS10" s="1572">
        <v>4236.1660420600001</v>
      </c>
      <c r="AT10" s="457">
        <v>4243.8547140999999</v>
      </c>
      <c r="AU10" s="456">
        <v>4341.9335833599998</v>
      </c>
      <c r="AV10" s="1572">
        <v>4348.0110779500001</v>
      </c>
      <c r="AW10" s="1572">
        <v>4391.8149245499999</v>
      </c>
      <c r="AX10" s="1572">
        <v>4414.2603300599994</v>
      </c>
      <c r="AY10" s="1572">
        <v>4402.4576780799989</v>
      </c>
      <c r="AZ10" s="1572">
        <v>4490.4689763400002</v>
      </c>
      <c r="BA10" s="1572">
        <v>3084.2205143799997</v>
      </c>
      <c r="BB10" s="1572">
        <v>3016.4494653100001</v>
      </c>
      <c r="BC10" s="1572">
        <v>3217.5774081600002</v>
      </c>
      <c r="BD10" s="1572">
        <v>3615.0238982900005</v>
      </c>
      <c r="BE10" s="1572">
        <v>3559.9574731399998</v>
      </c>
      <c r="BF10" s="457">
        <v>3719.1931788600014</v>
      </c>
      <c r="BG10" s="456">
        <v>3754.12674586</v>
      </c>
      <c r="BH10" s="1572">
        <v>3773.0226424900002</v>
      </c>
      <c r="BI10" s="1572">
        <v>3687.3810922500011</v>
      </c>
      <c r="BJ10" s="1572">
        <v>3973.1327062100004</v>
      </c>
      <c r="BK10" s="1572">
        <v>3924.8034020300006</v>
      </c>
      <c r="BL10" s="1572">
        <v>3592.6169108699996</v>
      </c>
      <c r="BM10" s="1572">
        <v>3556.1007758399992</v>
      </c>
      <c r="BN10" s="1572">
        <v>3632.558792209999</v>
      </c>
      <c r="BO10" s="1572">
        <v>4241.2508012400003</v>
      </c>
      <c r="BP10" s="1572">
        <v>4356.8496331999995</v>
      </c>
      <c r="BQ10" s="1572">
        <v>4600.9819773499994</v>
      </c>
      <c r="BR10" s="457">
        <v>4563.3314502600006</v>
      </c>
      <c r="BS10" s="456">
        <v>4601.64083656</v>
      </c>
      <c r="BT10" s="1572">
        <v>4531.1659038999996</v>
      </c>
      <c r="BU10" s="1572">
        <v>4662.5758711099998</v>
      </c>
      <c r="BV10" s="1571">
        <v>4525.6853421699998</v>
      </c>
      <c r="BW10" s="1571">
        <v>4427.7437141560204</v>
      </c>
      <c r="BX10" s="1571">
        <v>4313.6844520299992</v>
      </c>
      <c r="BY10" s="1571">
        <v>4391.9238710603577</v>
      </c>
      <c r="BZ10" s="1571">
        <v>4795.1964270900007</v>
      </c>
      <c r="CA10" s="1571">
        <v>4992.7299401500004</v>
      </c>
      <c r="CB10" s="1571">
        <v>5272.2190718090542</v>
      </c>
      <c r="CC10" s="1571">
        <v>5290.9832971714886</v>
      </c>
      <c r="CD10" s="458">
        <v>5350.3924612898445</v>
      </c>
      <c r="CE10" s="459">
        <v>5753.3971441299991</v>
      </c>
      <c r="CF10" s="1571">
        <v>6095.5065267999989</v>
      </c>
      <c r="CG10" s="1571">
        <v>6264.4623280899996</v>
      </c>
      <c r="CH10" s="1571">
        <v>6370.8690874298427</v>
      </c>
      <c r="CI10" s="1571">
        <v>6617.484977719997</v>
      </c>
      <c r="CJ10" s="1571">
        <v>6466.5452482200017</v>
      </c>
      <c r="CK10" s="1571">
        <v>6746.2180878214949</v>
      </c>
      <c r="CL10" s="1571">
        <v>6953.4078606800003</v>
      </c>
      <c r="CM10" s="1571">
        <v>7665.7207851399999</v>
      </c>
      <c r="CN10" s="1571">
        <v>8674.2427184399985</v>
      </c>
      <c r="CO10" s="1571">
        <v>8699.4298113900022</v>
      </c>
      <c r="CP10" s="458">
        <v>6907.9156736100012</v>
      </c>
      <c r="CQ10" s="459">
        <v>7583.295571199722</v>
      </c>
      <c r="CR10" s="1571">
        <v>6727.3431587300001</v>
      </c>
      <c r="CS10" s="1571">
        <v>6756.1110210099987</v>
      </c>
      <c r="CT10" s="1571">
        <v>6864.0416394400008</v>
      </c>
      <c r="CU10" s="1571">
        <v>6910.6545664037294</v>
      </c>
      <c r="CV10" s="1571">
        <v>6772.8313586899994</v>
      </c>
      <c r="CW10" s="1571">
        <v>6520.6943332899991</v>
      </c>
      <c r="CX10" s="1571">
        <v>6656.4578300100002</v>
      </c>
      <c r="CY10" s="1571">
        <v>6555.2447671600012</v>
      </c>
      <c r="CZ10" s="1571">
        <v>6472.9794523799992</v>
      </c>
      <c r="DA10" s="1571">
        <v>6553.4544811499991</v>
      </c>
      <c r="DB10" s="458">
        <v>7113.6189170500002</v>
      </c>
      <c r="DC10" s="459">
        <v>6939.1803008000006</v>
      </c>
      <c r="DD10" s="1571">
        <v>7006.6325164699992</v>
      </c>
      <c r="DE10" s="1571">
        <v>7087.1064452399996</v>
      </c>
      <c r="DF10" s="1571">
        <v>6792.220786267495</v>
      </c>
      <c r="DG10" s="1571">
        <v>7320.5180916199988</v>
      </c>
      <c r="DH10" s="1571">
        <v>7672.0818213699995</v>
      </c>
      <c r="DI10" s="1571">
        <v>7897.8115049699991</v>
      </c>
      <c r="DJ10" s="1571">
        <v>7682.2667743399998</v>
      </c>
      <c r="DK10" s="1571">
        <v>8060.2307043639994</v>
      </c>
      <c r="DL10" s="1571">
        <v>8668.4732581799999</v>
      </c>
      <c r="DM10" s="1571">
        <v>8326.438701699999</v>
      </c>
      <c r="DN10" s="458">
        <v>7934.6497719400013</v>
      </c>
      <c r="DO10" s="459">
        <v>7945.5941388400006</v>
      </c>
      <c r="DP10" s="1571">
        <v>8074.6994097199986</v>
      </c>
      <c r="DQ10" s="1571">
        <v>8066.3931742800005</v>
      </c>
      <c r="DR10" s="1571">
        <v>7942.2736422899989</v>
      </c>
      <c r="DS10" s="1571">
        <v>7236.5448842899987</v>
      </c>
      <c r="DT10" s="1571">
        <v>7675.6975996500005</v>
      </c>
      <c r="DU10" s="1571">
        <v>7843.2625245299996</v>
      </c>
      <c r="DV10" s="1571">
        <v>7843.2625245299996</v>
      </c>
      <c r="DW10" s="1571">
        <v>8722.6540361400002</v>
      </c>
      <c r="DX10" s="1571">
        <v>9034.1164196800019</v>
      </c>
      <c r="DY10" s="1571">
        <v>9234.4422273800028</v>
      </c>
      <c r="DZ10" s="458">
        <v>7945.5941388400006</v>
      </c>
      <c r="EA10" s="122"/>
    </row>
    <row r="11" spans="1:131" ht="44.25" customHeight="1" x14ac:dyDescent="0.5">
      <c r="A11" s="460" t="s">
        <v>235</v>
      </c>
      <c r="B11" s="452">
        <v>3689.1739693700001</v>
      </c>
      <c r="C11" s="452">
        <v>3833.2340386800097</v>
      </c>
      <c r="D11" s="452">
        <v>4277.1114945299996</v>
      </c>
      <c r="E11" s="452">
        <v>4157.7534085100006</v>
      </c>
      <c r="F11" s="452">
        <v>4136.250822893835</v>
      </c>
      <c r="G11" s="452">
        <v>4286.74964215</v>
      </c>
      <c r="H11" s="452">
        <v>4656.1883229000023</v>
      </c>
      <c r="I11" s="452">
        <v>4670.3017453299999</v>
      </c>
      <c r="J11" s="452">
        <v>4893.7871270300002</v>
      </c>
      <c r="K11" s="459">
        <v>4529.5844682099996</v>
      </c>
      <c r="L11" s="1571">
        <v>4418.6494387399944</v>
      </c>
      <c r="M11" s="1571">
        <v>4595.3616595999965</v>
      </c>
      <c r="N11" s="1571">
        <v>4707.3658106199964</v>
      </c>
      <c r="O11" s="1571">
        <v>5104.0831592499926</v>
      </c>
      <c r="P11" s="1571">
        <v>5598.1614230500036</v>
      </c>
      <c r="Q11" s="1571">
        <v>4949.9417847200075</v>
      </c>
      <c r="R11" s="1571">
        <v>5252.9341284900011</v>
      </c>
      <c r="S11" s="1571">
        <v>5769.1456106700025</v>
      </c>
      <c r="T11" s="1571">
        <v>5704.7546845599973</v>
      </c>
      <c r="U11" s="1571">
        <v>5767.9737883699954</v>
      </c>
      <c r="V11" s="458">
        <v>7243.3040046400201</v>
      </c>
      <c r="W11" s="1571">
        <v>6254.5976361900011</v>
      </c>
      <c r="X11" s="1571">
        <v>6295.1814138</v>
      </c>
      <c r="Y11" s="1571">
        <v>6676.6235607500012</v>
      </c>
      <c r="Z11" s="1571">
        <v>6347.8251826699861</v>
      </c>
      <c r="AA11" s="1571">
        <v>6545.6561461399942</v>
      </c>
      <c r="AB11" s="1571">
        <v>6962.3139359000006</v>
      </c>
      <c r="AC11" s="1571">
        <v>7441.9143163799963</v>
      </c>
      <c r="AD11" s="1571">
        <v>7474.5328919699996</v>
      </c>
      <c r="AE11" s="1571">
        <v>7314.3483348100008</v>
      </c>
      <c r="AF11" s="1571">
        <v>7684.7583353500004</v>
      </c>
      <c r="AG11" s="1571">
        <v>7624.0614149199946</v>
      </c>
      <c r="AH11" s="1571">
        <v>7388.3899356099973</v>
      </c>
      <c r="AI11" s="456">
        <v>7281.2468090199882</v>
      </c>
      <c r="AJ11" s="1572">
        <v>6144.5581895599998</v>
      </c>
      <c r="AK11" s="1572">
        <v>5416.0099436599994</v>
      </c>
      <c r="AL11" s="1572">
        <v>6548.9444719799994</v>
      </c>
      <c r="AM11" s="1572">
        <v>6309.7148137900012</v>
      </c>
      <c r="AN11" s="1572">
        <v>6688.7207790799985</v>
      </c>
      <c r="AO11" s="1572">
        <v>6578.5996562299988</v>
      </c>
      <c r="AP11" s="1572">
        <v>6737.9420999099984</v>
      </c>
      <c r="AQ11" s="1572">
        <v>7307.1955679500006</v>
      </c>
      <c r="AR11" s="1572">
        <v>7188.6690189499977</v>
      </c>
      <c r="AS11" s="1572">
        <v>7348.4773536000012</v>
      </c>
      <c r="AT11" s="457">
        <v>7272.08643545</v>
      </c>
      <c r="AU11" s="456">
        <v>6611.2476048499993</v>
      </c>
      <c r="AV11" s="1572">
        <v>6856.3971009699999</v>
      </c>
      <c r="AW11" s="1572">
        <v>6926.2017968300006</v>
      </c>
      <c r="AX11" s="1572">
        <v>6992.756143319999</v>
      </c>
      <c r="AY11" s="1572">
        <v>6866.1885346499985</v>
      </c>
      <c r="AZ11" s="1572">
        <v>7488.6778150900009</v>
      </c>
      <c r="BA11" s="1572">
        <v>7079.4834007700001</v>
      </c>
      <c r="BB11" s="1572">
        <v>7417.1652783700001</v>
      </c>
      <c r="BC11" s="1572">
        <v>7432.4370338699973</v>
      </c>
      <c r="BD11" s="1572">
        <v>7865.2264815100016</v>
      </c>
      <c r="BE11" s="1572">
        <v>7699.6917595399982</v>
      </c>
      <c r="BF11" s="457">
        <v>8016.2380972599994</v>
      </c>
      <c r="BG11" s="456">
        <v>8248.6703750400011</v>
      </c>
      <c r="BH11" s="1572">
        <v>8247.1863790900024</v>
      </c>
      <c r="BI11" s="1572">
        <v>7678.1614749199989</v>
      </c>
      <c r="BJ11" s="1572">
        <v>7755.7110743399999</v>
      </c>
      <c r="BK11" s="1572">
        <v>7664.2408902999996</v>
      </c>
      <c r="BL11" s="1572">
        <v>7455.3316484099987</v>
      </c>
      <c r="BM11" s="1572">
        <v>7392.7630842500002</v>
      </c>
      <c r="BN11" s="1572">
        <v>7385.4357539400007</v>
      </c>
      <c r="BO11" s="1572">
        <v>7852.646070050002</v>
      </c>
      <c r="BP11" s="1572">
        <v>7996.6875677599992</v>
      </c>
      <c r="BQ11" s="1572">
        <v>7534.1770012200004</v>
      </c>
      <c r="BR11" s="457">
        <v>10154.929705750004</v>
      </c>
      <c r="BS11" s="456">
        <v>10135.692962699999</v>
      </c>
      <c r="BT11" s="1572">
        <v>10095.453879430002</v>
      </c>
      <c r="BU11" s="1572">
        <v>8287.8324574900016</v>
      </c>
      <c r="BV11" s="1571">
        <v>8613.5846563300001</v>
      </c>
      <c r="BW11" s="1571">
        <v>8632.674509299999</v>
      </c>
      <c r="BX11" s="1571">
        <v>8433.499913939997</v>
      </c>
      <c r="BY11" s="1571">
        <v>8643.4849588399957</v>
      </c>
      <c r="BZ11" s="1571">
        <v>8472.8559901900007</v>
      </c>
      <c r="CA11" s="1571">
        <v>8561.8089186699963</v>
      </c>
      <c r="CB11" s="1571">
        <v>8318.8692976000002</v>
      </c>
      <c r="CC11" s="1571">
        <v>8029.3707714900111</v>
      </c>
      <c r="CD11" s="458">
        <v>7824.8247471670002</v>
      </c>
      <c r="CE11" s="459">
        <v>8678.3239907200004</v>
      </c>
      <c r="CF11" s="1571">
        <v>9076.7438366199967</v>
      </c>
      <c r="CG11" s="1571">
        <v>9785.100184070001</v>
      </c>
      <c r="CH11" s="1571">
        <v>10243.120319138992</v>
      </c>
      <c r="CI11" s="1571">
        <v>10872.29298848</v>
      </c>
      <c r="CJ11" s="1571">
        <v>11247.949540370002</v>
      </c>
      <c r="CK11" s="1571">
        <v>10722.386183862003</v>
      </c>
      <c r="CL11" s="1571">
        <v>10985.844566109996</v>
      </c>
      <c r="CM11" s="1571">
        <v>12319.76890433</v>
      </c>
      <c r="CN11" s="1571">
        <v>13285.532836399998</v>
      </c>
      <c r="CO11" s="1571">
        <v>13218.754576000001</v>
      </c>
      <c r="CP11" s="458">
        <v>11462.41003861</v>
      </c>
      <c r="CQ11" s="459">
        <v>11803.479396152794</v>
      </c>
      <c r="CR11" s="1571">
        <v>9706.9574916799957</v>
      </c>
      <c r="CS11" s="1571">
        <v>9435.5698361899977</v>
      </c>
      <c r="CT11" s="1571">
        <v>9378.9467471499975</v>
      </c>
      <c r="CU11" s="1571">
        <v>8643.2330641020235</v>
      </c>
      <c r="CV11" s="1571">
        <v>9587.3689274400003</v>
      </c>
      <c r="CW11" s="1571">
        <v>9452.4755522699998</v>
      </c>
      <c r="CX11" s="1571">
        <v>9480.7282776699976</v>
      </c>
      <c r="CY11" s="1571">
        <v>10130.505316089999</v>
      </c>
      <c r="CZ11" s="1571">
        <v>10958.768102670001</v>
      </c>
      <c r="DA11" s="1571">
        <v>11499.862976959997</v>
      </c>
      <c r="DB11" s="458">
        <v>11741.725476439999</v>
      </c>
      <c r="DC11" s="459">
        <v>10374.412120719999</v>
      </c>
      <c r="DD11" s="1571">
        <v>10072.822537130001</v>
      </c>
      <c r="DE11" s="1571">
        <v>10831.424668959997</v>
      </c>
      <c r="DF11" s="1571">
        <v>10689.57202300998</v>
      </c>
      <c r="DG11" s="1571">
        <v>11485.537775689998</v>
      </c>
      <c r="DH11" s="1571">
        <v>11731.597230960004</v>
      </c>
      <c r="DI11" s="1571">
        <v>12173.939336940002</v>
      </c>
      <c r="DJ11" s="1571">
        <v>13057.894614169998</v>
      </c>
      <c r="DK11" s="1571">
        <v>14333.990332524536</v>
      </c>
      <c r="DL11" s="1571">
        <v>14641.817486189997</v>
      </c>
      <c r="DM11" s="1571">
        <v>15636.47841333</v>
      </c>
      <c r="DN11" s="458">
        <v>15823.961795959998</v>
      </c>
      <c r="DO11" s="459">
        <v>13990.806177339995</v>
      </c>
      <c r="DP11" s="1571">
        <v>15292.469100259998</v>
      </c>
      <c r="DQ11" s="1571">
        <v>14643.167037280002</v>
      </c>
      <c r="DR11" s="1571">
        <v>14788.510620609997</v>
      </c>
      <c r="DS11" s="1571">
        <v>14285.714423450001</v>
      </c>
      <c r="DT11" s="1571">
        <v>13466.791154370001</v>
      </c>
      <c r="DU11" s="1571">
        <v>13352.50623981</v>
      </c>
      <c r="DV11" s="1571">
        <v>13352.50623981</v>
      </c>
      <c r="DW11" s="1571">
        <v>16477.039177520001</v>
      </c>
      <c r="DX11" s="1571">
        <v>15646.298526879995</v>
      </c>
      <c r="DY11" s="1571">
        <v>18707.86579163</v>
      </c>
      <c r="DZ11" s="458">
        <v>13990.806177339995</v>
      </c>
      <c r="EA11" s="122"/>
    </row>
    <row r="12" spans="1:131" ht="44.25" customHeight="1" x14ac:dyDescent="0.5">
      <c r="A12" s="460" t="s">
        <v>236</v>
      </c>
      <c r="B12" s="452">
        <v>4566.9497066899985</v>
      </c>
      <c r="C12" s="452">
        <v>4642.4863457900001</v>
      </c>
      <c r="D12" s="452">
        <v>4997.371624809999</v>
      </c>
      <c r="E12" s="452">
        <v>4070.5420099200001</v>
      </c>
      <c r="F12" s="452">
        <v>4504.0405890500006</v>
      </c>
      <c r="G12" s="452">
        <v>4215.4457616399995</v>
      </c>
      <c r="H12" s="452">
        <v>4393.8314064100005</v>
      </c>
      <c r="I12" s="452">
        <v>4438.2241823900004</v>
      </c>
      <c r="J12" s="452">
        <v>4437.9344065400001</v>
      </c>
      <c r="K12" s="459">
        <v>4388.1679864000007</v>
      </c>
      <c r="L12" s="1571">
        <v>3984.2816404300006</v>
      </c>
      <c r="M12" s="1571">
        <v>4339.6103878600006</v>
      </c>
      <c r="N12" s="1571">
        <v>4743.6446742400003</v>
      </c>
      <c r="O12" s="1571">
        <v>4859.4611844900001</v>
      </c>
      <c r="P12" s="1571">
        <v>5076.0175743500004</v>
      </c>
      <c r="Q12" s="1571">
        <v>6008.5247832899986</v>
      </c>
      <c r="R12" s="1571">
        <v>6289.7292949400007</v>
      </c>
      <c r="S12" s="1571">
        <v>5360.78957816</v>
      </c>
      <c r="T12" s="1571">
        <v>5194.3271368000005</v>
      </c>
      <c r="U12" s="1571">
        <v>5295.9184613199996</v>
      </c>
      <c r="V12" s="458">
        <v>5407.9265823099995</v>
      </c>
      <c r="W12" s="1571">
        <v>4998.9689226699993</v>
      </c>
      <c r="X12" s="1571">
        <v>4866.5115885799996</v>
      </c>
      <c r="Y12" s="1571">
        <v>4679.4252952899997</v>
      </c>
      <c r="Z12" s="1571">
        <v>4682.8094681000002</v>
      </c>
      <c r="AA12" s="1571">
        <v>4779.7547890499991</v>
      </c>
      <c r="AB12" s="1571">
        <v>4634.0292003999994</v>
      </c>
      <c r="AC12" s="1571">
        <v>4868.50653762</v>
      </c>
      <c r="AD12" s="1571">
        <v>4774.1523578199995</v>
      </c>
      <c r="AE12" s="1571">
        <v>4717.1163238199997</v>
      </c>
      <c r="AF12" s="1571">
        <v>4730.7066136999993</v>
      </c>
      <c r="AG12" s="1571">
        <v>3700.65700345</v>
      </c>
      <c r="AH12" s="1571">
        <v>3151.2658570099998</v>
      </c>
      <c r="AI12" s="456">
        <v>3106.8172110100004</v>
      </c>
      <c r="AJ12" s="1572">
        <v>2812.4837748899999</v>
      </c>
      <c r="AK12" s="1572">
        <v>3103.43537603</v>
      </c>
      <c r="AL12" s="1572">
        <v>2887.0127685699999</v>
      </c>
      <c r="AM12" s="1572">
        <v>2873.5339215899994</v>
      </c>
      <c r="AN12" s="1572">
        <v>3173.6664741700001</v>
      </c>
      <c r="AO12" s="1572">
        <v>3474.8532694599994</v>
      </c>
      <c r="AP12" s="1572">
        <v>2903.9255961199997</v>
      </c>
      <c r="AQ12" s="1572">
        <v>3293.1937086699995</v>
      </c>
      <c r="AR12" s="1572">
        <v>3306.9898168699992</v>
      </c>
      <c r="AS12" s="1572">
        <v>3407.4256916900003</v>
      </c>
      <c r="AT12" s="457">
        <v>3498.0292700999994</v>
      </c>
      <c r="AU12" s="456">
        <v>3469.5894886800006</v>
      </c>
      <c r="AV12" s="1572">
        <v>3370.9674101599994</v>
      </c>
      <c r="AW12" s="1572">
        <v>3924.8273443900002</v>
      </c>
      <c r="AX12" s="1572">
        <v>3772.1521066099995</v>
      </c>
      <c r="AY12" s="1572">
        <v>3816.9838916100007</v>
      </c>
      <c r="AZ12" s="1572">
        <v>3923.3572458900003</v>
      </c>
      <c r="BA12" s="1572">
        <v>3601.1200834900005</v>
      </c>
      <c r="BB12" s="1572">
        <v>3425.9518834199998</v>
      </c>
      <c r="BC12" s="1572">
        <v>3364.7370320799992</v>
      </c>
      <c r="BD12" s="1572">
        <v>3383.3024434700001</v>
      </c>
      <c r="BE12" s="1572">
        <v>3226.6215347599996</v>
      </c>
      <c r="BF12" s="457">
        <v>2862.7411290199998</v>
      </c>
      <c r="BG12" s="456">
        <v>3251.8360348400001</v>
      </c>
      <c r="BH12" s="1572">
        <v>3184.3265460399998</v>
      </c>
      <c r="BI12" s="1572">
        <v>3040.3096491699994</v>
      </c>
      <c r="BJ12" s="1572">
        <v>3357.0180251699999</v>
      </c>
      <c r="BK12" s="1572">
        <v>3319.8604328800002</v>
      </c>
      <c r="BL12" s="1572">
        <v>3534.5577685299995</v>
      </c>
      <c r="BM12" s="1572">
        <v>3607.928871019999</v>
      </c>
      <c r="BN12" s="1572">
        <v>3797.1829321199998</v>
      </c>
      <c r="BO12" s="1572">
        <v>3689.8759143500001</v>
      </c>
      <c r="BP12" s="1572">
        <v>3573.2223314099997</v>
      </c>
      <c r="BQ12" s="1572">
        <v>3726.0297012399997</v>
      </c>
      <c r="BR12" s="457">
        <v>3375.8213980599999</v>
      </c>
      <c r="BS12" s="456">
        <v>3048.6896044800001</v>
      </c>
      <c r="BT12" s="1572">
        <v>3397.7080039399998</v>
      </c>
      <c r="BU12" s="1572">
        <v>3487.8050822499999</v>
      </c>
      <c r="BV12" s="1571">
        <v>3427.5559653</v>
      </c>
      <c r="BW12" s="1571">
        <v>3533.7166331700005</v>
      </c>
      <c r="BX12" s="1571">
        <v>3077.06003375</v>
      </c>
      <c r="BY12" s="1571">
        <v>3130.4399429</v>
      </c>
      <c r="BZ12" s="1571">
        <v>3043.6382334000004</v>
      </c>
      <c r="CA12" s="1571">
        <v>3020.37765008</v>
      </c>
      <c r="CB12" s="1571">
        <v>3068.61210738</v>
      </c>
      <c r="CC12" s="1571">
        <v>2984.7948783100001</v>
      </c>
      <c r="CD12" s="458">
        <v>2842.8415900299997</v>
      </c>
      <c r="CE12" s="459">
        <v>3023.268374889999</v>
      </c>
      <c r="CF12" s="1571">
        <v>3240.6165125500002</v>
      </c>
      <c r="CG12" s="1571">
        <v>3431.7007034999997</v>
      </c>
      <c r="CH12" s="1571">
        <v>3503.5840927999998</v>
      </c>
      <c r="CI12" s="1571">
        <v>3552.0490188999997</v>
      </c>
      <c r="CJ12" s="1571">
        <v>3540.8103282300003</v>
      </c>
      <c r="CK12" s="1571">
        <v>3593.0694107000008</v>
      </c>
      <c r="CL12" s="1571">
        <v>3595.4592190600001</v>
      </c>
      <c r="CM12" s="1571">
        <v>4020.6493928599994</v>
      </c>
      <c r="CN12" s="1571">
        <v>5054.6846833500003</v>
      </c>
      <c r="CO12" s="1571">
        <v>5142.280594320001</v>
      </c>
      <c r="CP12" s="458">
        <v>4360.1181139875998</v>
      </c>
      <c r="CQ12" s="459">
        <v>4986.4586319003693</v>
      </c>
      <c r="CR12" s="1571">
        <v>3354.8465814900001</v>
      </c>
      <c r="CS12" s="1571">
        <v>3419.9901131899996</v>
      </c>
      <c r="CT12" s="1571">
        <v>3458.5651888000002</v>
      </c>
      <c r="CU12" s="1571">
        <v>3107.1843533281949</v>
      </c>
      <c r="CV12" s="1571">
        <v>3622.7157917199997</v>
      </c>
      <c r="CW12" s="1571">
        <v>3577.0169794100002</v>
      </c>
      <c r="CX12" s="1571">
        <v>3481.90554157</v>
      </c>
      <c r="CY12" s="1571">
        <v>3482.6643906099998</v>
      </c>
      <c r="CZ12" s="1571">
        <v>3245.070800689999</v>
      </c>
      <c r="DA12" s="1571">
        <v>3277.04505513</v>
      </c>
      <c r="DB12" s="458">
        <v>3324.4276339999997</v>
      </c>
      <c r="DC12" s="459">
        <v>2879.3371005099998</v>
      </c>
      <c r="DD12" s="1571">
        <v>2905.8394989099997</v>
      </c>
      <c r="DE12" s="1571">
        <v>3312.6807479599997</v>
      </c>
      <c r="DF12" s="1571">
        <v>3114.3927715499999</v>
      </c>
      <c r="DG12" s="1571">
        <v>2845.94607623</v>
      </c>
      <c r="DH12" s="1571">
        <v>3319.2038215799998</v>
      </c>
      <c r="DI12" s="1571">
        <v>3438.0781474299993</v>
      </c>
      <c r="DJ12" s="1571">
        <v>3779.9360156500006</v>
      </c>
      <c r="DK12" s="1571">
        <v>3889.1853101400002</v>
      </c>
      <c r="DL12" s="1571">
        <v>4283.3561278099996</v>
      </c>
      <c r="DM12" s="1571">
        <v>3977.2990987900002</v>
      </c>
      <c r="DN12" s="458">
        <v>3885.3082240900003</v>
      </c>
      <c r="DO12" s="459">
        <v>4145.9539572999993</v>
      </c>
      <c r="DP12" s="1571">
        <v>3740.35718929</v>
      </c>
      <c r="DQ12" s="1571">
        <v>3617.8526831300001</v>
      </c>
      <c r="DR12" s="1571">
        <v>3528.7024421100004</v>
      </c>
      <c r="DS12" s="1571">
        <v>2696.2982040300003</v>
      </c>
      <c r="DT12" s="1571">
        <v>2998.7206184200004</v>
      </c>
      <c r="DU12" s="1571">
        <v>3000.4237865300001</v>
      </c>
      <c r="DV12" s="1571">
        <v>3000.4237865300001</v>
      </c>
      <c r="DW12" s="1571">
        <v>2984.86206176</v>
      </c>
      <c r="DX12" s="1571">
        <v>2922.3198416899995</v>
      </c>
      <c r="DY12" s="1571">
        <v>3169.4089758800001</v>
      </c>
      <c r="DZ12" s="458">
        <v>4145.9539572999993</v>
      </c>
      <c r="EA12" s="122"/>
    </row>
    <row r="13" spans="1:131" ht="44.25" customHeight="1" x14ac:dyDescent="0.5">
      <c r="A13" s="460" t="s">
        <v>237</v>
      </c>
      <c r="B13" s="452">
        <v>6073.7098391399995</v>
      </c>
      <c r="C13" s="452">
        <v>6380.8993702099997</v>
      </c>
      <c r="D13" s="452">
        <v>6493.2226515799994</v>
      </c>
      <c r="E13" s="452">
        <v>6120.4167317900001</v>
      </c>
      <c r="F13" s="452">
        <v>6612.1261059499993</v>
      </c>
      <c r="G13" s="452">
        <v>6649.1901814000003</v>
      </c>
      <c r="H13" s="452">
        <v>6476.8679650900003</v>
      </c>
      <c r="I13" s="452">
        <v>6518.4667751099987</v>
      </c>
      <c r="J13" s="452">
        <v>6587.8383240799994</v>
      </c>
      <c r="K13" s="459">
        <v>6535.5468886600001</v>
      </c>
      <c r="L13" s="1571">
        <v>6205.255988410001</v>
      </c>
      <c r="M13" s="1571">
        <v>6372.8945684300006</v>
      </c>
      <c r="N13" s="1571">
        <v>6482.9157936799984</v>
      </c>
      <c r="O13" s="1571">
        <v>6211.5510205699993</v>
      </c>
      <c r="P13" s="1571">
        <v>6175.0219211400008</v>
      </c>
      <c r="Q13" s="1571">
        <v>6316.5445138599989</v>
      </c>
      <c r="R13" s="1571">
        <v>6262.3797850400006</v>
      </c>
      <c r="S13" s="1571">
        <v>6111.5033158699998</v>
      </c>
      <c r="T13" s="1571">
        <v>6513.6246129900001</v>
      </c>
      <c r="U13" s="1571">
        <v>6799.3314185199997</v>
      </c>
      <c r="V13" s="458">
        <v>6091.3634297099989</v>
      </c>
      <c r="W13" s="1571">
        <v>6436.8317103399995</v>
      </c>
      <c r="X13" s="1571">
        <v>6671.5322284900012</v>
      </c>
      <c r="Y13" s="1571">
        <v>6660.4520430800012</v>
      </c>
      <c r="Z13" s="1571">
        <v>6415.6452202499995</v>
      </c>
      <c r="AA13" s="1571">
        <v>6858.2704907300003</v>
      </c>
      <c r="AB13" s="1571">
        <v>6845.1323581699999</v>
      </c>
      <c r="AC13" s="1571">
        <v>6848.6089465100004</v>
      </c>
      <c r="AD13" s="1571">
        <v>6827.6215473099992</v>
      </c>
      <c r="AE13" s="1571">
        <v>6826.5617523599994</v>
      </c>
      <c r="AF13" s="1571">
        <v>6823.8857377899994</v>
      </c>
      <c r="AG13" s="1571">
        <v>6821.9242204000002</v>
      </c>
      <c r="AH13" s="1571">
        <v>6916.3474645999995</v>
      </c>
      <c r="AI13" s="456">
        <v>6881.2307147500005</v>
      </c>
      <c r="AJ13" s="1572">
        <v>7015.2816937899997</v>
      </c>
      <c r="AK13" s="1572">
        <v>7679.4559628899988</v>
      </c>
      <c r="AL13" s="1572">
        <v>7819.06740171</v>
      </c>
      <c r="AM13" s="1572">
        <v>7714.2065565799985</v>
      </c>
      <c r="AN13" s="1572">
        <v>7873.8328201599998</v>
      </c>
      <c r="AO13" s="1572">
        <v>8192.0902099899995</v>
      </c>
      <c r="AP13" s="1572">
        <v>7096.2595560000009</v>
      </c>
      <c r="AQ13" s="1572">
        <v>8368.5368076100003</v>
      </c>
      <c r="AR13" s="1572">
        <v>8520.7349032800012</v>
      </c>
      <c r="AS13" s="1572">
        <v>8509.3652355699996</v>
      </c>
      <c r="AT13" s="457">
        <v>8913.7735353699991</v>
      </c>
      <c r="AU13" s="456">
        <v>9122.5613173499987</v>
      </c>
      <c r="AV13" s="1572">
        <v>9346.5365098800012</v>
      </c>
      <c r="AW13" s="1572">
        <v>9803.4716712000009</v>
      </c>
      <c r="AX13" s="1572">
        <v>9740.8418547999991</v>
      </c>
      <c r="AY13" s="1572">
        <v>10145.223435230002</v>
      </c>
      <c r="AZ13" s="1572">
        <v>9788.1336165800003</v>
      </c>
      <c r="BA13" s="1572">
        <v>8299.6987378800004</v>
      </c>
      <c r="BB13" s="1572">
        <v>8711.5042527999994</v>
      </c>
      <c r="BC13" s="1572">
        <v>9390.4995992099994</v>
      </c>
      <c r="BD13" s="1572">
        <v>9464.6053151800024</v>
      </c>
      <c r="BE13" s="1572">
        <v>9918.7811886</v>
      </c>
      <c r="BF13" s="457">
        <v>10887.833354389999</v>
      </c>
      <c r="BG13" s="456">
        <v>11639.857227480003</v>
      </c>
      <c r="BH13" s="1572">
        <v>11383.641704109998</v>
      </c>
      <c r="BI13" s="1572">
        <v>12912.62035965</v>
      </c>
      <c r="BJ13" s="1572">
        <v>10657.266506209999</v>
      </c>
      <c r="BK13" s="1572">
        <v>11212.763657579999</v>
      </c>
      <c r="BL13" s="1572">
        <v>11988.377456549999</v>
      </c>
      <c r="BM13" s="1572">
        <v>11789.85101135</v>
      </c>
      <c r="BN13" s="1572">
        <v>12293.9901515</v>
      </c>
      <c r="BO13" s="1572">
        <v>12590.656115740001</v>
      </c>
      <c r="BP13" s="1572">
        <v>13232.905592569998</v>
      </c>
      <c r="BQ13" s="1572">
        <v>13996.76529223</v>
      </c>
      <c r="BR13" s="457">
        <v>12713.787539565526</v>
      </c>
      <c r="BS13" s="456">
        <v>12704.690531710005</v>
      </c>
      <c r="BT13" s="1572">
        <v>13065.969304308235</v>
      </c>
      <c r="BU13" s="1572">
        <v>14153.929490590001</v>
      </c>
      <c r="BV13" s="1571">
        <v>14052.526665659998</v>
      </c>
      <c r="BW13" s="1571">
        <v>14206.989421359998</v>
      </c>
      <c r="BX13" s="1571">
        <v>14446.079008860004</v>
      </c>
      <c r="BY13" s="1571">
        <v>14523.510338879983</v>
      </c>
      <c r="BZ13" s="1571">
        <v>14754.588865340002</v>
      </c>
      <c r="CA13" s="1571">
        <v>15442.950155289986</v>
      </c>
      <c r="CB13" s="1571">
        <v>16477.533877349983</v>
      </c>
      <c r="CC13" s="1571">
        <v>17325.69634076799</v>
      </c>
      <c r="CD13" s="458">
        <v>18874.314990310995</v>
      </c>
      <c r="CE13" s="459">
        <v>18691.23965408</v>
      </c>
      <c r="CF13" s="1571">
        <v>18938.949201910003</v>
      </c>
      <c r="CG13" s="1571">
        <v>19841.92728154</v>
      </c>
      <c r="CH13" s="1571">
        <v>20080.585608736001</v>
      </c>
      <c r="CI13" s="1571">
        <v>20573.299953811184</v>
      </c>
      <c r="CJ13" s="1571">
        <v>21584.790085539997</v>
      </c>
      <c r="CK13" s="1571">
        <v>22064.942854139001</v>
      </c>
      <c r="CL13" s="1571">
        <v>22789.953355500002</v>
      </c>
      <c r="CM13" s="1571">
        <v>23600.823369240003</v>
      </c>
      <c r="CN13" s="1571">
        <v>26147.056105330008</v>
      </c>
      <c r="CO13" s="1571">
        <v>26134.255434229999</v>
      </c>
      <c r="CP13" s="458">
        <v>23165.994234539998</v>
      </c>
      <c r="CQ13" s="459">
        <v>23992.137744336851</v>
      </c>
      <c r="CR13" s="1571">
        <v>24771.683964420001</v>
      </c>
      <c r="CS13" s="1571">
        <v>24564.759777389998</v>
      </c>
      <c r="CT13" s="1571">
        <v>24400.053144680005</v>
      </c>
      <c r="CU13" s="1571">
        <v>25175.55558527794</v>
      </c>
      <c r="CV13" s="1571">
        <v>24578.07429285</v>
      </c>
      <c r="CW13" s="1571">
        <v>24762.936475539998</v>
      </c>
      <c r="CX13" s="1571">
        <v>24668.740567789999</v>
      </c>
      <c r="CY13" s="1571">
        <v>24714.100245440004</v>
      </c>
      <c r="CZ13" s="1571">
        <v>25055.190031020004</v>
      </c>
      <c r="DA13" s="1571">
        <v>25513.563721830003</v>
      </c>
      <c r="DB13" s="458">
        <v>25511.090098799999</v>
      </c>
      <c r="DC13" s="459">
        <v>25154.084268809998</v>
      </c>
      <c r="DD13" s="1571">
        <v>25333.759100260002</v>
      </c>
      <c r="DE13" s="1571">
        <v>26123.775830359999</v>
      </c>
      <c r="DF13" s="1571">
        <v>25887.439696145957</v>
      </c>
      <c r="DG13" s="1571">
        <v>26975.84170868</v>
      </c>
      <c r="DH13" s="1571">
        <v>27747.447630390008</v>
      </c>
      <c r="DI13" s="1571">
        <v>28044.513711910004</v>
      </c>
      <c r="DJ13" s="1571">
        <v>28616.281219200002</v>
      </c>
      <c r="DK13" s="1571">
        <v>29233.559334480848</v>
      </c>
      <c r="DL13" s="1571">
        <v>29718.442306340006</v>
      </c>
      <c r="DM13" s="1571">
        <v>29074.781472569997</v>
      </c>
      <c r="DN13" s="458">
        <v>30318.115621789999</v>
      </c>
      <c r="DO13" s="459">
        <v>31357.55793522</v>
      </c>
      <c r="DP13" s="1571">
        <v>30540.596722489998</v>
      </c>
      <c r="DQ13" s="1571">
        <v>31915.500267219999</v>
      </c>
      <c r="DR13" s="1571">
        <v>32774.999475330005</v>
      </c>
      <c r="DS13" s="1571">
        <v>31838.386840050003</v>
      </c>
      <c r="DT13" s="1571">
        <v>33387.128416669999</v>
      </c>
      <c r="DU13" s="1571">
        <v>33871.514984009998</v>
      </c>
      <c r="DV13" s="1571">
        <v>33871.514984009998</v>
      </c>
      <c r="DW13" s="1571">
        <v>37375.557239410002</v>
      </c>
      <c r="DX13" s="1571">
        <v>38011.458710260005</v>
      </c>
      <c r="DY13" s="1571">
        <v>40791.744165150005</v>
      </c>
      <c r="DZ13" s="458">
        <v>31357.55793522</v>
      </c>
      <c r="EA13" s="122"/>
    </row>
    <row r="14" spans="1:131" ht="44.25" customHeight="1" x14ac:dyDescent="0.5">
      <c r="A14" s="460" t="s">
        <v>238</v>
      </c>
      <c r="B14" s="452">
        <v>2260.8383369200001</v>
      </c>
      <c r="C14" s="452">
        <v>2210.44637126</v>
      </c>
      <c r="D14" s="452">
        <v>2336.56722558</v>
      </c>
      <c r="E14" s="452">
        <v>2376.8091233500004</v>
      </c>
      <c r="F14" s="452">
        <v>2529.4834898999998</v>
      </c>
      <c r="G14" s="452">
        <v>2307.8407344899997</v>
      </c>
      <c r="H14" s="452">
        <v>2252.6718624300001</v>
      </c>
      <c r="I14" s="452">
        <v>2479.7904061100007</v>
      </c>
      <c r="J14" s="452">
        <v>2561.9741544500007</v>
      </c>
      <c r="K14" s="459">
        <v>2649.6633298400006</v>
      </c>
      <c r="L14" s="1571">
        <v>2857.27542352</v>
      </c>
      <c r="M14" s="1571">
        <v>2413.2171354900001</v>
      </c>
      <c r="N14" s="1571">
        <v>2609.1789118300003</v>
      </c>
      <c r="O14" s="1571">
        <v>2575.0893328600005</v>
      </c>
      <c r="P14" s="1571">
        <v>2690.8329070299997</v>
      </c>
      <c r="Q14" s="1571">
        <v>2681.1479256799994</v>
      </c>
      <c r="R14" s="1571">
        <v>2641.17081826</v>
      </c>
      <c r="S14" s="1571">
        <v>2738.1213817800008</v>
      </c>
      <c r="T14" s="1571">
        <v>2608.5931193900001</v>
      </c>
      <c r="U14" s="1571">
        <v>2897.4139900700006</v>
      </c>
      <c r="V14" s="458">
        <v>2936.2726770499994</v>
      </c>
      <c r="W14" s="1571">
        <v>3159.7642251799998</v>
      </c>
      <c r="X14" s="1571">
        <v>3210.4445573900002</v>
      </c>
      <c r="Y14" s="1571">
        <v>3150.106487</v>
      </c>
      <c r="Z14" s="1571">
        <v>3501.4874537599999</v>
      </c>
      <c r="AA14" s="1571">
        <v>3566.666642879999</v>
      </c>
      <c r="AB14" s="1571">
        <v>3826.4265580899996</v>
      </c>
      <c r="AC14" s="1571">
        <v>3764.1936250299991</v>
      </c>
      <c r="AD14" s="1571">
        <v>3898.1269840499999</v>
      </c>
      <c r="AE14" s="1571">
        <v>3715.6006184300004</v>
      </c>
      <c r="AF14" s="1571">
        <v>3729.7522163000012</v>
      </c>
      <c r="AG14" s="1571">
        <v>3708.7681000299999</v>
      </c>
      <c r="AH14" s="1571">
        <v>4191.2280580099996</v>
      </c>
      <c r="AI14" s="456">
        <v>3996.9616016799996</v>
      </c>
      <c r="AJ14" s="1572">
        <v>3390.9622749099999</v>
      </c>
      <c r="AK14" s="1572">
        <v>3440.3310226399999</v>
      </c>
      <c r="AL14" s="1572">
        <v>3534.0709452600004</v>
      </c>
      <c r="AM14" s="1572">
        <v>3844.7894238000003</v>
      </c>
      <c r="AN14" s="1572">
        <v>3901.6528240500002</v>
      </c>
      <c r="AO14" s="1572">
        <v>4058.0609225699991</v>
      </c>
      <c r="AP14" s="1572">
        <v>3381.9773836200006</v>
      </c>
      <c r="AQ14" s="1572">
        <v>4066.3019088499987</v>
      </c>
      <c r="AR14" s="1572">
        <v>4446.1052374399997</v>
      </c>
      <c r="AS14" s="1572">
        <v>3964.0156224199995</v>
      </c>
      <c r="AT14" s="457">
        <v>4065.4564175800001</v>
      </c>
      <c r="AU14" s="456">
        <v>3967.6436973599998</v>
      </c>
      <c r="AV14" s="1572">
        <v>4035.1850001600001</v>
      </c>
      <c r="AW14" s="1572">
        <v>4096.8366844999991</v>
      </c>
      <c r="AX14" s="1572">
        <v>4341.6485664000002</v>
      </c>
      <c r="AY14" s="1572">
        <v>4345.0783582400009</v>
      </c>
      <c r="AZ14" s="1572">
        <v>4386.7198432900004</v>
      </c>
      <c r="BA14" s="1572">
        <v>3918.372183049999</v>
      </c>
      <c r="BB14" s="1572">
        <v>3990.4444114800003</v>
      </c>
      <c r="BC14" s="1572">
        <v>4027.4891306000009</v>
      </c>
      <c r="BD14" s="1572">
        <v>4172.0156262500004</v>
      </c>
      <c r="BE14" s="1572">
        <v>4787.9968916500011</v>
      </c>
      <c r="BF14" s="457">
        <v>5812.0503544799994</v>
      </c>
      <c r="BG14" s="456">
        <v>5795.1639618099998</v>
      </c>
      <c r="BH14" s="1572">
        <v>5353.4330451510259</v>
      </c>
      <c r="BI14" s="1572">
        <v>4914.7693358799997</v>
      </c>
      <c r="BJ14" s="1572">
        <v>5128.6472279</v>
      </c>
      <c r="BK14" s="1572">
        <v>4278.774089173</v>
      </c>
      <c r="BL14" s="1572">
        <v>3415.9944370630005</v>
      </c>
      <c r="BM14" s="1572">
        <v>3360.0136849830001</v>
      </c>
      <c r="BN14" s="1572">
        <v>3327.2235513700002</v>
      </c>
      <c r="BO14" s="1572">
        <v>3386.27216967</v>
      </c>
      <c r="BP14" s="1572">
        <v>3637.0819345299992</v>
      </c>
      <c r="BQ14" s="1572">
        <v>3423.3844143299998</v>
      </c>
      <c r="BR14" s="457">
        <v>3327.4119868879316</v>
      </c>
      <c r="BS14" s="456">
        <v>3417.8236702700005</v>
      </c>
      <c r="BT14" s="1572">
        <v>3338.5422145400007</v>
      </c>
      <c r="BU14" s="1572">
        <v>3404.8111662000006</v>
      </c>
      <c r="BV14" s="1571">
        <v>3387.8110800300001</v>
      </c>
      <c r="BW14" s="1571">
        <v>3348.2912506799998</v>
      </c>
      <c r="BX14" s="1571">
        <v>3421.7489558800003</v>
      </c>
      <c r="BY14" s="1571">
        <v>3546.4359326867443</v>
      </c>
      <c r="BZ14" s="1571">
        <v>3557.94818463</v>
      </c>
      <c r="CA14" s="1571">
        <v>3671.31934361</v>
      </c>
      <c r="CB14" s="1571">
        <v>3841.0914945299996</v>
      </c>
      <c r="CC14" s="1571">
        <v>3805.8840976425117</v>
      </c>
      <c r="CD14" s="458">
        <v>3728.4291803971578</v>
      </c>
      <c r="CE14" s="459">
        <v>3822.1696703400007</v>
      </c>
      <c r="CF14" s="1571">
        <v>4142.1208526300125</v>
      </c>
      <c r="CG14" s="1571">
        <v>4091.7049284800009</v>
      </c>
      <c r="CH14" s="1571">
        <v>4075.6289067171547</v>
      </c>
      <c r="CI14" s="1571">
        <v>4146.5899123604922</v>
      </c>
      <c r="CJ14" s="1571">
        <v>4117.3508621930541</v>
      </c>
      <c r="CK14" s="1571">
        <v>4282.7289275409457</v>
      </c>
      <c r="CL14" s="1571">
        <v>4338.4391988600009</v>
      </c>
      <c r="CM14" s="1571">
        <v>4327.0554632800004</v>
      </c>
      <c r="CN14" s="1571">
        <v>4717.6336480400005</v>
      </c>
      <c r="CO14" s="1571">
        <v>4673.1878829400011</v>
      </c>
      <c r="CP14" s="458">
        <v>4274.1429471400006</v>
      </c>
      <c r="CQ14" s="459">
        <v>4385.5707006828334</v>
      </c>
      <c r="CR14" s="1571">
        <v>4405.3891728200006</v>
      </c>
      <c r="CS14" s="1571">
        <v>4925.5450817099991</v>
      </c>
      <c r="CT14" s="1571">
        <v>4630.42890076</v>
      </c>
      <c r="CU14" s="1571">
        <v>5142.9732158792058</v>
      </c>
      <c r="CV14" s="1571">
        <v>4412.6318861700001</v>
      </c>
      <c r="CW14" s="1571">
        <v>4401.7309846600001</v>
      </c>
      <c r="CX14" s="1571">
        <v>4723.3943783300001</v>
      </c>
      <c r="CY14" s="1571">
        <v>4630.3507590400004</v>
      </c>
      <c r="CZ14" s="1571">
        <v>4744.2920561699993</v>
      </c>
      <c r="DA14" s="1571">
        <v>4734.452995319999</v>
      </c>
      <c r="DB14" s="458">
        <v>4997.6917266600003</v>
      </c>
      <c r="DC14" s="459">
        <v>4426.47012309</v>
      </c>
      <c r="DD14" s="1571">
        <v>4478.8752025800013</v>
      </c>
      <c r="DE14" s="1571">
        <v>4463.6908197000002</v>
      </c>
      <c r="DF14" s="1571">
        <v>4659.7887764303105</v>
      </c>
      <c r="DG14" s="1571">
        <v>4661.4576545800001</v>
      </c>
      <c r="DH14" s="1571">
        <v>4676.913002549999</v>
      </c>
      <c r="DI14" s="1571">
        <v>4578.6007168899996</v>
      </c>
      <c r="DJ14" s="1571">
        <v>4722.264583260001</v>
      </c>
      <c r="DK14" s="1571">
        <v>4791.7532566443297</v>
      </c>
      <c r="DL14" s="1571">
        <v>5092.7932472800003</v>
      </c>
      <c r="DM14" s="1571">
        <v>4859.2523821799996</v>
      </c>
      <c r="DN14" s="458">
        <v>4334.9247343500001</v>
      </c>
      <c r="DO14" s="459">
        <v>4594.82494718</v>
      </c>
      <c r="DP14" s="1571">
        <v>4767.4528957000002</v>
      </c>
      <c r="DQ14" s="1571">
        <v>4954.5584270200006</v>
      </c>
      <c r="DR14" s="1571">
        <v>3220.5782749299997</v>
      </c>
      <c r="DS14" s="1571">
        <v>3493.7915179000001</v>
      </c>
      <c r="DT14" s="1571">
        <v>2992.49416561</v>
      </c>
      <c r="DU14" s="1571">
        <v>2949.2597070800002</v>
      </c>
      <c r="DV14" s="1571">
        <v>2949.2597070800002</v>
      </c>
      <c r="DW14" s="1571">
        <v>3456.6338651699998</v>
      </c>
      <c r="DX14" s="1571">
        <v>3429.1196015</v>
      </c>
      <c r="DY14" s="1571">
        <v>3008.9217400500002</v>
      </c>
      <c r="DZ14" s="458">
        <v>4594.82494718</v>
      </c>
      <c r="EA14" s="122"/>
    </row>
    <row r="15" spans="1:131" s="467" customFormat="1" ht="44.25" customHeight="1" x14ac:dyDescent="0.5">
      <c r="A15" s="461" t="s">
        <v>239</v>
      </c>
      <c r="B15" s="462">
        <v>27470.026908769996</v>
      </c>
      <c r="C15" s="462">
        <v>28101.939619630004</v>
      </c>
      <c r="D15" s="462">
        <v>29722.043030240002</v>
      </c>
      <c r="E15" s="462">
        <v>27339.939426880006</v>
      </c>
      <c r="F15" s="462">
        <v>29103.546293973828</v>
      </c>
      <c r="G15" s="462">
        <v>28699.70597476</v>
      </c>
      <c r="H15" s="462">
        <v>29257.4910881</v>
      </c>
      <c r="I15" s="462">
        <v>29375.518254759998</v>
      </c>
      <c r="J15" s="462">
        <v>30081.191289810002</v>
      </c>
      <c r="K15" s="463">
        <v>29975.046625400002</v>
      </c>
      <c r="L15" s="1573">
        <v>29990.862500639996</v>
      </c>
      <c r="M15" s="1573">
        <v>30064.522892589997</v>
      </c>
      <c r="N15" s="1573">
        <v>30777.663285019993</v>
      </c>
      <c r="O15" s="1573">
        <v>31259.564664499987</v>
      </c>
      <c r="P15" s="1573">
        <v>32330.499177020007</v>
      </c>
      <c r="Q15" s="1573">
        <v>31988.938654660004</v>
      </c>
      <c r="R15" s="1573">
        <v>33878.011052850001</v>
      </c>
      <c r="S15" s="1573">
        <v>33688.460321570004</v>
      </c>
      <c r="T15" s="1573">
        <v>34178.361309220003</v>
      </c>
      <c r="U15" s="1573">
        <v>34429.747015809997</v>
      </c>
      <c r="V15" s="464">
        <v>35269.857759470018</v>
      </c>
      <c r="W15" s="1573">
        <v>35123.012931800004</v>
      </c>
      <c r="X15" s="1573">
        <v>35827.583475850006</v>
      </c>
      <c r="Y15" s="1573">
        <v>35857.430183880002</v>
      </c>
      <c r="Z15" s="1573">
        <v>35848.082127309994</v>
      </c>
      <c r="AA15" s="1573">
        <v>36377.892782289993</v>
      </c>
      <c r="AB15" s="1573">
        <v>37472.416298290002</v>
      </c>
      <c r="AC15" s="1573">
        <v>37266.622722269996</v>
      </c>
      <c r="AD15" s="1573">
        <v>36823.974183809994</v>
      </c>
      <c r="AE15" s="1573">
        <v>37438.207515330003</v>
      </c>
      <c r="AF15" s="1573">
        <v>37805.549800290006</v>
      </c>
      <c r="AG15" s="1573">
        <v>36718.821662989991</v>
      </c>
      <c r="AH15" s="1573">
        <v>37342.324652859992</v>
      </c>
      <c r="AI15" s="465">
        <v>36881.163114169991</v>
      </c>
      <c r="AJ15" s="1574">
        <v>34501.091383790001</v>
      </c>
      <c r="AK15" s="1574">
        <v>35493.069706109993</v>
      </c>
      <c r="AL15" s="1574">
        <v>36116.889232429996</v>
      </c>
      <c r="AM15" s="1574">
        <v>36941.714015630001</v>
      </c>
      <c r="AN15" s="1574">
        <v>38229.991548329999</v>
      </c>
      <c r="AO15" s="1574">
        <v>39324.280889289999</v>
      </c>
      <c r="AP15" s="1574">
        <v>33701.270202510001</v>
      </c>
      <c r="AQ15" s="1574">
        <v>40739.445700199998</v>
      </c>
      <c r="AR15" s="1574">
        <v>41165.600978949995</v>
      </c>
      <c r="AS15" s="1574">
        <v>41143.189469550009</v>
      </c>
      <c r="AT15" s="466">
        <v>41876.255621290002</v>
      </c>
      <c r="AU15" s="465">
        <v>41799.356227609998</v>
      </c>
      <c r="AV15" s="1574">
        <v>42492.10204243</v>
      </c>
      <c r="AW15" s="1574">
        <v>43530.238150910001</v>
      </c>
      <c r="AX15" s="1574">
        <v>43839.948252249997</v>
      </c>
      <c r="AY15" s="1574">
        <v>44366.301396729999</v>
      </c>
      <c r="AZ15" s="1574">
        <v>44867.564557510006</v>
      </c>
      <c r="BA15" s="1574">
        <v>38074.722875990003</v>
      </c>
      <c r="BB15" s="1574">
        <v>38742.034796990003</v>
      </c>
      <c r="BC15" s="1574">
        <v>40029.89238664999</v>
      </c>
      <c r="BD15" s="1574">
        <v>41478.455080250002</v>
      </c>
      <c r="BE15" s="1574">
        <v>43006.327264069994</v>
      </c>
      <c r="BF15" s="466">
        <v>45051.434322579997</v>
      </c>
      <c r="BG15" s="465">
        <v>46391.777156529999</v>
      </c>
      <c r="BH15" s="1574">
        <v>45837.74363386102</v>
      </c>
      <c r="BI15" s="1574">
        <v>44759.505275779993</v>
      </c>
      <c r="BJ15" s="1574">
        <v>44687.943261170003</v>
      </c>
      <c r="BK15" s="1574">
        <v>44992.826300833003</v>
      </c>
      <c r="BL15" s="1574">
        <v>44910.715629833001</v>
      </c>
      <c r="BM15" s="1574">
        <v>44158.435220372994</v>
      </c>
      <c r="BN15" s="1574">
        <v>44913.993037529995</v>
      </c>
      <c r="BO15" s="1574">
        <v>45863.762633160004</v>
      </c>
      <c r="BP15" s="1574">
        <v>47175.148255429987</v>
      </c>
      <c r="BQ15" s="1574">
        <v>47651.343042179993</v>
      </c>
      <c r="BR15" s="466">
        <v>47564.301475855493</v>
      </c>
      <c r="BS15" s="465">
        <v>47146.555307990006</v>
      </c>
      <c r="BT15" s="1574">
        <v>47338.06672983824</v>
      </c>
      <c r="BU15" s="1574">
        <v>47136.568299079998</v>
      </c>
      <c r="BV15" s="1573">
        <v>47697.754922560001</v>
      </c>
      <c r="BW15" s="1573">
        <v>48136.412281249308</v>
      </c>
      <c r="BX15" s="1573">
        <v>47399.020857300005</v>
      </c>
      <c r="BY15" s="1573">
        <v>48214.423332214756</v>
      </c>
      <c r="BZ15" s="1573">
        <v>48774.363602000005</v>
      </c>
      <c r="CA15" s="1573">
        <v>49954.148584449998</v>
      </c>
      <c r="CB15" s="1573">
        <v>51488.2010580071</v>
      </c>
      <c r="CC15" s="1573">
        <v>51933.217648389997</v>
      </c>
      <c r="CD15" s="464">
        <v>53685.910371899998</v>
      </c>
      <c r="CE15" s="463">
        <v>54847.251430370001</v>
      </c>
      <c r="CF15" s="1573">
        <v>56178.934663820008</v>
      </c>
      <c r="CG15" s="1573">
        <v>58915.88144225</v>
      </c>
      <c r="CH15" s="1573">
        <v>60136.24164629999</v>
      </c>
      <c r="CI15" s="1573">
        <v>61661.995743459636</v>
      </c>
      <c r="CJ15" s="1573">
        <v>63297.927793370007</v>
      </c>
      <c r="CK15" s="1573">
        <v>64080.85881007032</v>
      </c>
      <c r="CL15" s="1573">
        <v>66043.021698769997</v>
      </c>
      <c r="CM15" s="1573">
        <v>70854.935107840007</v>
      </c>
      <c r="CN15" s="1573">
        <v>80716.480672639998</v>
      </c>
      <c r="CO15" s="1573">
        <v>81256.912945680728</v>
      </c>
      <c r="CP15" s="464">
        <v>69507.919348762065</v>
      </c>
      <c r="CQ15" s="463">
        <v>74091.729229845936</v>
      </c>
      <c r="CR15" s="1573">
        <v>72865.993964620007</v>
      </c>
      <c r="CS15" s="1573">
        <v>72794.33963799999</v>
      </c>
      <c r="CT15" s="1573">
        <v>71666.716916239995</v>
      </c>
      <c r="CU15" s="1573">
        <v>71952.888871080489</v>
      </c>
      <c r="CV15" s="1573">
        <v>72484.602358910008</v>
      </c>
      <c r="CW15" s="1573">
        <v>72655.364285829986</v>
      </c>
      <c r="CX15" s="1573">
        <v>72359.49393360001</v>
      </c>
      <c r="CY15" s="1573">
        <v>72801.34225455999</v>
      </c>
      <c r="CZ15" s="1573">
        <v>73446.056825609994</v>
      </c>
      <c r="DA15" s="1573">
        <v>74951.795278929974</v>
      </c>
      <c r="DB15" s="464">
        <v>76935.789948139995</v>
      </c>
      <c r="DC15" s="463">
        <v>73698.998629349997</v>
      </c>
      <c r="DD15" s="1573">
        <v>74719.410184990003</v>
      </c>
      <c r="DE15" s="1573">
        <v>76964.405225940005</v>
      </c>
      <c r="DF15" s="1573">
        <v>77871.715055027278</v>
      </c>
      <c r="DG15" s="1573">
        <v>81228.359835799987</v>
      </c>
      <c r="DH15" s="1573">
        <v>84412.353298080008</v>
      </c>
      <c r="DI15" s="1573">
        <v>84705.784468030004</v>
      </c>
      <c r="DJ15" s="1573">
        <v>86611.34406552001</v>
      </c>
      <c r="DK15" s="1573">
        <v>91472.813030552235</v>
      </c>
      <c r="DL15" s="1573">
        <v>94412.431379739995</v>
      </c>
      <c r="DM15" s="1573">
        <v>95685.29878836</v>
      </c>
      <c r="DN15" s="464">
        <v>95478.751046959995</v>
      </c>
      <c r="DO15" s="463">
        <v>93594.882397580004</v>
      </c>
      <c r="DP15" s="1573">
        <v>93670.265731799984</v>
      </c>
      <c r="DQ15" s="1573">
        <v>94386.639997580001</v>
      </c>
      <c r="DR15" s="1573">
        <v>91533.922482330003</v>
      </c>
      <c r="DS15" s="1573">
        <v>86920.280910510017</v>
      </c>
      <c r="DT15" s="1573">
        <v>89164.004610510005</v>
      </c>
      <c r="DU15" s="1573">
        <v>89365.245479579986</v>
      </c>
      <c r="DV15" s="1573">
        <v>89365.245479579986</v>
      </c>
      <c r="DW15" s="1573">
        <v>101163.26781259</v>
      </c>
      <c r="DX15" s="1573">
        <f>SUM(DX4:DX14)</f>
        <v>103103.40378882001</v>
      </c>
      <c r="DY15" s="1573">
        <f>SUM(DY4:DY14)</f>
        <v>110233.44798030001</v>
      </c>
      <c r="DZ15" s="464">
        <f>SUM(DZ4:DZ14)</f>
        <v>93594.88239757999</v>
      </c>
      <c r="EA15" s="122"/>
    </row>
    <row r="16" spans="1:131" ht="44.25" customHeight="1" x14ac:dyDescent="0.5">
      <c r="A16" s="460" t="s">
        <v>240</v>
      </c>
      <c r="B16" s="452">
        <v>76.948801759999981</v>
      </c>
      <c r="C16" s="452">
        <v>71.596925499999998</v>
      </c>
      <c r="D16" s="452">
        <v>71.174559439999996</v>
      </c>
      <c r="E16" s="452">
        <v>51.516752660000002</v>
      </c>
      <c r="F16" s="452">
        <v>52.296286160000001</v>
      </c>
      <c r="G16" s="452">
        <v>31.03304339</v>
      </c>
      <c r="H16" s="452">
        <v>69.104286200000004</v>
      </c>
      <c r="I16" s="452">
        <v>90.111360310000009</v>
      </c>
      <c r="J16" s="452">
        <v>52.261725100000007</v>
      </c>
      <c r="K16" s="459">
        <v>127.43852409</v>
      </c>
      <c r="L16" s="1571">
        <v>128.89091912000001</v>
      </c>
      <c r="M16" s="1571">
        <v>122.02760454</v>
      </c>
      <c r="N16" s="1571">
        <v>108.36752331999999</v>
      </c>
      <c r="O16" s="1571">
        <v>107.91641372999999</v>
      </c>
      <c r="P16" s="1571">
        <v>33.600233209999999</v>
      </c>
      <c r="Q16" s="1571">
        <v>96.946383210000008</v>
      </c>
      <c r="R16" s="1571">
        <v>86.499786399999991</v>
      </c>
      <c r="S16" s="1571">
        <v>52.143698839999999</v>
      </c>
      <c r="T16" s="1571">
        <v>91.687540749999997</v>
      </c>
      <c r="U16" s="1571">
        <v>115.64655791</v>
      </c>
      <c r="V16" s="458">
        <v>139.15040912999999</v>
      </c>
      <c r="W16" s="1571">
        <v>141.49928872000001</v>
      </c>
      <c r="X16" s="1571">
        <v>148.37365419</v>
      </c>
      <c r="Y16" s="1571">
        <v>143.78689890000001</v>
      </c>
      <c r="Z16" s="1571">
        <v>126.74116125</v>
      </c>
      <c r="AA16" s="1571">
        <v>123.61644005000001</v>
      </c>
      <c r="AB16" s="1571">
        <v>123.36584208000001</v>
      </c>
      <c r="AC16" s="1571">
        <v>561.15813552999998</v>
      </c>
      <c r="AD16" s="1571">
        <v>549.93486323000002</v>
      </c>
      <c r="AE16" s="1571">
        <v>538.53081494999992</v>
      </c>
      <c r="AF16" s="1571">
        <v>558.97016579000001</v>
      </c>
      <c r="AG16" s="1571">
        <v>383.74497443000001</v>
      </c>
      <c r="AH16" s="1571">
        <v>487.19260917000003</v>
      </c>
      <c r="AI16" s="456">
        <v>512.26826927000002</v>
      </c>
      <c r="AJ16" s="1572">
        <v>515.87265049000007</v>
      </c>
      <c r="AK16" s="1572">
        <v>479.41297913</v>
      </c>
      <c r="AL16" s="1572">
        <v>470.21177293000005</v>
      </c>
      <c r="AM16" s="1572">
        <v>458.2868163</v>
      </c>
      <c r="AN16" s="1572">
        <v>440.35297290999995</v>
      </c>
      <c r="AO16" s="1572">
        <v>413.19428204999997</v>
      </c>
      <c r="AP16" s="1572">
        <v>76.619757190000001</v>
      </c>
      <c r="AQ16" s="1572">
        <v>387.17695417000004</v>
      </c>
      <c r="AR16" s="1572">
        <v>541.88666728999999</v>
      </c>
      <c r="AS16" s="1572">
        <v>599.31735973000002</v>
      </c>
      <c r="AT16" s="457">
        <v>848.10115130000008</v>
      </c>
      <c r="AU16" s="456">
        <v>846.61291967999989</v>
      </c>
      <c r="AV16" s="1572">
        <v>1050.2267784800001</v>
      </c>
      <c r="AW16" s="1572">
        <v>1036.2134276900001</v>
      </c>
      <c r="AX16" s="1572">
        <v>1042.07670143</v>
      </c>
      <c r="AY16" s="1572">
        <v>970.98588048000011</v>
      </c>
      <c r="AZ16" s="1572">
        <v>906.13275843000008</v>
      </c>
      <c r="BA16" s="1572">
        <v>110.39751709000001</v>
      </c>
      <c r="BB16" s="1572">
        <v>109.95561203</v>
      </c>
      <c r="BC16" s="1572">
        <v>110.34835809</v>
      </c>
      <c r="BD16" s="1572">
        <v>116.30745288</v>
      </c>
      <c r="BE16" s="1572">
        <v>115.04247721</v>
      </c>
      <c r="BF16" s="457">
        <v>118.58748246</v>
      </c>
      <c r="BG16" s="456">
        <v>68.902251340000007</v>
      </c>
      <c r="BH16" s="1572">
        <v>60.736108569999999</v>
      </c>
      <c r="BI16" s="1572">
        <v>58.265987869999996</v>
      </c>
      <c r="BJ16" s="1572">
        <v>63.186412310000001</v>
      </c>
      <c r="BK16" s="1572">
        <v>63.179020629999997</v>
      </c>
      <c r="BL16" s="1572">
        <v>58.91064068</v>
      </c>
      <c r="BM16" s="1572">
        <v>58.91064068</v>
      </c>
      <c r="BN16" s="1572">
        <v>56.966859370000002</v>
      </c>
      <c r="BO16" s="1572">
        <v>51.733023179999996</v>
      </c>
      <c r="BP16" s="1572">
        <v>188.66278968</v>
      </c>
      <c r="BQ16" s="1572">
        <v>194.16678935000002</v>
      </c>
      <c r="BR16" s="457">
        <v>204.74218554000004</v>
      </c>
      <c r="BS16" s="456">
        <v>215.66876043999997</v>
      </c>
      <c r="BT16" s="1572">
        <v>225.12402458</v>
      </c>
      <c r="BU16" s="1572">
        <v>193.12392699</v>
      </c>
      <c r="BV16" s="1571">
        <v>168.58753150999999</v>
      </c>
      <c r="BW16" s="1571">
        <v>142.65970751999998</v>
      </c>
      <c r="BX16" s="1571">
        <v>139.57999372</v>
      </c>
      <c r="BY16" s="1571">
        <v>101.16338827999999</v>
      </c>
      <c r="BZ16" s="1571">
        <v>97.338742289999999</v>
      </c>
      <c r="CA16" s="1571">
        <v>94.798586749999998</v>
      </c>
      <c r="CB16" s="1571">
        <v>91.95550824</v>
      </c>
      <c r="CC16" s="1571">
        <v>87.417858680000009</v>
      </c>
      <c r="CD16" s="458">
        <v>81.413851479999991</v>
      </c>
      <c r="CE16" s="459">
        <v>82.834613689999998</v>
      </c>
      <c r="CF16" s="1571">
        <v>78.898548250000005</v>
      </c>
      <c r="CG16" s="1571">
        <v>75.080250349999986</v>
      </c>
      <c r="CH16" s="1571">
        <v>71.41999672</v>
      </c>
      <c r="CI16" s="1571">
        <v>68.016908900000004</v>
      </c>
      <c r="CJ16" s="1571">
        <v>64.850662189999994</v>
      </c>
      <c r="CK16" s="1571">
        <v>61.397104269999993</v>
      </c>
      <c r="CL16" s="1571">
        <v>57.913748700000006</v>
      </c>
      <c r="CM16" s="1571">
        <v>54.372290939999999</v>
      </c>
      <c r="CN16" s="1571">
        <v>509.54892240999999</v>
      </c>
      <c r="CO16" s="1571">
        <v>594.56407072000013</v>
      </c>
      <c r="CP16" s="458">
        <v>492.30184675000004</v>
      </c>
      <c r="CQ16" s="459">
        <v>599.00485470000001</v>
      </c>
      <c r="CR16" s="1571">
        <v>635.27331452999999</v>
      </c>
      <c r="CS16" s="1571">
        <v>698.33871192000004</v>
      </c>
      <c r="CT16" s="1571">
        <v>692.26889778999998</v>
      </c>
      <c r="CU16" s="1571">
        <v>663.23669512000004</v>
      </c>
      <c r="CV16" s="1571">
        <v>640.66914906000011</v>
      </c>
      <c r="CW16" s="1571">
        <v>635.1030119400001</v>
      </c>
      <c r="CX16" s="1571">
        <v>69.937014730000016</v>
      </c>
      <c r="CY16" s="1571">
        <v>115.33931184000001</v>
      </c>
      <c r="CZ16" s="1571">
        <v>79.006975260000004</v>
      </c>
      <c r="DA16" s="1571">
        <v>78.695481440000009</v>
      </c>
      <c r="DB16" s="458">
        <v>73.878118630000003</v>
      </c>
      <c r="DC16" s="459">
        <v>69.802871769999996</v>
      </c>
      <c r="DD16" s="1571">
        <v>69.550068639999992</v>
      </c>
      <c r="DE16" s="1571">
        <v>66.873766060000008</v>
      </c>
      <c r="DF16" s="1571">
        <v>66.873766060000008</v>
      </c>
      <c r="DG16" s="1571">
        <v>59.597230340000003</v>
      </c>
      <c r="DH16" s="1571">
        <v>66.356212130000003</v>
      </c>
      <c r="DI16" s="1571">
        <v>63.638111790000004</v>
      </c>
      <c r="DJ16" s="1571">
        <v>66.034057070000003</v>
      </c>
      <c r="DK16" s="1571">
        <v>61.037676100000006</v>
      </c>
      <c r="DL16" s="1571">
        <v>64.906649889999997</v>
      </c>
      <c r="DM16" s="1571">
        <v>7.2430774099999997</v>
      </c>
      <c r="DN16" s="458">
        <v>61.582415279999999</v>
      </c>
      <c r="DO16" s="459">
        <v>0</v>
      </c>
      <c r="DP16" s="1571">
        <v>0</v>
      </c>
      <c r="DQ16" s="1571">
        <v>0</v>
      </c>
      <c r="DR16" s="1571">
        <v>0</v>
      </c>
      <c r="DS16" s="1571">
        <v>0</v>
      </c>
      <c r="DT16" s="1571">
        <v>0</v>
      </c>
      <c r="DU16" s="1571">
        <v>0</v>
      </c>
      <c r="DV16" s="1571">
        <v>0</v>
      </c>
      <c r="DW16" s="1571">
        <v>0</v>
      </c>
      <c r="DX16" s="1571">
        <v>0</v>
      </c>
      <c r="DY16" s="1571">
        <v>0</v>
      </c>
      <c r="DZ16" s="458">
        <v>0</v>
      </c>
      <c r="EA16" s="122"/>
    </row>
    <row r="17" spans="1:131" ht="44.25" customHeight="1" thickBot="1" x14ac:dyDescent="0.55000000000000004">
      <c r="A17" s="468" t="s">
        <v>241</v>
      </c>
      <c r="B17" s="469">
        <v>27546.975710529994</v>
      </c>
      <c r="C17" s="469">
        <v>28173.536545130002</v>
      </c>
      <c r="D17" s="469">
        <v>29793.21758968</v>
      </c>
      <c r="E17" s="469">
        <v>27391.456179540004</v>
      </c>
      <c r="F17" s="469">
        <v>29103.598590259993</v>
      </c>
      <c r="G17" s="469">
        <v>28730.739018149998</v>
      </c>
      <c r="H17" s="469">
        <v>29326.595374300003</v>
      </c>
      <c r="I17" s="469">
        <v>29465.62961507</v>
      </c>
      <c r="J17" s="469">
        <v>30133.453014910003</v>
      </c>
      <c r="K17" s="470">
        <v>30102.485149490003</v>
      </c>
      <c r="L17" s="471">
        <v>30119.753419759996</v>
      </c>
      <c r="M17" s="471">
        <v>30186.55049713</v>
      </c>
      <c r="N17" s="471">
        <v>30886.03080833999</v>
      </c>
      <c r="O17" s="471">
        <v>31367.48107822999</v>
      </c>
      <c r="P17" s="471">
        <v>32364.099410230003</v>
      </c>
      <c r="Q17" s="471">
        <v>32085.885037870001</v>
      </c>
      <c r="R17" s="471">
        <v>33964.510839249997</v>
      </c>
      <c r="S17" s="471">
        <v>33740.604020409999</v>
      </c>
      <c r="T17" s="471">
        <v>34270.04884997</v>
      </c>
      <c r="U17" s="471">
        <v>34545.393573719994</v>
      </c>
      <c r="V17" s="472">
        <v>35409.008168600019</v>
      </c>
      <c r="W17" s="471">
        <v>35264.512220520002</v>
      </c>
      <c r="X17" s="471">
        <v>35975.957130039998</v>
      </c>
      <c r="Y17" s="471">
        <v>36001.217082779993</v>
      </c>
      <c r="Z17" s="471">
        <v>35974.823288559986</v>
      </c>
      <c r="AA17" s="471">
        <v>36501.509222339999</v>
      </c>
      <c r="AB17" s="471">
        <v>37595.78214037</v>
      </c>
      <c r="AC17" s="471">
        <v>37827.780857799989</v>
      </c>
      <c r="AD17" s="471">
        <v>37373.90904703999</v>
      </c>
      <c r="AE17" s="471">
        <v>37976.738330280001</v>
      </c>
      <c r="AF17" s="471">
        <v>38364.519966079999</v>
      </c>
      <c r="AG17" s="471">
        <v>37102.566637419994</v>
      </c>
      <c r="AH17" s="471">
        <v>37829.51726203</v>
      </c>
      <c r="AI17" s="473">
        <v>37393.431383439987</v>
      </c>
      <c r="AJ17" s="474">
        <v>35016.964034280005</v>
      </c>
      <c r="AK17" s="474">
        <v>35972.482685239993</v>
      </c>
      <c r="AL17" s="474">
        <v>36587.101005359997</v>
      </c>
      <c r="AM17" s="474">
        <v>37400.000831929996</v>
      </c>
      <c r="AN17" s="474">
        <v>38670.344521240004</v>
      </c>
      <c r="AO17" s="474">
        <v>39737.475171339996</v>
      </c>
      <c r="AP17" s="474">
        <v>33777.889959699998</v>
      </c>
      <c r="AQ17" s="474">
        <v>41126.622654370003</v>
      </c>
      <c r="AR17" s="474">
        <v>41707.487646239999</v>
      </c>
      <c r="AS17" s="474">
        <v>41742.506829280006</v>
      </c>
      <c r="AT17" s="475">
        <v>42724.356772589999</v>
      </c>
      <c r="AU17" s="473">
        <v>42645.969147290001</v>
      </c>
      <c r="AV17" s="474">
        <v>43542.328820909999</v>
      </c>
      <c r="AW17" s="471">
        <v>44566.451578600005</v>
      </c>
      <c r="AX17" s="471">
        <v>44882.024953679997</v>
      </c>
      <c r="AY17" s="471">
        <v>45337.287277209994</v>
      </c>
      <c r="AZ17" s="471">
        <v>45773.69731594</v>
      </c>
      <c r="BA17" s="471">
        <v>38185.120393080004</v>
      </c>
      <c r="BB17" s="471">
        <v>38851.99040902</v>
      </c>
      <c r="BC17" s="471">
        <v>40140.240744739989</v>
      </c>
      <c r="BD17" s="471">
        <v>41594.762533130008</v>
      </c>
      <c r="BE17" s="471">
        <v>43121.369741279996</v>
      </c>
      <c r="BF17" s="472">
        <v>45170.021805039993</v>
      </c>
      <c r="BG17" s="470">
        <v>46460.679407870004</v>
      </c>
      <c r="BH17" s="471">
        <v>45898.479742431024</v>
      </c>
      <c r="BI17" s="471">
        <v>44817.771263649993</v>
      </c>
      <c r="BJ17" s="471">
        <v>44751.129673479998</v>
      </c>
      <c r="BK17" s="471">
        <v>45056.005321463002</v>
      </c>
      <c r="BL17" s="471">
        <v>44969.626270512999</v>
      </c>
      <c r="BM17" s="471">
        <v>44217.345861053</v>
      </c>
      <c r="BN17" s="471">
        <v>44970.9598969</v>
      </c>
      <c r="BO17" s="471">
        <v>45915.495656340005</v>
      </c>
      <c r="BP17" s="471">
        <v>47363.811045109986</v>
      </c>
      <c r="BQ17" s="471">
        <v>47845.509831529998</v>
      </c>
      <c r="BR17" s="472">
        <v>47769.043661395488</v>
      </c>
      <c r="BS17" s="470">
        <v>47362.224068430005</v>
      </c>
      <c r="BT17" s="471">
        <v>47563.19075441824</v>
      </c>
      <c r="BU17" s="471">
        <v>47329.692226070001</v>
      </c>
      <c r="BV17" s="471">
        <v>47866.34245407</v>
      </c>
      <c r="BW17" s="471">
        <v>48279.071988769305</v>
      </c>
      <c r="BX17" s="471">
        <v>47538.600851020012</v>
      </c>
      <c r="BY17" s="471">
        <v>48315.586720494757</v>
      </c>
      <c r="BZ17" s="471">
        <v>48871.702344290003</v>
      </c>
      <c r="CA17" s="471">
        <v>50048.947171199979</v>
      </c>
      <c r="CB17" s="471">
        <v>51580.156566247097</v>
      </c>
      <c r="CC17" s="471">
        <v>52020.635507070001</v>
      </c>
      <c r="CD17" s="472">
        <v>53767.324223379997</v>
      </c>
      <c r="CE17" s="470">
        <v>54930.086044060001</v>
      </c>
      <c r="CF17" s="471">
        <v>56257.83321207</v>
      </c>
      <c r="CG17" s="471">
        <v>58990.961692599994</v>
      </c>
      <c r="CH17" s="471">
        <v>60207.661643019987</v>
      </c>
      <c r="CI17" s="471">
        <v>61730.012652359634</v>
      </c>
      <c r="CJ17" s="471">
        <v>63362.778455560008</v>
      </c>
      <c r="CK17" s="471">
        <v>64142.25591434032</v>
      </c>
      <c r="CL17" s="471">
        <v>66100.935447470009</v>
      </c>
      <c r="CM17" s="471">
        <v>70909.307398780002</v>
      </c>
      <c r="CN17" s="471">
        <v>81226.029595049986</v>
      </c>
      <c r="CO17" s="471">
        <v>81851.47701640072</v>
      </c>
      <c r="CP17" s="472">
        <v>70000.221195512073</v>
      </c>
      <c r="CQ17" s="470">
        <v>74690.73408454594</v>
      </c>
      <c r="CR17" s="471">
        <v>73501.267279150008</v>
      </c>
      <c r="CS17" s="471">
        <v>73492.678349919996</v>
      </c>
      <c r="CT17" s="471">
        <v>72358.985814029991</v>
      </c>
      <c r="CU17" s="471">
        <v>72616.125566200499</v>
      </c>
      <c r="CV17" s="471">
        <v>73125.271507969999</v>
      </c>
      <c r="CW17" s="471">
        <v>73290.467297769996</v>
      </c>
      <c r="CX17" s="471">
        <v>72429.430948330017</v>
      </c>
      <c r="CY17" s="471">
        <v>72916.681566399988</v>
      </c>
      <c r="CZ17" s="471">
        <v>73525.063800870004</v>
      </c>
      <c r="DA17" s="471">
        <v>75030.490760369968</v>
      </c>
      <c r="DB17" s="472">
        <v>77009.668066769998</v>
      </c>
      <c r="DC17" s="470">
        <v>73768.80150111999</v>
      </c>
      <c r="DD17" s="471">
        <v>74788.960253629994</v>
      </c>
      <c r="DE17" s="471">
        <v>77031.278991999992</v>
      </c>
      <c r="DF17" s="471">
        <v>77938.588821087265</v>
      </c>
      <c r="DG17" s="471">
        <v>81287.957066139992</v>
      </c>
      <c r="DH17" s="471">
        <v>84478.709510210014</v>
      </c>
      <c r="DI17" s="471">
        <v>84769.422579820006</v>
      </c>
      <c r="DJ17" s="471">
        <v>86677.378122590002</v>
      </c>
      <c r="DK17" s="471">
        <v>91533.850706652243</v>
      </c>
      <c r="DL17" s="471">
        <v>94477.338029630002</v>
      </c>
      <c r="DM17" s="471">
        <v>95692.541865769992</v>
      </c>
      <c r="DN17" s="472">
        <v>95540.33346224</v>
      </c>
      <c r="DO17" s="470">
        <v>93594.882397580004</v>
      </c>
      <c r="DP17" s="471">
        <v>93670.265731799984</v>
      </c>
      <c r="DQ17" s="471">
        <v>94386.639997580001</v>
      </c>
      <c r="DR17" s="471">
        <v>91533.922482330003</v>
      </c>
      <c r="DS17" s="471">
        <v>86920.280910510017</v>
      </c>
      <c r="DT17" s="471">
        <v>89164.004610510005</v>
      </c>
      <c r="DU17" s="471">
        <v>89365.245479579986</v>
      </c>
      <c r="DV17" s="471">
        <v>89365.245479579986</v>
      </c>
      <c r="DW17" s="471">
        <v>101163.26781259</v>
      </c>
      <c r="DX17" s="471">
        <f>DX15</f>
        <v>103103.40378882001</v>
      </c>
      <c r="DY17" s="471">
        <f>DY15</f>
        <v>110233.44798030001</v>
      </c>
      <c r="DZ17" s="472">
        <f>DZ15</f>
        <v>93594.88239757999</v>
      </c>
      <c r="EA17" s="122"/>
    </row>
    <row r="18" spans="1:131" ht="19" thickTop="1" x14ac:dyDescent="0.45">
      <c r="A18" s="476"/>
      <c r="E18" s="477"/>
      <c r="F18" s="477"/>
      <c r="G18" s="477"/>
      <c r="H18" s="477"/>
      <c r="I18" s="477"/>
      <c r="J18" s="477"/>
      <c r="K18" s="478"/>
      <c r="L18" s="477"/>
      <c r="M18" s="477"/>
      <c r="N18" s="477"/>
      <c r="O18" s="477"/>
      <c r="P18" s="477"/>
      <c r="Q18" s="477"/>
      <c r="R18" s="477"/>
      <c r="S18" s="477"/>
      <c r="T18" s="477"/>
      <c r="U18" s="477"/>
      <c r="V18" s="477"/>
      <c r="W18" s="477"/>
      <c r="X18" s="477"/>
      <c r="Y18" s="477"/>
      <c r="Z18" s="477"/>
      <c r="AA18" s="477"/>
      <c r="AB18" s="477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EA18" s="122"/>
    </row>
    <row r="19" spans="1:131" ht="24" customHeight="1" x14ac:dyDescent="0.45">
      <c r="A19" s="476"/>
    </row>
    <row r="20" spans="1:131" ht="24" customHeight="1" x14ac:dyDescent="0.45">
      <c r="A20" s="476"/>
    </row>
  </sheetData>
  <mergeCells count="11">
    <mergeCell ref="BG2:BR2"/>
    <mergeCell ref="B2:J2"/>
    <mergeCell ref="K2:V2"/>
    <mergeCell ref="W2:AH2"/>
    <mergeCell ref="AI2:AT2"/>
    <mergeCell ref="AU2:BF2"/>
    <mergeCell ref="BS2:CD2"/>
    <mergeCell ref="CE2:CP2"/>
    <mergeCell ref="CQ2:DB2"/>
    <mergeCell ref="DC2:DN2"/>
    <mergeCell ref="DO2:DZ2"/>
  </mergeCells>
  <phoneticPr fontId="153" type="noConversion"/>
  <printOptions horizontalCentered="1"/>
  <pageMargins left="0" right="0" top="0.51181102362204722" bottom="1.2204724409448819" header="0.51181102362204722" footer="0.51181102362204722"/>
  <pageSetup paperSize="9" scale="4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A58D0-D08E-45E2-819B-DAA38447BFF5}">
  <dimension ref="A1:GM53"/>
  <sheetViews>
    <sheetView showGridLines="0" view="pageBreakPreview" zoomScale="70" zoomScaleNormal="100" zoomScaleSheetLayoutView="70" workbookViewId="0">
      <pane xSplit="3" topLeftCell="GA1" activePane="topRight" state="frozen"/>
      <selection activeCell="FZ29" sqref="FZ29"/>
      <selection pane="topRight" activeCell="FZ29" sqref="FZ29"/>
    </sheetView>
  </sheetViews>
  <sheetFormatPr defaultColWidth="9.1796875" defaultRowHeight="32.25" customHeight="1" x14ac:dyDescent="0.45"/>
  <cols>
    <col min="1" max="1" width="43.1796875" style="199" customWidth="1"/>
    <col min="2" max="2" width="52.6328125" style="199" hidden="1" customWidth="1"/>
    <col min="3" max="3" width="9.81640625" style="199" hidden="1" customWidth="1"/>
    <col min="4" max="4" width="0.1796875" style="199" hidden="1" customWidth="1"/>
    <col min="5" max="5" width="11.1796875" style="199" hidden="1" customWidth="1"/>
    <col min="6" max="6" width="9.54296875" style="199" hidden="1" customWidth="1"/>
    <col min="7" max="15" width="9.1796875" style="199" hidden="1" customWidth="1"/>
    <col min="16" max="17" width="10.453125" style="199" hidden="1" customWidth="1"/>
    <col min="18" max="18" width="10.81640625" style="199" hidden="1" customWidth="1"/>
    <col min="19" max="20" width="10.453125" style="199" hidden="1" customWidth="1"/>
    <col min="21" max="21" width="2.453125" style="199" hidden="1" customWidth="1"/>
    <col min="22" max="22" width="10.453125" style="199" hidden="1" customWidth="1"/>
    <col min="23" max="23" width="10.54296875" style="199" hidden="1" customWidth="1"/>
    <col min="24" max="24" width="10.453125" style="199" hidden="1" customWidth="1"/>
    <col min="25" max="25" width="10.54296875" style="199" hidden="1" customWidth="1"/>
    <col min="26" max="26" width="10.1796875" style="199" hidden="1" customWidth="1"/>
    <col min="27" max="27" width="10.453125" style="199" hidden="1" customWidth="1"/>
    <col min="28" max="28" width="10.81640625" style="199" hidden="1" customWidth="1"/>
    <col min="29" max="30" width="12.81640625" style="199" hidden="1" customWidth="1"/>
    <col min="31" max="31" width="10.453125" style="199" hidden="1" customWidth="1"/>
    <col min="32" max="32" width="3.54296875" style="199" hidden="1" customWidth="1"/>
    <col min="33" max="33" width="10.81640625" style="199" hidden="1" customWidth="1"/>
    <col min="34" max="34" width="11.54296875" style="199" hidden="1" customWidth="1"/>
    <col min="35" max="35" width="10.81640625" style="199" hidden="1" customWidth="1"/>
    <col min="36" max="36" width="11" style="199" hidden="1" customWidth="1"/>
    <col min="37" max="38" width="10.81640625" style="199" hidden="1" customWidth="1"/>
    <col min="39" max="39" width="11.1796875" style="199" hidden="1" customWidth="1"/>
    <col min="40" max="40" width="11" style="199" hidden="1" customWidth="1"/>
    <col min="41" max="41" width="10.453125" style="199" hidden="1" customWidth="1"/>
    <col min="42" max="43" width="12" style="199" hidden="1" customWidth="1"/>
    <col min="44" max="44" width="10.453125" style="199" hidden="1" customWidth="1"/>
    <col min="45" max="45" width="9.453125" style="199" hidden="1" customWidth="1"/>
    <col min="46" max="49" width="10.453125" style="199" hidden="1" customWidth="1"/>
    <col min="50" max="51" width="12.81640625" style="199" hidden="1" customWidth="1"/>
    <col min="52" max="52" width="12.54296875" style="199" hidden="1" customWidth="1"/>
    <col min="53" max="56" width="10.453125" style="199" hidden="1" customWidth="1"/>
    <col min="57" max="57" width="1.54296875" style="199" hidden="1" customWidth="1"/>
    <col min="58" max="62" width="10.453125" style="199" hidden="1" customWidth="1"/>
    <col min="63" max="67" width="10.54296875" style="199" hidden="1" customWidth="1"/>
    <col min="68" max="90" width="11.54296875" style="199" hidden="1" customWidth="1"/>
    <col min="91" max="99" width="12.1796875" style="199" hidden="1" customWidth="1"/>
    <col min="100" max="146" width="13.453125" style="199" hidden="1" customWidth="1"/>
    <col min="147" max="152" width="13.54296875" style="199" hidden="1" customWidth="1"/>
    <col min="153" max="159" width="13.453125" style="199" hidden="1" customWidth="1"/>
    <col min="160" max="167" width="14.453125" style="199" hidden="1" customWidth="1"/>
    <col min="168" max="182" width="13.453125" style="199" hidden="1" customWidth="1"/>
    <col min="183" max="195" width="13.453125" style="199" customWidth="1"/>
    <col min="196" max="16384" width="9.1796875" style="199"/>
  </cols>
  <sheetData>
    <row r="1" spans="1:195" ht="39" customHeight="1" thickBot="1" x14ac:dyDescent="0.5">
      <c r="A1" s="329" t="s">
        <v>242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</row>
    <row r="2" spans="1:195" ht="32.25" customHeight="1" thickTop="1" thickBot="1" x14ac:dyDescent="0.5">
      <c r="A2" s="1967" t="s">
        <v>129</v>
      </c>
      <c r="B2" s="1983" t="s">
        <v>171</v>
      </c>
      <c r="C2" s="1983" t="s">
        <v>172</v>
      </c>
      <c r="D2" s="1983" t="s">
        <v>173</v>
      </c>
      <c r="E2" s="1983" t="s">
        <v>204</v>
      </c>
      <c r="F2" s="1983" t="s">
        <v>243</v>
      </c>
      <c r="G2" s="1983" t="s">
        <v>244</v>
      </c>
      <c r="H2" s="1983" t="s">
        <v>245</v>
      </c>
      <c r="I2" s="1983" t="s">
        <v>246</v>
      </c>
      <c r="J2" s="1983" t="s">
        <v>247</v>
      </c>
      <c r="K2" s="1983" t="s">
        <v>248</v>
      </c>
      <c r="L2" s="1983" t="s">
        <v>249</v>
      </c>
      <c r="M2" s="1983" t="s">
        <v>250</v>
      </c>
      <c r="N2" s="1983" t="s">
        <v>251</v>
      </c>
      <c r="O2" s="1983" t="s">
        <v>252</v>
      </c>
      <c r="P2" s="1983" t="s">
        <v>253</v>
      </c>
      <c r="Q2" s="1983" t="s">
        <v>254</v>
      </c>
      <c r="R2" s="206">
        <v>2010</v>
      </c>
      <c r="S2" s="207">
        <v>2011</v>
      </c>
      <c r="T2" s="207"/>
      <c r="U2" s="207"/>
      <c r="V2" s="207"/>
      <c r="W2" s="215"/>
      <c r="X2" s="215"/>
      <c r="Y2" s="215"/>
      <c r="Z2" s="215"/>
      <c r="AA2" s="215"/>
      <c r="AB2" s="215"/>
      <c r="AC2" s="215"/>
      <c r="AD2" s="215"/>
      <c r="AE2" s="228">
        <v>2011</v>
      </c>
      <c r="AF2" s="209"/>
      <c r="AG2" s="1962">
        <v>2012</v>
      </c>
      <c r="AH2" s="1962"/>
      <c r="AI2" s="1962"/>
      <c r="AJ2" s="1962"/>
      <c r="AK2" s="1962"/>
      <c r="AL2" s="1962"/>
      <c r="AM2" s="1962"/>
      <c r="AN2" s="1962"/>
      <c r="AO2" s="1962"/>
      <c r="AP2" s="1962"/>
      <c r="AQ2" s="1962"/>
      <c r="AR2" s="1962"/>
      <c r="AS2" s="1985">
        <v>2013</v>
      </c>
      <c r="AT2" s="1985"/>
      <c r="AU2" s="1985"/>
      <c r="AV2" s="1985"/>
      <c r="AW2" s="1985"/>
      <c r="AX2" s="1985"/>
      <c r="AY2" s="1985"/>
      <c r="AZ2" s="1985"/>
      <c r="BA2" s="1985"/>
      <c r="BB2" s="1985"/>
      <c r="BC2" s="1985"/>
      <c r="BD2" s="1985"/>
      <c r="BE2" s="209"/>
      <c r="BF2" s="1962">
        <v>2014</v>
      </c>
      <c r="BG2" s="1962"/>
      <c r="BH2" s="1962"/>
      <c r="BI2" s="1962"/>
      <c r="BJ2" s="1962"/>
      <c r="BK2" s="1963"/>
      <c r="BL2" s="1962">
        <v>2015</v>
      </c>
      <c r="BM2" s="1962"/>
      <c r="BN2" s="1962"/>
      <c r="BO2" s="1962"/>
      <c r="BP2" s="1962"/>
      <c r="BQ2" s="1962"/>
      <c r="BR2" s="1962"/>
      <c r="BS2" s="1962"/>
      <c r="BT2" s="1962"/>
      <c r="BU2" s="212"/>
      <c r="BV2" s="212"/>
      <c r="BW2" s="213"/>
      <c r="BX2" s="1961">
        <v>2016</v>
      </c>
      <c r="BY2" s="1962"/>
      <c r="BZ2" s="1962"/>
      <c r="CA2" s="1962"/>
      <c r="CB2" s="1962"/>
      <c r="CC2" s="1962"/>
      <c r="CD2" s="1962"/>
      <c r="CE2" s="1962"/>
      <c r="CF2" s="1962"/>
      <c r="CG2" s="1962"/>
      <c r="CH2" s="1962"/>
      <c r="CI2" s="1962"/>
      <c r="CJ2" s="1961">
        <v>2017</v>
      </c>
      <c r="CK2" s="1962"/>
      <c r="CL2" s="1962"/>
      <c r="CM2" s="1962"/>
      <c r="CN2" s="1962"/>
      <c r="CO2" s="1962"/>
      <c r="CP2" s="1962"/>
      <c r="CQ2" s="1962"/>
      <c r="CR2" s="1962"/>
      <c r="CS2" s="1962"/>
      <c r="CT2" s="1962"/>
      <c r="CU2" s="1962"/>
      <c r="CV2" s="1961">
        <v>2018</v>
      </c>
      <c r="CW2" s="1962"/>
      <c r="CX2" s="1962"/>
      <c r="CY2" s="1962"/>
      <c r="CZ2" s="1962"/>
      <c r="DA2" s="1962"/>
      <c r="DB2" s="1962"/>
      <c r="DC2" s="1962"/>
      <c r="DD2" s="1962"/>
      <c r="DE2" s="1962"/>
      <c r="DF2" s="1962"/>
      <c r="DG2" s="1963"/>
      <c r="DH2" s="1961">
        <v>2019</v>
      </c>
      <c r="DI2" s="1962"/>
      <c r="DJ2" s="1962"/>
      <c r="DK2" s="1962"/>
      <c r="DL2" s="1962"/>
      <c r="DM2" s="1962"/>
      <c r="DN2" s="1962"/>
      <c r="DO2" s="1962"/>
      <c r="DP2" s="1962"/>
      <c r="DQ2" s="1962"/>
      <c r="DR2" s="1962"/>
      <c r="DS2" s="1963"/>
      <c r="DT2" s="1961">
        <v>2020</v>
      </c>
      <c r="DU2" s="1962"/>
      <c r="DV2" s="1962"/>
      <c r="DW2" s="1962"/>
      <c r="DX2" s="1962"/>
      <c r="DY2" s="1962"/>
      <c r="DZ2" s="1962"/>
      <c r="EA2" s="1962"/>
      <c r="EB2" s="1962"/>
      <c r="EC2" s="1962"/>
      <c r="ED2" s="1962"/>
      <c r="EE2" s="1963"/>
      <c r="EF2" s="1961">
        <v>2021</v>
      </c>
      <c r="EG2" s="1962"/>
      <c r="EH2" s="1962"/>
      <c r="EI2" s="1962"/>
      <c r="EJ2" s="1962"/>
      <c r="EK2" s="1962"/>
      <c r="EL2" s="1962"/>
      <c r="EM2" s="1962"/>
      <c r="EN2" s="1962"/>
      <c r="EO2" s="1962"/>
      <c r="EP2" s="1962"/>
      <c r="EQ2" s="1963"/>
      <c r="ER2" s="1961">
        <v>2022</v>
      </c>
      <c r="ES2" s="1962"/>
      <c r="ET2" s="1962"/>
      <c r="EU2" s="1962"/>
      <c r="EV2" s="1962"/>
      <c r="EW2" s="1962"/>
      <c r="EX2" s="1962"/>
      <c r="EY2" s="1962"/>
      <c r="EZ2" s="1962"/>
      <c r="FA2" s="1962"/>
      <c r="FB2" s="1962"/>
      <c r="FC2" s="1963"/>
      <c r="FD2" s="1961">
        <v>2023</v>
      </c>
      <c r="FE2" s="1962"/>
      <c r="FF2" s="1962"/>
      <c r="FG2" s="1962"/>
      <c r="FH2" s="1962"/>
      <c r="FI2" s="1962"/>
      <c r="FJ2" s="1962"/>
      <c r="FK2" s="1962"/>
      <c r="FL2" s="1962"/>
      <c r="FM2" s="1962"/>
      <c r="FN2" s="1962"/>
      <c r="FO2" s="1963"/>
      <c r="FP2" s="1961">
        <v>2024</v>
      </c>
      <c r="FQ2" s="1962"/>
      <c r="FR2" s="1962"/>
      <c r="FS2" s="1962"/>
      <c r="FT2" s="1962"/>
      <c r="FU2" s="1962"/>
      <c r="FV2" s="1962"/>
      <c r="FW2" s="1962"/>
      <c r="FX2" s="1962"/>
      <c r="FY2" s="1962"/>
      <c r="FZ2" s="1962"/>
      <c r="GA2" s="1963"/>
      <c r="GB2" s="1961">
        <v>2025</v>
      </c>
      <c r="GC2" s="1962"/>
      <c r="GD2" s="1962"/>
      <c r="GE2" s="1962"/>
      <c r="GF2" s="1962"/>
      <c r="GG2" s="1962"/>
      <c r="GH2" s="1962"/>
      <c r="GI2" s="1962"/>
      <c r="GJ2" s="1962"/>
      <c r="GK2" s="1962"/>
      <c r="GL2" s="1962"/>
      <c r="GM2" s="1963"/>
    </row>
    <row r="3" spans="1:195" ht="32.25" customHeight="1" thickTop="1" thickBot="1" x14ac:dyDescent="0.5">
      <c r="A3" s="1968"/>
      <c r="B3" s="1984"/>
      <c r="C3" s="1984"/>
      <c r="D3" s="1984"/>
      <c r="E3" s="1984"/>
      <c r="F3" s="1984"/>
      <c r="G3" s="1984"/>
      <c r="H3" s="1984"/>
      <c r="I3" s="1984"/>
      <c r="J3" s="1984"/>
      <c r="K3" s="1984"/>
      <c r="L3" s="1984"/>
      <c r="M3" s="1984"/>
      <c r="N3" s="1984"/>
      <c r="O3" s="1984"/>
      <c r="P3" s="1984"/>
      <c r="Q3" s="1984"/>
      <c r="R3" s="221" t="s">
        <v>90</v>
      </c>
      <c r="S3" s="222" t="s">
        <v>79</v>
      </c>
      <c r="T3" s="222" t="s">
        <v>80</v>
      </c>
      <c r="U3" s="222"/>
      <c r="V3" s="222" t="s">
        <v>81</v>
      </c>
      <c r="W3" s="223" t="s">
        <v>82</v>
      </c>
      <c r="X3" s="223" t="s">
        <v>83</v>
      </c>
      <c r="Y3" s="223" t="s">
        <v>84</v>
      </c>
      <c r="Z3" s="223" t="s">
        <v>85</v>
      </c>
      <c r="AA3" s="223" t="s">
        <v>86</v>
      </c>
      <c r="AB3" s="223" t="s">
        <v>87</v>
      </c>
      <c r="AC3" s="223" t="s">
        <v>88</v>
      </c>
      <c r="AD3" s="223" t="s">
        <v>89</v>
      </c>
      <c r="AE3" s="222" t="s">
        <v>90</v>
      </c>
      <c r="AF3" s="222"/>
      <c r="AG3" s="222" t="s">
        <v>79</v>
      </c>
      <c r="AH3" s="222" t="s">
        <v>80</v>
      </c>
      <c r="AI3" s="222" t="s">
        <v>81</v>
      </c>
      <c r="AJ3" s="222" t="s">
        <v>82</v>
      </c>
      <c r="AK3" s="222" t="s">
        <v>83</v>
      </c>
      <c r="AL3" s="222" t="s">
        <v>84</v>
      </c>
      <c r="AM3" s="222" t="s">
        <v>85</v>
      </c>
      <c r="AN3" s="222" t="s">
        <v>86</v>
      </c>
      <c r="AO3" s="222" t="s">
        <v>87</v>
      </c>
      <c r="AP3" s="222" t="s">
        <v>88</v>
      </c>
      <c r="AQ3" s="222" t="s">
        <v>89</v>
      </c>
      <c r="AR3" s="294" t="s">
        <v>90</v>
      </c>
      <c r="AS3" s="222" t="s">
        <v>79</v>
      </c>
      <c r="AT3" s="222" t="s">
        <v>80</v>
      </c>
      <c r="AU3" s="222" t="s">
        <v>81</v>
      </c>
      <c r="AV3" s="222" t="s">
        <v>82</v>
      </c>
      <c r="AW3" s="222" t="s">
        <v>83</v>
      </c>
      <c r="AX3" s="222" t="s">
        <v>84</v>
      </c>
      <c r="AY3" s="222" t="s">
        <v>91</v>
      </c>
      <c r="AZ3" s="222" t="s">
        <v>86</v>
      </c>
      <c r="BA3" s="223" t="s">
        <v>87</v>
      </c>
      <c r="BB3" s="223" t="s">
        <v>88</v>
      </c>
      <c r="BC3" s="223" t="s">
        <v>89</v>
      </c>
      <c r="BD3" s="223" t="s">
        <v>90</v>
      </c>
      <c r="BE3" s="222"/>
      <c r="BF3" s="222" t="s">
        <v>79</v>
      </c>
      <c r="BG3" s="222" t="s">
        <v>80</v>
      </c>
      <c r="BH3" s="222" t="s">
        <v>81</v>
      </c>
      <c r="BI3" s="222" t="s">
        <v>82</v>
      </c>
      <c r="BJ3" s="222" t="s">
        <v>83</v>
      </c>
      <c r="BK3" s="224" t="s">
        <v>90</v>
      </c>
      <c r="BL3" s="222" t="s">
        <v>79</v>
      </c>
      <c r="BM3" s="222" t="s">
        <v>80</v>
      </c>
      <c r="BN3" s="222" t="s">
        <v>81</v>
      </c>
      <c r="BO3" s="222" t="s">
        <v>82</v>
      </c>
      <c r="BP3" s="222" t="s">
        <v>83</v>
      </c>
      <c r="BQ3" s="222" t="s">
        <v>84</v>
      </c>
      <c r="BR3" s="222" t="s">
        <v>85</v>
      </c>
      <c r="BS3" s="222" t="s">
        <v>86</v>
      </c>
      <c r="BT3" s="222" t="s">
        <v>87</v>
      </c>
      <c r="BU3" s="222" t="s">
        <v>88</v>
      </c>
      <c r="BV3" s="222" t="s">
        <v>89</v>
      </c>
      <c r="BW3" s="224" t="s">
        <v>90</v>
      </c>
      <c r="BX3" s="222" t="s">
        <v>79</v>
      </c>
      <c r="BY3" s="222" t="s">
        <v>80</v>
      </c>
      <c r="BZ3" s="222" t="s">
        <v>81</v>
      </c>
      <c r="CA3" s="222" t="s">
        <v>82</v>
      </c>
      <c r="CB3" s="222" t="s">
        <v>83</v>
      </c>
      <c r="CC3" s="222" t="s">
        <v>84</v>
      </c>
      <c r="CD3" s="223" t="s">
        <v>85</v>
      </c>
      <c r="CE3" s="223" t="s">
        <v>86</v>
      </c>
      <c r="CF3" s="223" t="s">
        <v>87</v>
      </c>
      <c r="CG3" s="223" t="s">
        <v>88</v>
      </c>
      <c r="CH3" s="223" t="s">
        <v>89</v>
      </c>
      <c r="CI3" s="223" t="s">
        <v>90</v>
      </c>
      <c r="CJ3" s="225" t="s">
        <v>79</v>
      </c>
      <c r="CK3" s="223" t="s">
        <v>80</v>
      </c>
      <c r="CL3" s="223" t="s">
        <v>81</v>
      </c>
      <c r="CM3" s="223" t="s">
        <v>82</v>
      </c>
      <c r="CN3" s="223" t="s">
        <v>83</v>
      </c>
      <c r="CO3" s="223" t="s">
        <v>84</v>
      </c>
      <c r="CP3" s="223" t="s">
        <v>85</v>
      </c>
      <c r="CQ3" s="223" t="s">
        <v>86</v>
      </c>
      <c r="CR3" s="223" t="s">
        <v>87</v>
      </c>
      <c r="CS3" s="223" t="s">
        <v>88</v>
      </c>
      <c r="CT3" s="223" t="s">
        <v>89</v>
      </c>
      <c r="CU3" s="223" t="s">
        <v>90</v>
      </c>
      <c r="CV3" s="225" t="s">
        <v>79</v>
      </c>
      <c r="CW3" s="223" t="s">
        <v>80</v>
      </c>
      <c r="CX3" s="223" t="s">
        <v>81</v>
      </c>
      <c r="CY3" s="223" t="s">
        <v>82</v>
      </c>
      <c r="CZ3" s="223" t="s">
        <v>83</v>
      </c>
      <c r="DA3" s="223" t="s">
        <v>84</v>
      </c>
      <c r="DB3" s="223" t="s">
        <v>85</v>
      </c>
      <c r="DC3" s="223" t="s">
        <v>86</v>
      </c>
      <c r="DD3" s="223" t="s">
        <v>87</v>
      </c>
      <c r="DE3" s="223" t="s">
        <v>88</v>
      </c>
      <c r="DF3" s="223" t="s">
        <v>89</v>
      </c>
      <c r="DG3" s="226" t="s">
        <v>90</v>
      </c>
      <c r="DH3" s="225" t="s">
        <v>79</v>
      </c>
      <c r="DI3" s="223" t="s">
        <v>80</v>
      </c>
      <c r="DJ3" s="223" t="s">
        <v>81</v>
      </c>
      <c r="DK3" s="223" t="s">
        <v>82</v>
      </c>
      <c r="DL3" s="223" t="s">
        <v>83</v>
      </c>
      <c r="DM3" s="223" t="s">
        <v>84</v>
      </c>
      <c r="DN3" s="223" t="s">
        <v>85</v>
      </c>
      <c r="DO3" s="223" t="s">
        <v>86</v>
      </c>
      <c r="DP3" s="223" t="s">
        <v>87</v>
      </c>
      <c r="DQ3" s="223" t="s">
        <v>88</v>
      </c>
      <c r="DR3" s="223" t="s">
        <v>89</v>
      </c>
      <c r="DS3" s="226" t="s">
        <v>90</v>
      </c>
      <c r="DT3" s="225" t="s">
        <v>79</v>
      </c>
      <c r="DU3" s="223" t="s">
        <v>80</v>
      </c>
      <c r="DV3" s="223" t="s">
        <v>81</v>
      </c>
      <c r="DW3" s="223" t="s">
        <v>82</v>
      </c>
      <c r="DX3" s="223" t="s">
        <v>83</v>
      </c>
      <c r="DY3" s="223" t="s">
        <v>84</v>
      </c>
      <c r="DZ3" s="223" t="s">
        <v>85</v>
      </c>
      <c r="EA3" s="223" t="s">
        <v>86</v>
      </c>
      <c r="EB3" s="223" t="s">
        <v>87</v>
      </c>
      <c r="EC3" s="223" t="s">
        <v>88</v>
      </c>
      <c r="ED3" s="223" t="s">
        <v>89</v>
      </c>
      <c r="EE3" s="226" t="s">
        <v>90</v>
      </c>
      <c r="EF3" s="225" t="s">
        <v>79</v>
      </c>
      <c r="EG3" s="223" t="s">
        <v>80</v>
      </c>
      <c r="EH3" s="223" t="s">
        <v>81</v>
      </c>
      <c r="EI3" s="223" t="s">
        <v>82</v>
      </c>
      <c r="EJ3" s="223" t="s">
        <v>83</v>
      </c>
      <c r="EK3" s="223" t="s">
        <v>84</v>
      </c>
      <c r="EL3" s="223" t="s">
        <v>85</v>
      </c>
      <c r="EM3" s="223" t="s">
        <v>86</v>
      </c>
      <c r="EN3" s="223" t="s">
        <v>87</v>
      </c>
      <c r="EO3" s="223" t="s">
        <v>88</v>
      </c>
      <c r="EP3" s="223" t="s">
        <v>89</v>
      </c>
      <c r="EQ3" s="226" t="s">
        <v>90</v>
      </c>
      <c r="ER3" s="225" t="s">
        <v>79</v>
      </c>
      <c r="ES3" s="223" t="s">
        <v>80</v>
      </c>
      <c r="ET3" s="223" t="s">
        <v>81</v>
      </c>
      <c r="EU3" s="223" t="s">
        <v>82</v>
      </c>
      <c r="EV3" s="223" t="s">
        <v>83</v>
      </c>
      <c r="EW3" s="223" t="s">
        <v>84</v>
      </c>
      <c r="EX3" s="223" t="s">
        <v>85</v>
      </c>
      <c r="EY3" s="223" t="s">
        <v>86</v>
      </c>
      <c r="EZ3" s="223" t="s">
        <v>87</v>
      </c>
      <c r="FA3" s="223" t="s">
        <v>88</v>
      </c>
      <c r="FB3" s="223" t="s">
        <v>89</v>
      </c>
      <c r="FC3" s="226" t="s">
        <v>90</v>
      </c>
      <c r="FD3" s="225" t="s">
        <v>79</v>
      </c>
      <c r="FE3" s="223" t="s">
        <v>80</v>
      </c>
      <c r="FF3" s="223" t="s">
        <v>81</v>
      </c>
      <c r="FG3" s="223" t="s">
        <v>82</v>
      </c>
      <c r="FH3" s="223" t="s">
        <v>83</v>
      </c>
      <c r="FI3" s="223" t="s">
        <v>84</v>
      </c>
      <c r="FJ3" s="223" t="s">
        <v>85</v>
      </c>
      <c r="FK3" s="223" t="s">
        <v>86</v>
      </c>
      <c r="FL3" s="223" t="s">
        <v>87</v>
      </c>
      <c r="FM3" s="223" t="s">
        <v>88</v>
      </c>
      <c r="FN3" s="223" t="s">
        <v>89</v>
      </c>
      <c r="FO3" s="226" t="s">
        <v>90</v>
      </c>
      <c r="FP3" s="225" t="s">
        <v>79</v>
      </c>
      <c r="FQ3" s="223" t="s">
        <v>80</v>
      </c>
      <c r="FR3" s="223" t="s">
        <v>81</v>
      </c>
      <c r="FS3" s="223" t="s">
        <v>82</v>
      </c>
      <c r="FT3" s="223" t="s">
        <v>83</v>
      </c>
      <c r="FU3" s="223" t="s">
        <v>84</v>
      </c>
      <c r="FV3" s="223" t="s">
        <v>85</v>
      </c>
      <c r="FW3" s="223" t="s">
        <v>86</v>
      </c>
      <c r="FX3" s="223" t="s">
        <v>87</v>
      </c>
      <c r="FY3" s="223" t="s">
        <v>88</v>
      </c>
      <c r="FZ3" s="223" t="s">
        <v>89</v>
      </c>
      <c r="GA3" s="226" t="s">
        <v>90</v>
      </c>
      <c r="GB3" s="225" t="s">
        <v>79</v>
      </c>
      <c r="GC3" s="223" t="s">
        <v>80</v>
      </c>
      <c r="GD3" s="223" t="s">
        <v>81</v>
      </c>
      <c r="GE3" s="223" t="s">
        <v>82</v>
      </c>
      <c r="GF3" s="223" t="s">
        <v>83</v>
      </c>
      <c r="GG3" s="223" t="s">
        <v>84</v>
      </c>
      <c r="GH3" s="223" t="s">
        <v>85</v>
      </c>
      <c r="GI3" s="223" t="s">
        <v>86</v>
      </c>
      <c r="GJ3" s="223" t="s">
        <v>87</v>
      </c>
      <c r="GK3" s="223" t="s">
        <v>88</v>
      </c>
      <c r="GL3" s="223" t="s">
        <v>89</v>
      </c>
      <c r="GM3" s="226" t="s">
        <v>90</v>
      </c>
    </row>
    <row r="4" spans="1:195" ht="36.75" customHeight="1" thickTop="1" x14ac:dyDescent="0.45">
      <c r="A4" s="479" t="s">
        <v>255</v>
      </c>
      <c r="B4" s="480" t="e">
        <f>B2+B3</f>
        <v>#VALUE!</v>
      </c>
      <c r="C4" s="480">
        <v>325.5</v>
      </c>
      <c r="D4" s="480">
        <f>SUM(D2:D3)</f>
        <v>0</v>
      </c>
      <c r="E4" s="481">
        <v>763.8</v>
      </c>
      <c r="F4" s="481">
        <v>972.94520000000011</v>
      </c>
      <c r="G4" s="481">
        <v>1027</v>
      </c>
      <c r="H4" s="481">
        <v>1014.9</v>
      </c>
      <c r="I4" s="481">
        <v>1040.5999999999999</v>
      </c>
      <c r="J4" s="481">
        <v>1126.9000000000001</v>
      </c>
      <c r="K4" s="481">
        <v>1108.2</v>
      </c>
      <c r="L4" s="481">
        <v>1146.0999999999999</v>
      </c>
      <c r="M4" s="481">
        <f>SUM(M2:M3)</f>
        <v>0</v>
      </c>
      <c r="N4" s="481">
        <f>SUM(N2:N3)</f>
        <v>0</v>
      </c>
      <c r="O4" s="481">
        <f>SUM(O2:O3)</f>
        <v>0</v>
      </c>
      <c r="P4" s="481">
        <v>1176.7</v>
      </c>
      <c r="Q4" s="481">
        <v>1182.7</v>
      </c>
      <c r="R4" s="482">
        <v>1186.8</v>
      </c>
      <c r="S4" s="483">
        <v>1242</v>
      </c>
      <c r="T4" s="483">
        <v>1334.3</v>
      </c>
      <c r="U4" s="483"/>
      <c r="V4" s="483">
        <v>1271.5999999999999</v>
      </c>
      <c r="W4" s="483">
        <v>1306.7</v>
      </c>
      <c r="X4" s="484">
        <v>1349.1</v>
      </c>
      <c r="Y4" s="483">
        <v>1404.4</v>
      </c>
      <c r="Z4" s="483">
        <v>1408.7</v>
      </c>
      <c r="AA4" s="484">
        <v>1484.1</v>
      </c>
      <c r="AB4" s="484">
        <v>1466.9</v>
      </c>
      <c r="AC4" s="483">
        <v>1601.6</v>
      </c>
      <c r="AD4" s="483">
        <v>1910</v>
      </c>
      <c r="AE4" s="483">
        <v>1910</v>
      </c>
      <c r="AF4" s="483"/>
      <c r="AG4" s="483">
        <v>1692.6639200000002</v>
      </c>
      <c r="AH4" s="483">
        <v>1761.3562019999999</v>
      </c>
      <c r="AI4" s="483">
        <v>1816.0649950000002</v>
      </c>
      <c r="AJ4" s="483">
        <v>1830.4895425</v>
      </c>
      <c r="AK4" s="483">
        <v>2088.6945489658056</v>
      </c>
      <c r="AL4" s="483">
        <v>2165.6566159130689</v>
      </c>
      <c r="AM4" s="483">
        <v>2237.1538110684733</v>
      </c>
      <c r="AN4" s="483">
        <v>2206.6077313947872</v>
      </c>
      <c r="AO4" s="483">
        <v>2191.0630067226607</v>
      </c>
      <c r="AP4" s="483">
        <v>2232.8366940000001</v>
      </c>
      <c r="AQ4" s="483">
        <v>2362.4898674999995</v>
      </c>
      <c r="AR4" s="483">
        <v>2474.0666174999997</v>
      </c>
      <c r="AS4" s="483">
        <v>2440.8694950462659</v>
      </c>
      <c r="AT4" s="483">
        <v>2550.6665450535488</v>
      </c>
      <c r="AU4" s="483">
        <v>2635.7447139413912</v>
      </c>
      <c r="AV4" s="483">
        <v>2616.2249886271838</v>
      </c>
      <c r="AW4" s="483">
        <v>2912.3053936849337</v>
      </c>
      <c r="AX4" s="483">
        <v>2449.1438519848193</v>
      </c>
      <c r="AY4" s="483">
        <v>2547.3902493382616</v>
      </c>
      <c r="AZ4" s="483">
        <v>2503.0504516686224</v>
      </c>
      <c r="BA4" s="483">
        <v>2462.8432330091878</v>
      </c>
      <c r="BB4" s="483">
        <v>2588.2327014000002</v>
      </c>
      <c r="BC4" s="483">
        <v>2678.0034575000004</v>
      </c>
      <c r="BD4" s="483">
        <v>2641.3736549999999</v>
      </c>
      <c r="BE4" s="483"/>
      <c r="BF4" s="483">
        <v>2784.5771759999998</v>
      </c>
      <c r="BG4" s="483">
        <v>2907.1195449999996</v>
      </c>
      <c r="BH4" s="483">
        <v>2823.5958824999998</v>
      </c>
      <c r="BI4" s="483">
        <v>3159.3384620000002</v>
      </c>
      <c r="BJ4" s="483">
        <v>3471.8559575000004</v>
      </c>
      <c r="BK4" s="483">
        <v>4033.3125460000001</v>
      </c>
      <c r="BL4" s="483">
        <v>4232.7070549999999</v>
      </c>
      <c r="BM4" s="483">
        <v>4103.3609724999997</v>
      </c>
      <c r="BN4" s="483">
        <v>4209.2538825000001</v>
      </c>
      <c r="BO4" s="303">
        <v>4495.9404319999994</v>
      </c>
      <c r="BP4" s="303">
        <v>4655.5624925000002</v>
      </c>
      <c r="BQ4" s="303">
        <v>4782.1673650000002</v>
      </c>
      <c r="BR4" s="303">
        <v>4758.3280139999997</v>
      </c>
      <c r="BS4" s="303">
        <v>4475.9254124999998</v>
      </c>
      <c r="BT4" s="303">
        <v>4618.0347039999997</v>
      </c>
      <c r="BU4" s="268">
        <v>4822.7158079999999</v>
      </c>
      <c r="BV4" s="268">
        <v>4887.7733475000005</v>
      </c>
      <c r="BW4" s="268">
        <v>5051.4591399999999</v>
      </c>
      <c r="BX4" s="485">
        <v>5258.5809100000006</v>
      </c>
      <c r="BY4" s="485">
        <v>5079.8581275000006</v>
      </c>
      <c r="BZ4" s="485">
        <v>5084.6049039999998</v>
      </c>
      <c r="CA4" s="238">
        <v>5053.5783200000005</v>
      </c>
      <c r="CB4" s="238">
        <v>5228.9380650000003</v>
      </c>
      <c r="CC4" s="238">
        <v>5203.9827000000005</v>
      </c>
      <c r="CD4" s="238">
        <v>5118.9804299999996</v>
      </c>
      <c r="CE4" s="238">
        <v>5299.6939660000007</v>
      </c>
      <c r="CF4" s="238">
        <v>5406.5073874999998</v>
      </c>
      <c r="CG4" s="238">
        <v>5554.2368575</v>
      </c>
      <c r="CH4" s="238">
        <v>5629.8762000000006</v>
      </c>
      <c r="CI4" s="238">
        <v>6029.9922499999993</v>
      </c>
      <c r="CJ4" s="238">
        <v>6267.3024999999998</v>
      </c>
      <c r="CK4" s="238">
        <v>6431.4</v>
      </c>
      <c r="CL4" s="238">
        <v>6399.1820000000007</v>
      </c>
      <c r="CM4" s="238">
        <v>6698.67</v>
      </c>
      <c r="CN4" s="238">
        <v>6397.1540000000005</v>
      </c>
      <c r="CO4" s="238">
        <v>6184.2824999999993</v>
      </c>
      <c r="CP4" s="238">
        <v>6097.5744887717847</v>
      </c>
      <c r="CQ4" s="238">
        <v>6488.506728271188</v>
      </c>
      <c r="CR4" s="238">
        <v>6419.4174999999996</v>
      </c>
      <c r="CS4" s="238">
        <v>6408.03</v>
      </c>
      <c r="CT4" s="238">
        <v>6867.512326</v>
      </c>
      <c r="CU4" s="238">
        <v>6955.8060274999998</v>
      </c>
      <c r="CV4" s="240">
        <v>6982.300174</v>
      </c>
      <c r="CW4" s="238">
        <v>7265.6955142499992</v>
      </c>
      <c r="CX4" s="238">
        <v>7029.0671130000001</v>
      </c>
      <c r="CY4" s="238">
        <v>6981.7847700000002</v>
      </c>
      <c r="CZ4" s="238">
        <v>7093.0526248000006</v>
      </c>
      <c r="DA4" s="238">
        <v>6957.6542740000004</v>
      </c>
      <c r="DB4" s="238">
        <v>7029.7701367499994</v>
      </c>
      <c r="DC4" s="238">
        <v>7171.5277385999998</v>
      </c>
      <c r="DD4" s="238">
        <v>7555.8707675000005</v>
      </c>
      <c r="DE4" s="238">
        <v>8126.4664274000006</v>
      </c>
      <c r="DF4" s="238">
        <v>7696.0199764999998</v>
      </c>
      <c r="DG4" s="239">
        <v>7430.0378657500005</v>
      </c>
      <c r="DH4" s="240">
        <v>7425.4976491999987</v>
      </c>
      <c r="DI4" s="238">
        <v>7609.9355409999998</v>
      </c>
      <c r="DJ4" s="238">
        <v>7790.8098409749991</v>
      </c>
      <c r="DK4" s="238">
        <v>7812.6468852500002</v>
      </c>
      <c r="DL4" s="238">
        <v>7756.463832200001</v>
      </c>
      <c r="DM4" s="238">
        <v>8102.7655917499997</v>
      </c>
      <c r="DN4" s="238">
        <v>8228.4144185999994</v>
      </c>
      <c r="DO4" s="238">
        <v>8358.7804605000001</v>
      </c>
      <c r="DP4" s="238">
        <v>8271.5892960000001</v>
      </c>
      <c r="DQ4" s="238">
        <v>8896.9804430000004</v>
      </c>
      <c r="DR4" s="238">
        <v>8428.843492</v>
      </c>
      <c r="DS4" s="239">
        <v>9106.8764012499996</v>
      </c>
      <c r="DT4" s="240">
        <v>9253.1214177500005</v>
      </c>
      <c r="DU4" s="238">
        <v>8895.2799500000001</v>
      </c>
      <c r="DV4" s="238">
        <v>8967.5956687500002</v>
      </c>
      <c r="DW4" s="238">
        <v>8133.0385879999994</v>
      </c>
      <c r="DX4" s="238">
        <v>8743.3769792499988</v>
      </c>
      <c r="DY4" s="238">
        <v>9036.8326172500001</v>
      </c>
      <c r="DZ4" s="238">
        <v>9128.2641442800013</v>
      </c>
      <c r="EA4" s="238">
        <v>9088.2365580000005</v>
      </c>
      <c r="EB4" s="238">
        <v>10014.564464999999</v>
      </c>
      <c r="EC4" s="238">
        <v>9840.547136000001</v>
      </c>
      <c r="ED4" s="238">
        <v>10842.66205375</v>
      </c>
      <c r="EE4" s="239">
        <v>11069.293279200001</v>
      </c>
      <c r="EF4" s="240">
        <v>11467.376816249998</v>
      </c>
      <c r="EG4" s="238">
        <v>11544.372032499999</v>
      </c>
      <c r="EH4" s="238">
        <v>12090.351719600001</v>
      </c>
      <c r="EI4" s="238">
        <v>11917.687539999999</v>
      </c>
      <c r="EJ4" s="238">
        <v>12499.73193975</v>
      </c>
      <c r="EK4" s="238">
        <v>13762.691468000001</v>
      </c>
      <c r="EL4" s="238">
        <v>14444.45962</v>
      </c>
      <c r="EM4" s="238">
        <v>14575.136177</v>
      </c>
      <c r="EN4" s="238">
        <v>14693.118894000001</v>
      </c>
      <c r="EO4" s="238">
        <v>16094.612405249998</v>
      </c>
      <c r="EP4" s="238">
        <v>15584.945040000001</v>
      </c>
      <c r="EQ4" s="239">
        <v>17628.012279400002</v>
      </c>
      <c r="ER4" s="240">
        <v>14923.819798</v>
      </c>
      <c r="ES4" s="238">
        <v>15417.042191</v>
      </c>
      <c r="ET4" s="238">
        <v>15416.574269000001</v>
      </c>
      <c r="EU4" s="238">
        <v>18632.395114999999</v>
      </c>
      <c r="EV4" s="238">
        <v>18999.465016000002</v>
      </c>
      <c r="EW4" s="238">
        <v>18980.696813999999</v>
      </c>
      <c r="EX4" s="238">
        <v>20646.361727749998</v>
      </c>
      <c r="EY4" s="238">
        <v>22336.805945599997</v>
      </c>
      <c r="EZ4" s="238">
        <v>24253.140084999999</v>
      </c>
      <c r="FA4" s="238">
        <v>27748.766324999997</v>
      </c>
      <c r="FB4" s="238">
        <v>35423.2895412</v>
      </c>
      <c r="FC4" s="239">
        <v>32672.231135500002</v>
      </c>
      <c r="FD4" s="240">
        <f>FD5+FD6</f>
        <v>31381.694791500006</v>
      </c>
      <c r="FE4" s="238">
        <f t="shared" ref="FE4:GI4" si="0">FE5+FE6</f>
        <v>33173.023962499996</v>
      </c>
      <c r="FF4" s="238">
        <f t="shared" si="0"/>
        <v>28788.815502400001</v>
      </c>
      <c r="FG4" s="238">
        <f t="shared" si="0"/>
        <v>29872.551825000002</v>
      </c>
      <c r="FH4" s="238">
        <f t="shared" si="0"/>
        <v>32806.551862</v>
      </c>
      <c r="FI4" s="238">
        <f t="shared" si="0"/>
        <v>29375.254464999998</v>
      </c>
      <c r="FJ4" s="238">
        <f t="shared" si="0"/>
        <v>30808.631205000002</v>
      </c>
      <c r="FK4" s="238">
        <f t="shared" si="0"/>
        <v>34139.827934000001</v>
      </c>
      <c r="FL4" s="238">
        <f t="shared" si="0"/>
        <v>31164.229232500002</v>
      </c>
      <c r="FM4" s="238">
        <f t="shared" si="0"/>
        <v>31106.839887499998</v>
      </c>
      <c r="FN4" s="238">
        <f t="shared" si="0"/>
        <v>31892.318047999997</v>
      </c>
      <c r="FO4" s="239">
        <f t="shared" si="0"/>
        <v>43815.811552500003</v>
      </c>
      <c r="FP4" s="241">
        <f t="shared" si="0"/>
        <v>45092.511469999998</v>
      </c>
      <c r="FQ4" s="242">
        <f t="shared" si="0"/>
        <v>44795.79176</v>
      </c>
      <c r="FR4" s="242">
        <f t="shared" si="0"/>
        <v>46688.841684999999</v>
      </c>
      <c r="FS4" s="242">
        <f t="shared" si="0"/>
        <v>59185.021212500011</v>
      </c>
      <c r="FT4" s="242">
        <f t="shared" si="0"/>
        <v>64208.708666000006</v>
      </c>
      <c r="FU4" s="242">
        <f t="shared" si="0"/>
        <v>67744.213337499998</v>
      </c>
      <c r="FV4" s="242">
        <f t="shared" si="0"/>
        <v>66426.024221999993</v>
      </c>
      <c r="FW4" s="242">
        <f t="shared" si="0"/>
        <v>68416.602350000001</v>
      </c>
      <c r="FX4" s="242">
        <f t="shared" si="0"/>
        <v>71285.614727499997</v>
      </c>
      <c r="FY4" s="242">
        <f t="shared" si="0"/>
        <v>71693.667561999988</v>
      </c>
      <c r="FZ4" s="242">
        <f t="shared" si="0"/>
        <v>72074.230030000006</v>
      </c>
      <c r="GA4" s="419">
        <f t="shared" si="0"/>
        <v>70323.136892499999</v>
      </c>
      <c r="GB4" s="241">
        <f t="shared" si="0"/>
        <v>70422.350987999991</v>
      </c>
      <c r="GC4" s="242">
        <f t="shared" si="0"/>
        <v>72357.489842499999</v>
      </c>
      <c r="GD4" s="242">
        <f t="shared" si="0"/>
        <v>73634.002970000001</v>
      </c>
      <c r="GE4" s="242">
        <f t="shared" si="0"/>
        <v>74381.739534862005</v>
      </c>
      <c r="GF4" s="242">
        <f t="shared" si="0"/>
        <v>70008.082910750003</v>
      </c>
      <c r="GG4" s="242">
        <f t="shared" si="0"/>
        <v>63866.260991392504</v>
      </c>
      <c r="GH4" s="242">
        <f t="shared" si="0"/>
        <v>77018.700049999999</v>
      </c>
      <c r="GI4" s="242">
        <f t="shared" si="0"/>
        <v>64324.081209999997</v>
      </c>
      <c r="GJ4" s="242">
        <f t="shared" ref="GJ4:GM4" si="1">GJ5+GJ6</f>
        <v>65810.865520000007</v>
      </c>
      <c r="GK4" s="238">
        <f t="shared" si="1"/>
        <v>66390.047999999995</v>
      </c>
      <c r="GL4" s="238">
        <f t="shared" si="1"/>
        <v>66137.001942500006</v>
      </c>
      <c r="GM4" s="239">
        <f t="shared" si="1"/>
        <v>68953.788201427509</v>
      </c>
    </row>
    <row r="5" spans="1:195" ht="36.75" customHeight="1" x14ac:dyDescent="0.45">
      <c r="A5" s="486" t="s">
        <v>256</v>
      </c>
      <c r="B5" s="480">
        <v>166.94</v>
      </c>
      <c r="C5" s="480">
        <v>232.84</v>
      </c>
      <c r="D5" s="480">
        <v>366.3</v>
      </c>
      <c r="E5" s="480">
        <v>426.5</v>
      </c>
      <c r="F5" s="480">
        <v>486.77514000000002</v>
      </c>
      <c r="G5" s="480">
        <v>511.9</v>
      </c>
      <c r="H5" s="480">
        <v>520</v>
      </c>
      <c r="I5" s="480">
        <v>565.20000000000005</v>
      </c>
      <c r="J5" s="480">
        <v>673.7</v>
      </c>
      <c r="K5" s="480">
        <v>658.3</v>
      </c>
      <c r="L5" s="480">
        <v>693.5</v>
      </c>
      <c r="M5" s="480">
        <v>681.73833250000007</v>
      </c>
      <c r="N5" s="480">
        <v>694.13907500000005</v>
      </c>
      <c r="O5" s="480">
        <v>674.41554199999996</v>
      </c>
      <c r="P5" s="480">
        <v>794.2</v>
      </c>
      <c r="Q5" s="480">
        <v>806.2</v>
      </c>
      <c r="R5" s="115">
        <v>820.7</v>
      </c>
      <c r="S5" s="114">
        <v>871.1</v>
      </c>
      <c r="T5" s="114">
        <v>935.3</v>
      </c>
      <c r="U5" s="114"/>
      <c r="V5" s="114">
        <v>859.1</v>
      </c>
      <c r="W5" s="114">
        <v>909.5</v>
      </c>
      <c r="X5" s="117">
        <v>929.6</v>
      </c>
      <c r="Y5" s="114">
        <v>981</v>
      </c>
      <c r="Z5" s="114">
        <v>981.9</v>
      </c>
      <c r="AA5" s="117">
        <v>1017.3</v>
      </c>
      <c r="AB5" s="117">
        <v>994</v>
      </c>
      <c r="AC5" s="114">
        <v>1100.5999999999999</v>
      </c>
      <c r="AD5" s="114">
        <v>1222</v>
      </c>
      <c r="AE5" s="114">
        <v>1391.5</v>
      </c>
      <c r="AF5" s="114"/>
      <c r="AG5" s="114">
        <v>1164.8050775000002</v>
      </c>
      <c r="AH5" s="114">
        <v>1138.486208</v>
      </c>
      <c r="AI5" s="114">
        <v>1135.8875950000001</v>
      </c>
      <c r="AJ5" s="114">
        <v>1164.7291574999999</v>
      </c>
      <c r="AK5" s="114">
        <v>1594.4183345434017</v>
      </c>
      <c r="AL5" s="114">
        <v>1753.6827630784846</v>
      </c>
      <c r="AM5" s="114">
        <v>1821.7906735094848</v>
      </c>
      <c r="AN5" s="114">
        <v>1796.9499496578348</v>
      </c>
      <c r="AO5" s="114">
        <v>1770.8960239662006</v>
      </c>
      <c r="AP5" s="114">
        <v>1874.0271580000001</v>
      </c>
      <c r="AQ5" s="114">
        <v>2028.6393574999997</v>
      </c>
      <c r="AR5" s="114">
        <v>2044.8220449999999</v>
      </c>
      <c r="AS5" s="114">
        <v>2060.080814680005</v>
      </c>
      <c r="AT5" s="114">
        <v>2071.6032562629061</v>
      </c>
      <c r="AU5" s="114">
        <v>2259.4287072397733</v>
      </c>
      <c r="AV5" s="114">
        <v>2265.1075690318398</v>
      </c>
      <c r="AW5" s="114">
        <v>2514.4952493003057</v>
      </c>
      <c r="AX5" s="114">
        <v>1926.0562929035939</v>
      </c>
      <c r="AY5" s="114">
        <v>1979.9756877912739</v>
      </c>
      <c r="AZ5" s="114">
        <v>1968.3604848410423</v>
      </c>
      <c r="BA5" s="114">
        <v>1935.5673174226204</v>
      </c>
      <c r="BB5" s="114">
        <v>2067.3607594</v>
      </c>
      <c r="BC5" s="114">
        <v>2173.7071125000002</v>
      </c>
      <c r="BD5" s="114">
        <v>2146.0592824999999</v>
      </c>
      <c r="BE5" s="114"/>
      <c r="BF5" s="114">
        <v>2270.095566</v>
      </c>
      <c r="BG5" s="114">
        <v>2301.5837149999998</v>
      </c>
      <c r="BH5" s="114">
        <v>2283.9408149999999</v>
      </c>
      <c r="BI5" s="114">
        <v>2604.1182060000001</v>
      </c>
      <c r="BJ5" s="114">
        <v>2873.9330400000003</v>
      </c>
      <c r="BK5" s="114">
        <v>3096.2306699999999</v>
      </c>
      <c r="BL5" s="114">
        <v>3284.40337</v>
      </c>
      <c r="BM5" s="114">
        <v>3186.5685100000001</v>
      </c>
      <c r="BN5" s="114">
        <v>3308.1059049999999</v>
      </c>
      <c r="BO5" s="26">
        <v>3429.0795019999996</v>
      </c>
      <c r="BP5" s="26">
        <v>3557.8550775000003</v>
      </c>
      <c r="BQ5" s="26">
        <v>3548.0512625000001</v>
      </c>
      <c r="BR5" s="26">
        <v>3670.4331179999999</v>
      </c>
      <c r="BS5" s="26">
        <v>3391.4384399999999</v>
      </c>
      <c r="BT5" s="26">
        <v>3533.0509659999998</v>
      </c>
      <c r="BU5" s="250">
        <v>3705.7906075000001</v>
      </c>
      <c r="BV5" s="250">
        <v>3704.3100825000001</v>
      </c>
      <c r="BW5" s="250">
        <v>3923.5686820000001</v>
      </c>
      <c r="BX5" s="487">
        <v>4178.8272450000004</v>
      </c>
      <c r="BY5" s="487">
        <v>3986.2796200000003</v>
      </c>
      <c r="BZ5" s="487">
        <v>3987.9795899999999</v>
      </c>
      <c r="CA5" s="251">
        <v>3993.5494400000002</v>
      </c>
      <c r="CB5" s="251">
        <v>4086.4095900000002</v>
      </c>
      <c r="CC5" s="251">
        <v>4238.8299540000007</v>
      </c>
      <c r="CD5" s="251">
        <v>4200.0948124999995</v>
      </c>
      <c r="CE5" s="251">
        <v>4291.6864720000003</v>
      </c>
      <c r="CF5" s="251">
        <v>4442.0523599999997</v>
      </c>
      <c r="CG5" s="251">
        <v>4700.3001574999998</v>
      </c>
      <c r="CH5" s="251">
        <v>4739.8256000000001</v>
      </c>
      <c r="CI5" s="251">
        <v>4979.9542499999998</v>
      </c>
      <c r="CJ5" s="251">
        <v>5095.3675000000003</v>
      </c>
      <c r="CK5" s="251">
        <v>5037.9624999999996</v>
      </c>
      <c r="CL5" s="251">
        <v>4908.2300000000005</v>
      </c>
      <c r="CM5" s="250">
        <v>5275.5625</v>
      </c>
      <c r="CN5" s="250">
        <v>4999.1060000000007</v>
      </c>
      <c r="CO5" s="250">
        <v>4862.2524999999996</v>
      </c>
      <c r="CP5" s="250">
        <v>4853.9746961354704</v>
      </c>
      <c r="CQ5" s="250">
        <v>5018.825690327144</v>
      </c>
      <c r="CR5" s="250">
        <v>5017.03</v>
      </c>
      <c r="CS5" s="250">
        <v>5161.4724999999999</v>
      </c>
      <c r="CT5" s="250">
        <v>5551.5466939999997</v>
      </c>
      <c r="CU5" s="250">
        <v>5512.89923</v>
      </c>
      <c r="CV5" s="311">
        <v>5551.8987059999999</v>
      </c>
      <c r="CW5" s="250">
        <v>5950.1095642499995</v>
      </c>
      <c r="CX5" s="250">
        <v>5713.1437742500002</v>
      </c>
      <c r="CY5" s="250">
        <v>5616.7233699999997</v>
      </c>
      <c r="CZ5" s="250">
        <v>5380.1285379999999</v>
      </c>
      <c r="DA5" s="250">
        <v>5405.7142275000006</v>
      </c>
      <c r="DB5" s="250">
        <v>5417.5603929999997</v>
      </c>
      <c r="DC5" s="250">
        <v>5539.7918563999992</v>
      </c>
      <c r="DD5" s="250">
        <v>5877.6023842499999</v>
      </c>
      <c r="DE5" s="250">
        <v>6144.106095000001</v>
      </c>
      <c r="DF5" s="250">
        <v>5861.4874259999997</v>
      </c>
      <c r="DG5" s="312">
        <v>5636.7678937500004</v>
      </c>
      <c r="DH5" s="311">
        <v>5647.5548151999992</v>
      </c>
      <c r="DI5" s="250">
        <v>5896.96100725</v>
      </c>
      <c r="DJ5" s="250">
        <v>5937.7297307499994</v>
      </c>
      <c r="DK5" s="250">
        <v>5910.9557599999998</v>
      </c>
      <c r="DL5" s="250">
        <v>5895.8859810000013</v>
      </c>
      <c r="DM5" s="250">
        <v>6063.0666322500001</v>
      </c>
      <c r="DN5" s="250">
        <v>6164.5628316000002</v>
      </c>
      <c r="DO5" s="250">
        <v>6326.35864425</v>
      </c>
      <c r="DP5" s="250">
        <v>6438.6918859999996</v>
      </c>
      <c r="DQ5" s="250">
        <v>6822.9438301999999</v>
      </c>
      <c r="DR5" s="250">
        <v>6743.1007282499995</v>
      </c>
      <c r="DS5" s="312">
        <v>7092.9230457499998</v>
      </c>
      <c r="DT5" s="311">
        <v>7144.5721395</v>
      </c>
      <c r="DU5" s="250">
        <v>6981.9717939999991</v>
      </c>
      <c r="DV5" s="250">
        <v>6995.3716409999997</v>
      </c>
      <c r="DW5" s="250">
        <v>6098.9544805999994</v>
      </c>
      <c r="DX5" s="250">
        <v>6465.1818122499999</v>
      </c>
      <c r="DY5" s="250">
        <v>6681.3112762500004</v>
      </c>
      <c r="DZ5" s="250">
        <v>6622.4363638800005</v>
      </c>
      <c r="EA5" s="250">
        <v>6758.1824087499999</v>
      </c>
      <c r="EB5" s="250">
        <v>7498.7123932000004</v>
      </c>
      <c r="EC5" s="250">
        <v>7312.0601290000004</v>
      </c>
      <c r="ED5" s="250">
        <v>8059.364638</v>
      </c>
      <c r="EE5" s="312">
        <v>8178.6394954000007</v>
      </c>
      <c r="EF5" s="311">
        <v>8536.3019349999995</v>
      </c>
      <c r="EG5" s="250">
        <v>8324.7857662499991</v>
      </c>
      <c r="EH5" s="250">
        <v>8850.8686006000007</v>
      </c>
      <c r="EI5" s="250">
        <v>8884.8357925</v>
      </c>
      <c r="EJ5" s="250">
        <v>9313.4467179999992</v>
      </c>
      <c r="EK5" s="250">
        <v>10153.119906</v>
      </c>
      <c r="EL5" s="250">
        <v>10508.6583075</v>
      </c>
      <c r="EM5" s="250">
        <v>10868.727095</v>
      </c>
      <c r="EN5" s="250">
        <v>10892.189052000002</v>
      </c>
      <c r="EO5" s="250">
        <v>11808.234506249999</v>
      </c>
      <c r="EP5" s="250">
        <v>11673.6890425</v>
      </c>
      <c r="EQ5" s="312">
        <v>13523.883496</v>
      </c>
      <c r="ER5" s="311">
        <v>11349.472545000001</v>
      </c>
      <c r="ES5" s="250">
        <v>11696.894925000001</v>
      </c>
      <c r="ET5" s="250">
        <v>11431.95383</v>
      </c>
      <c r="EU5" s="250">
        <v>14453.653162500001</v>
      </c>
      <c r="EV5" s="250">
        <v>14788.64539</v>
      </c>
      <c r="EW5" s="250">
        <v>14372.401261999999</v>
      </c>
      <c r="EX5" s="250">
        <v>15266.536129999999</v>
      </c>
      <c r="EY5" s="250">
        <v>16863.128814</v>
      </c>
      <c r="EZ5" s="250">
        <v>17992.441589999999</v>
      </c>
      <c r="FA5" s="250">
        <v>19788.381859999998</v>
      </c>
      <c r="FB5" s="250">
        <v>26059.122510000001</v>
      </c>
      <c r="FC5" s="312">
        <v>24967.933252500003</v>
      </c>
      <c r="FD5" s="311">
        <v>24175.915942500003</v>
      </c>
      <c r="FE5" s="250">
        <v>24458.46632</v>
      </c>
      <c r="FF5" s="250">
        <v>18251.494264000001</v>
      </c>
      <c r="FG5" s="250">
        <v>18529.330652500001</v>
      </c>
      <c r="FH5" s="250">
        <v>21653.084619999998</v>
      </c>
      <c r="FI5" s="250">
        <v>17735.798012499999</v>
      </c>
      <c r="FJ5" s="250">
        <v>18973.837460000002</v>
      </c>
      <c r="FK5" s="250">
        <v>22216.674542000001</v>
      </c>
      <c r="FL5" s="250">
        <v>19163.87141</v>
      </c>
      <c r="FM5" s="250">
        <v>18791.691967499999</v>
      </c>
      <c r="FN5" s="250">
        <v>19091.855786</v>
      </c>
      <c r="FO5" s="312">
        <v>30451.111440000001</v>
      </c>
      <c r="FP5" s="311">
        <v>31905.800167999998</v>
      </c>
      <c r="FQ5" s="250">
        <v>31444.70246</v>
      </c>
      <c r="FR5" s="250">
        <v>32874.113237500002</v>
      </c>
      <c r="FS5" s="250">
        <v>45501.067662500005</v>
      </c>
      <c r="FT5" s="250">
        <v>50355.280064000006</v>
      </c>
      <c r="FU5" s="250">
        <v>52067.724504999998</v>
      </c>
      <c r="FV5" s="250">
        <v>51384.045083999998</v>
      </c>
      <c r="FW5" s="250">
        <v>52738.244787499993</v>
      </c>
      <c r="FX5" s="250">
        <v>55129.079612499998</v>
      </c>
      <c r="FY5" s="250">
        <v>56278.553533999991</v>
      </c>
      <c r="FZ5" s="250">
        <v>57328.818144999997</v>
      </c>
      <c r="GA5" s="312">
        <v>56776.681085000004</v>
      </c>
      <c r="GB5" s="311">
        <v>57564.145701999994</v>
      </c>
      <c r="GC5" s="250">
        <v>59139.897712500002</v>
      </c>
      <c r="GD5" s="250">
        <v>60274.840530000001</v>
      </c>
      <c r="GE5" s="250">
        <v>62369.391829510001</v>
      </c>
      <c r="GF5" s="250">
        <v>60557.585525000002</v>
      </c>
      <c r="GG5" s="250">
        <v>48810.857822122503</v>
      </c>
      <c r="GH5" s="250">
        <v>59264.666720000001</v>
      </c>
      <c r="GI5" s="250">
        <v>46571.761749999998</v>
      </c>
      <c r="GJ5" s="250">
        <v>45518.714220000002</v>
      </c>
      <c r="GK5" s="250">
        <v>45488.62</v>
      </c>
      <c r="GL5" s="250">
        <v>46417.651035000003</v>
      </c>
      <c r="GM5" s="312">
        <v>48233.220141912505</v>
      </c>
    </row>
    <row r="6" spans="1:195" ht="36.75" customHeight="1" x14ac:dyDescent="0.45">
      <c r="A6" s="486" t="s">
        <v>257</v>
      </c>
      <c r="B6" s="480">
        <v>82</v>
      </c>
      <c r="C6" s="480">
        <v>92.73</v>
      </c>
      <c r="D6" s="480">
        <v>214.5</v>
      </c>
      <c r="E6" s="480">
        <v>337.3</v>
      </c>
      <c r="F6" s="480">
        <v>486.17006000000003</v>
      </c>
      <c r="G6" s="480">
        <v>515.1</v>
      </c>
      <c r="H6" s="480">
        <v>494.9</v>
      </c>
      <c r="I6" s="480">
        <v>475.3</v>
      </c>
      <c r="J6" s="480">
        <v>453.1</v>
      </c>
      <c r="K6" s="480">
        <v>449.9</v>
      </c>
      <c r="L6" s="480">
        <v>452.6</v>
      </c>
      <c r="M6" s="480">
        <v>431.60927500000003</v>
      </c>
      <c r="N6" s="480">
        <v>414.21984750000001</v>
      </c>
      <c r="O6" s="480">
        <v>395.79726999999997</v>
      </c>
      <c r="P6" s="480">
        <v>382.5</v>
      </c>
      <c r="Q6" s="480">
        <v>376.5</v>
      </c>
      <c r="R6" s="115">
        <v>366</v>
      </c>
      <c r="S6" s="114">
        <v>370.9</v>
      </c>
      <c r="T6" s="114">
        <v>399.1</v>
      </c>
      <c r="U6" s="114"/>
      <c r="V6" s="114">
        <v>412.5</v>
      </c>
      <c r="W6" s="114">
        <v>397.2</v>
      </c>
      <c r="X6" s="117">
        <v>419.5</v>
      </c>
      <c r="Y6" s="114">
        <v>423.4</v>
      </c>
      <c r="Z6" s="114">
        <v>426.8</v>
      </c>
      <c r="AA6" s="117">
        <v>466.8</v>
      </c>
      <c r="AB6" s="117">
        <v>472.9</v>
      </c>
      <c r="AC6" s="114">
        <v>501.1</v>
      </c>
      <c r="AD6" s="114">
        <v>518.5</v>
      </c>
      <c r="AE6" s="114">
        <v>518.5</v>
      </c>
      <c r="AF6" s="114"/>
      <c r="AG6" s="114">
        <v>527.85884250000004</v>
      </c>
      <c r="AH6" s="114">
        <v>622.86999400000002</v>
      </c>
      <c r="AI6" s="114">
        <v>680.17740000000003</v>
      </c>
      <c r="AJ6" s="114">
        <v>665.76038500000004</v>
      </c>
      <c r="AK6" s="114">
        <v>494.27621442240371</v>
      </c>
      <c r="AL6" s="114">
        <v>411.97385283458425</v>
      </c>
      <c r="AM6" s="114">
        <v>415.36313755898829</v>
      </c>
      <c r="AN6" s="114">
        <v>409.65778173695207</v>
      </c>
      <c r="AO6" s="114">
        <v>420.16698275645996</v>
      </c>
      <c r="AP6" s="114">
        <v>358.80953599999998</v>
      </c>
      <c r="AQ6" s="114">
        <v>333.85050999999999</v>
      </c>
      <c r="AR6" s="114">
        <v>429.2445725</v>
      </c>
      <c r="AS6" s="114">
        <v>380.78868036626079</v>
      </c>
      <c r="AT6" s="114">
        <v>479.06328879064273</v>
      </c>
      <c r="AU6" s="114">
        <v>376.31600670161794</v>
      </c>
      <c r="AV6" s="114">
        <v>351.11741959534396</v>
      </c>
      <c r="AW6" s="114">
        <v>397.81014438462802</v>
      </c>
      <c r="AX6" s="114">
        <v>523.08755908122532</v>
      </c>
      <c r="AY6" s="114">
        <v>567.41456154698767</v>
      </c>
      <c r="AZ6" s="114">
        <v>534.68996682758029</v>
      </c>
      <c r="BA6" s="114">
        <v>527.27591558656741</v>
      </c>
      <c r="BB6" s="114">
        <v>520.87194199999999</v>
      </c>
      <c r="BC6" s="114">
        <v>504.29634500000003</v>
      </c>
      <c r="BD6" s="114">
        <v>495.31437249999999</v>
      </c>
      <c r="BE6" s="114"/>
      <c r="BF6" s="114">
        <v>514.48161000000005</v>
      </c>
      <c r="BG6" s="114">
        <v>605.53583000000003</v>
      </c>
      <c r="BH6" s="114">
        <v>539.65506750000009</v>
      </c>
      <c r="BI6" s="114">
        <v>555.22025599999995</v>
      </c>
      <c r="BJ6" s="114">
        <v>597.92291750000004</v>
      </c>
      <c r="BK6" s="114">
        <v>937.08187599999997</v>
      </c>
      <c r="BL6" s="114">
        <v>948.30368500000009</v>
      </c>
      <c r="BM6" s="114">
        <v>916.79246249999994</v>
      </c>
      <c r="BN6" s="114">
        <v>901.14797749999991</v>
      </c>
      <c r="BO6" s="26">
        <v>1066.8609300000001</v>
      </c>
      <c r="BP6" s="26">
        <v>1097.7074149999999</v>
      </c>
      <c r="BQ6" s="26">
        <v>1234.1161024999999</v>
      </c>
      <c r="BR6" s="26">
        <v>1087.894896</v>
      </c>
      <c r="BS6" s="26">
        <v>1084.4869725000001</v>
      </c>
      <c r="BT6" s="26">
        <v>1084.9837380000001</v>
      </c>
      <c r="BU6" s="251">
        <v>1116.9252005000001</v>
      </c>
      <c r="BV6" s="251">
        <v>1183.4632650000001</v>
      </c>
      <c r="BW6" s="251">
        <v>1127.8904580000001</v>
      </c>
      <c r="BX6" s="487">
        <v>1079.7536650000002</v>
      </c>
      <c r="BY6" s="487">
        <v>1093.5785075000001</v>
      </c>
      <c r="BZ6" s="487">
        <v>1096.6253140000001</v>
      </c>
      <c r="CA6" s="251">
        <v>1060.0288800000001</v>
      </c>
      <c r="CB6" s="251">
        <v>1142.5284750000001</v>
      </c>
      <c r="CC6" s="251">
        <v>965.15274600000009</v>
      </c>
      <c r="CD6" s="251">
        <v>918.88561749999997</v>
      </c>
      <c r="CE6" s="251">
        <v>1008.0074940000001</v>
      </c>
      <c r="CF6" s="251">
        <v>964.45502749999991</v>
      </c>
      <c r="CG6" s="251">
        <v>853.93669999999997</v>
      </c>
      <c r="CH6" s="251">
        <v>890.05060000000014</v>
      </c>
      <c r="CI6" s="251">
        <v>1050.038</v>
      </c>
      <c r="CJ6" s="251">
        <v>1171.9349999999999</v>
      </c>
      <c r="CK6" s="251">
        <v>1393.4375</v>
      </c>
      <c r="CL6" s="251">
        <v>1490.952</v>
      </c>
      <c r="CM6" s="250">
        <v>1423.1075000000001</v>
      </c>
      <c r="CN6" s="250">
        <v>1398.048</v>
      </c>
      <c r="CO6" s="250">
        <v>1322.03</v>
      </c>
      <c r="CP6" s="250">
        <v>1243.5997926363143</v>
      </c>
      <c r="CQ6" s="250">
        <v>1469.6810379440442</v>
      </c>
      <c r="CR6" s="250">
        <v>1402.3875</v>
      </c>
      <c r="CS6" s="250">
        <v>1246.5574999999999</v>
      </c>
      <c r="CT6" s="250">
        <v>1315.9656319999999</v>
      </c>
      <c r="CU6" s="250">
        <v>1442.9067975</v>
      </c>
      <c r="CV6" s="311">
        <v>1430.401468</v>
      </c>
      <c r="CW6" s="250">
        <v>1315.5859500000001</v>
      </c>
      <c r="CX6" s="250">
        <v>1315.9233387500001</v>
      </c>
      <c r="CY6" s="250">
        <v>1365.0614</v>
      </c>
      <c r="CZ6" s="250">
        <v>1712.9240868000002</v>
      </c>
      <c r="DA6" s="250">
        <v>1551.9400464999999</v>
      </c>
      <c r="DB6" s="250">
        <v>1612.2097437499999</v>
      </c>
      <c r="DC6" s="250">
        <v>1631.7358822000001</v>
      </c>
      <c r="DD6" s="250">
        <v>1678.2683832500002</v>
      </c>
      <c r="DE6" s="250">
        <v>1982.3603324000001</v>
      </c>
      <c r="DF6" s="250">
        <v>1834.5325505000001</v>
      </c>
      <c r="DG6" s="312">
        <v>1793.2699720000001</v>
      </c>
      <c r="DH6" s="311">
        <v>1777.9428339999999</v>
      </c>
      <c r="DI6" s="250">
        <v>1712.9745337500001</v>
      </c>
      <c r="DJ6" s="250">
        <v>1853.080110225</v>
      </c>
      <c r="DK6" s="250">
        <v>1901.6911252499999</v>
      </c>
      <c r="DL6" s="250">
        <v>1860.5778511999997</v>
      </c>
      <c r="DM6" s="250">
        <v>2039.6989595</v>
      </c>
      <c r="DN6" s="250">
        <v>2063.8515869999997</v>
      </c>
      <c r="DO6" s="250">
        <v>2032.4218162500001</v>
      </c>
      <c r="DP6" s="250">
        <v>1832.8974099999998</v>
      </c>
      <c r="DQ6" s="250">
        <v>2074.0366127999996</v>
      </c>
      <c r="DR6" s="250">
        <v>1685.74276375</v>
      </c>
      <c r="DS6" s="312">
        <v>2013.9533555</v>
      </c>
      <c r="DT6" s="311">
        <v>2108.5492782499996</v>
      </c>
      <c r="DU6" s="250">
        <v>1913.3081560000001</v>
      </c>
      <c r="DV6" s="250">
        <v>1972.22402775</v>
      </c>
      <c r="DW6" s="250">
        <v>2034.0841073999995</v>
      </c>
      <c r="DX6" s="250">
        <v>2278.1951669999999</v>
      </c>
      <c r="DY6" s="250">
        <v>2355.5213410000001</v>
      </c>
      <c r="DZ6" s="250">
        <v>2505.8277803999999</v>
      </c>
      <c r="EA6" s="250">
        <v>2330.0541492499997</v>
      </c>
      <c r="EB6" s="250">
        <v>2515.8520718</v>
      </c>
      <c r="EC6" s="250">
        <v>2528.4870070000002</v>
      </c>
      <c r="ED6" s="250">
        <v>2783.2974157499998</v>
      </c>
      <c r="EE6" s="312">
        <v>2890.6537837999999</v>
      </c>
      <c r="EF6" s="311">
        <v>2931.0748812499996</v>
      </c>
      <c r="EG6" s="250">
        <v>3219.5862662500003</v>
      </c>
      <c r="EH6" s="250">
        <v>3239.483119</v>
      </c>
      <c r="EI6" s="250">
        <v>3032.8517474999999</v>
      </c>
      <c r="EJ6" s="250">
        <v>3186.2852217500003</v>
      </c>
      <c r="EK6" s="250">
        <v>3609.5715620000001</v>
      </c>
      <c r="EL6" s="250">
        <v>3935.8013125000002</v>
      </c>
      <c r="EM6" s="250">
        <v>3706.4090820000001</v>
      </c>
      <c r="EN6" s="250">
        <v>3800.929842</v>
      </c>
      <c r="EO6" s="250">
        <v>4286.3778990000001</v>
      </c>
      <c r="EP6" s="250">
        <v>3911.2559975000004</v>
      </c>
      <c r="EQ6" s="312">
        <v>4104.1287834000004</v>
      </c>
      <c r="ER6" s="311">
        <v>3574.3472529999999</v>
      </c>
      <c r="ES6" s="250">
        <v>3720.1472659999999</v>
      </c>
      <c r="ET6" s="250">
        <v>3984.6204390000003</v>
      </c>
      <c r="EU6" s="250">
        <v>4178.7419524999996</v>
      </c>
      <c r="EV6" s="250">
        <v>4210.8196260000004</v>
      </c>
      <c r="EW6" s="250">
        <v>4608.2955520000005</v>
      </c>
      <c r="EX6" s="250">
        <v>5379.8255977500003</v>
      </c>
      <c r="EY6" s="250">
        <v>5473.6771315999995</v>
      </c>
      <c r="EZ6" s="250">
        <v>6260.6984950000005</v>
      </c>
      <c r="FA6" s="250">
        <v>7960.3844650000001</v>
      </c>
      <c r="FB6" s="250">
        <v>9364.1670312000006</v>
      </c>
      <c r="FC6" s="312">
        <v>7704.2978830000002</v>
      </c>
      <c r="FD6" s="311">
        <v>7205.7788490000003</v>
      </c>
      <c r="FE6" s="250">
        <v>8714.5576424999999</v>
      </c>
      <c r="FF6" s="250">
        <v>10537.321238399998</v>
      </c>
      <c r="FG6" s="250">
        <v>11343.2211725</v>
      </c>
      <c r="FH6" s="250">
        <v>11153.467242000001</v>
      </c>
      <c r="FI6" s="250">
        <v>11639.456452500001</v>
      </c>
      <c r="FJ6" s="250">
        <v>11834.793744999999</v>
      </c>
      <c r="FK6" s="250">
        <v>11923.153391999998</v>
      </c>
      <c r="FL6" s="250">
        <v>12000.3578225</v>
      </c>
      <c r="FM6" s="250">
        <v>12315.147919999999</v>
      </c>
      <c r="FN6" s="250">
        <v>12800.462261999997</v>
      </c>
      <c r="FO6" s="312">
        <v>13364.700112499999</v>
      </c>
      <c r="FP6" s="311">
        <v>13186.711302</v>
      </c>
      <c r="FQ6" s="250">
        <v>13351.0893</v>
      </c>
      <c r="FR6" s="250">
        <v>13814.7284475</v>
      </c>
      <c r="FS6" s="250">
        <v>13683.953550000002</v>
      </c>
      <c r="FT6" s="250">
        <v>13853.428602</v>
      </c>
      <c r="FU6" s="250">
        <v>15676.488832499999</v>
      </c>
      <c r="FV6" s="250">
        <v>15041.979137999999</v>
      </c>
      <c r="FW6" s="250">
        <v>15678.357562500001</v>
      </c>
      <c r="FX6" s="250">
        <v>16156.535114999999</v>
      </c>
      <c r="FY6" s="250">
        <v>15415.114028</v>
      </c>
      <c r="FZ6" s="250">
        <v>14745.411885000001</v>
      </c>
      <c r="GA6" s="312">
        <v>13546.455807499999</v>
      </c>
      <c r="GB6" s="311">
        <v>12858.205286</v>
      </c>
      <c r="GC6" s="250">
        <v>13217.592129999999</v>
      </c>
      <c r="GD6" s="250">
        <v>13359.16244</v>
      </c>
      <c r="GE6" s="250">
        <v>12012.347705352</v>
      </c>
      <c r="GF6" s="250">
        <v>9450.4973857500008</v>
      </c>
      <c r="GG6" s="250">
        <v>15055.403169270001</v>
      </c>
      <c r="GH6" s="250">
        <v>17754.033329999998</v>
      </c>
      <c r="GI6" s="250">
        <v>17752.319459999999</v>
      </c>
      <c r="GJ6" s="250">
        <v>20292.151300000001</v>
      </c>
      <c r="GK6" s="250">
        <v>20901.427999999996</v>
      </c>
      <c r="GL6" s="250">
        <v>19719.350907499997</v>
      </c>
      <c r="GM6" s="312">
        <v>20720.568059515001</v>
      </c>
    </row>
    <row r="7" spans="1:195" ht="40.5" customHeight="1" x14ac:dyDescent="0.45">
      <c r="A7" s="479" t="s">
        <v>258</v>
      </c>
      <c r="B7" s="480">
        <v>2210.61</v>
      </c>
      <c r="C7" s="480">
        <v>3295.58</v>
      </c>
      <c r="D7" s="480">
        <f>+D5+D6</f>
        <v>580.79999999999995</v>
      </c>
      <c r="E7" s="481">
        <v>6098</v>
      </c>
      <c r="F7" s="481">
        <v>8279.3765000000003</v>
      </c>
      <c r="G7" s="481">
        <v>8612.1</v>
      </c>
      <c r="H7" s="481">
        <v>8776.2999999999993</v>
      </c>
      <c r="I7" s="481">
        <v>8998.7999999999993</v>
      </c>
      <c r="J7" s="481">
        <v>9392.5</v>
      </c>
      <c r="K7" s="481">
        <v>9348.1</v>
      </c>
      <c r="L7" s="481">
        <v>9465.4</v>
      </c>
      <c r="M7" s="481">
        <v>9598.1091574999991</v>
      </c>
      <c r="N7" s="481">
        <v>9724.891959999999</v>
      </c>
      <c r="O7" s="481">
        <v>9558.6037799999995</v>
      </c>
      <c r="P7" s="481">
        <v>10042.1</v>
      </c>
      <c r="Q7" s="481">
        <v>10798.8</v>
      </c>
      <c r="R7" s="482">
        <v>10842</v>
      </c>
      <c r="S7" s="483">
        <v>11721.1</v>
      </c>
      <c r="T7" s="483">
        <v>12059.9</v>
      </c>
      <c r="U7" s="483"/>
      <c r="V7" s="483">
        <v>12100.5</v>
      </c>
      <c r="W7" s="483">
        <v>12723.3</v>
      </c>
      <c r="X7" s="484">
        <v>12929.2</v>
      </c>
      <c r="Y7" s="483">
        <v>13309.1</v>
      </c>
      <c r="Z7" s="483">
        <v>13398.3</v>
      </c>
      <c r="AA7" s="484">
        <v>13422.5</v>
      </c>
      <c r="AB7" s="484">
        <v>13699.5</v>
      </c>
      <c r="AC7" s="483">
        <v>14348.4</v>
      </c>
      <c r="AD7" s="483">
        <v>14424.2</v>
      </c>
      <c r="AE7" s="483">
        <v>14864.1</v>
      </c>
      <c r="AF7" s="483"/>
      <c r="AG7" s="483">
        <v>13504.03106275</v>
      </c>
      <c r="AH7" s="483">
        <v>15385.449626000001</v>
      </c>
      <c r="AI7" s="483">
        <v>15610.979714999999</v>
      </c>
      <c r="AJ7" s="483">
        <v>16396.948254999999</v>
      </c>
      <c r="AK7" s="483">
        <v>17592.698306492624</v>
      </c>
      <c r="AL7" s="483">
        <v>16868.933543291161</v>
      </c>
      <c r="AM7" s="483">
        <v>17362.99296117308</v>
      </c>
      <c r="AN7" s="483">
        <v>17268.796968965427</v>
      </c>
      <c r="AO7" s="483">
        <v>17408.003456969531</v>
      </c>
      <c r="AP7" s="483">
        <v>17543.626772</v>
      </c>
      <c r="AQ7" s="483">
        <v>18025.891407499999</v>
      </c>
      <c r="AR7" s="483">
        <v>18457.4805375</v>
      </c>
      <c r="AS7" s="483">
        <v>19134.284484240408</v>
      </c>
      <c r="AT7" s="483">
        <v>18963.735858748278</v>
      </c>
      <c r="AU7" s="483">
        <v>19206.853772881987</v>
      </c>
      <c r="AV7" s="483">
        <v>20093.799192431048</v>
      </c>
      <c r="AW7" s="483">
        <v>20560.711710502012</v>
      </c>
      <c r="AX7" s="483">
        <v>20020.938229296076</v>
      </c>
      <c r="AY7" s="483">
        <v>20398.887371743724</v>
      </c>
      <c r="AZ7" s="483">
        <v>20333.225060795136</v>
      </c>
      <c r="BA7" s="483">
        <v>20337.715868893396</v>
      </c>
      <c r="BB7" s="483">
        <v>21010.1528602</v>
      </c>
      <c r="BC7" s="483">
        <v>21978.216937500001</v>
      </c>
      <c r="BD7" s="483">
        <v>22227.517369999998</v>
      </c>
      <c r="BE7" s="483"/>
      <c r="BF7" s="483">
        <v>23529.965179999999</v>
      </c>
      <c r="BG7" s="483">
        <v>24135.915950000002</v>
      </c>
      <c r="BH7" s="483">
        <v>24612.708382500001</v>
      </c>
      <c r="BI7" s="483">
        <v>25154.227948</v>
      </c>
      <c r="BJ7" s="483">
        <v>25864.918037499996</v>
      </c>
      <c r="BK7" s="483">
        <v>30055.546368000003</v>
      </c>
      <c r="BL7" s="483">
        <v>31798.238187499999</v>
      </c>
      <c r="BM7" s="483">
        <v>31220.448207500001</v>
      </c>
      <c r="BN7" s="483">
        <v>32301.104852500001</v>
      </c>
      <c r="BO7" s="303">
        <v>33871.766508000001</v>
      </c>
      <c r="BP7" s="303">
        <v>34565.587370000001</v>
      </c>
      <c r="BQ7" s="303">
        <v>34598.563147499997</v>
      </c>
      <c r="BR7" s="303">
        <v>34438.676456000001</v>
      </c>
      <c r="BS7" s="303">
        <v>33424.900414999996</v>
      </c>
      <c r="BT7" s="303">
        <v>34286.47726</v>
      </c>
      <c r="BU7" s="268">
        <v>35414.448765000001</v>
      </c>
      <c r="BV7" s="268">
        <v>36006.159525000003</v>
      </c>
      <c r="BW7" s="268">
        <v>38049.325421999994</v>
      </c>
      <c r="BX7" s="485">
        <v>41310.835717499998</v>
      </c>
      <c r="BY7" s="485">
        <v>39169.743277500005</v>
      </c>
      <c r="BZ7" s="485">
        <v>38487.255260000005</v>
      </c>
      <c r="CA7" s="238">
        <v>39358.553015000005</v>
      </c>
      <c r="CB7" s="238">
        <v>40137.031155000004</v>
      </c>
      <c r="CC7" s="238">
        <v>41141.773952000003</v>
      </c>
      <c r="CD7" s="238">
        <v>40683.587602500003</v>
      </c>
      <c r="CE7" s="238">
        <v>41412.210763999996</v>
      </c>
      <c r="CF7" s="238">
        <v>43212.907350000001</v>
      </c>
      <c r="CG7" s="238">
        <v>44778.408685000002</v>
      </c>
      <c r="CH7" s="238">
        <v>45896.567199999998</v>
      </c>
      <c r="CI7" s="238">
        <v>47191.433250000002</v>
      </c>
      <c r="CJ7" s="238">
        <v>49605.597500000003</v>
      </c>
      <c r="CK7" s="238">
        <v>50705.007499999992</v>
      </c>
      <c r="CL7" s="238">
        <v>50711.747999999992</v>
      </c>
      <c r="CM7" s="268">
        <v>50810.625</v>
      </c>
      <c r="CN7" s="268">
        <v>50798.90600000001</v>
      </c>
      <c r="CO7" s="268">
        <v>51173.02</v>
      </c>
      <c r="CP7" s="268">
        <v>52050.352861946776</v>
      </c>
      <c r="CQ7" s="268">
        <v>51840.573395820313</v>
      </c>
      <c r="CR7" s="268">
        <v>51873.355000000003</v>
      </c>
      <c r="CS7" s="268">
        <v>51767.0625</v>
      </c>
      <c r="CT7" s="268">
        <v>53828.802844499995</v>
      </c>
      <c r="CU7" s="268">
        <v>55102.765850000003</v>
      </c>
      <c r="CV7" s="305">
        <v>56386.750394000002</v>
      </c>
      <c r="CW7" s="268">
        <v>58066.857549999993</v>
      </c>
      <c r="CX7" s="268">
        <v>57922.439007499997</v>
      </c>
      <c r="CY7" s="268">
        <v>58035.3626525</v>
      </c>
      <c r="CZ7" s="268">
        <v>57539.423580000002</v>
      </c>
      <c r="DA7" s="268">
        <v>58303.105165000001</v>
      </c>
      <c r="DB7" s="268">
        <v>58578.130060000003</v>
      </c>
      <c r="DC7" s="268">
        <v>62533.034138000003</v>
      </c>
      <c r="DD7" s="268">
        <v>66031.524125000011</v>
      </c>
      <c r="DE7" s="268">
        <v>66608.845629999996</v>
      </c>
      <c r="DF7" s="268">
        <v>65098.825727499992</v>
      </c>
      <c r="DG7" s="306">
        <v>65942.84454250001</v>
      </c>
      <c r="DH7" s="305">
        <v>66059.677074000007</v>
      </c>
      <c r="DI7" s="268">
        <v>68119.125287500006</v>
      </c>
      <c r="DJ7" s="488">
        <v>69686.074757499999</v>
      </c>
      <c r="DK7" s="488">
        <v>70914.29435750001</v>
      </c>
      <c r="DL7" s="488">
        <v>70464.661432000008</v>
      </c>
      <c r="DM7" s="488">
        <v>71244.231102499994</v>
      </c>
      <c r="DN7" s="488">
        <v>72165.682557999986</v>
      </c>
      <c r="DO7" s="488">
        <v>73288.244802500005</v>
      </c>
      <c r="DP7" s="488">
        <v>74812.916070000007</v>
      </c>
      <c r="DQ7" s="488">
        <v>77579.183082000003</v>
      </c>
      <c r="DR7" s="488">
        <v>76948.504312500008</v>
      </c>
      <c r="DS7" s="489">
        <v>79081.072437499999</v>
      </c>
      <c r="DT7" s="490">
        <v>80450.371652500005</v>
      </c>
      <c r="DU7" s="488">
        <v>79949.388284999994</v>
      </c>
      <c r="DV7" s="488">
        <v>80739.377357499994</v>
      </c>
      <c r="DW7" s="488">
        <v>81529.50178999998</v>
      </c>
      <c r="DX7" s="488">
        <v>83171.917329999997</v>
      </c>
      <c r="DY7" s="488">
        <v>85939.559512500011</v>
      </c>
      <c r="DZ7" s="488">
        <v>87676.048573999986</v>
      </c>
      <c r="EA7" s="488">
        <v>88971.645829999994</v>
      </c>
      <c r="EB7" s="488">
        <v>90940.045761999994</v>
      </c>
      <c r="EC7" s="488">
        <v>95902.873447499995</v>
      </c>
      <c r="ED7" s="488">
        <v>98176.193077500007</v>
      </c>
      <c r="EE7" s="489">
        <v>100608.55078000001</v>
      </c>
      <c r="EF7" s="490">
        <v>102436.73848999999</v>
      </c>
      <c r="EG7" s="488">
        <v>101825.76541000001</v>
      </c>
      <c r="EH7" s="488">
        <v>102309.73006199999</v>
      </c>
      <c r="EI7" s="488">
        <v>103610.11709749998</v>
      </c>
      <c r="EJ7" s="488">
        <v>103964.8325325</v>
      </c>
      <c r="EK7" s="488">
        <v>104801.609968</v>
      </c>
      <c r="EL7" s="488">
        <v>107228.68252</v>
      </c>
      <c r="EM7" s="488">
        <v>108900.59748500001</v>
      </c>
      <c r="EN7" s="488">
        <v>110661.90071000002</v>
      </c>
      <c r="EO7" s="488">
        <v>110725.4579825</v>
      </c>
      <c r="EP7" s="488">
        <v>114965.81316000001</v>
      </c>
      <c r="EQ7" s="489">
        <v>123194.399892</v>
      </c>
      <c r="ER7" s="490">
        <v>118333.88251499999</v>
      </c>
      <c r="ES7" s="488">
        <v>119286.614225</v>
      </c>
      <c r="ET7" s="488">
        <v>122425.74483000001</v>
      </c>
      <c r="EU7" s="488">
        <v>125366.71601</v>
      </c>
      <c r="EV7" s="488">
        <v>126845.55956249998</v>
      </c>
      <c r="EW7" s="488">
        <v>124918.46079000001</v>
      </c>
      <c r="EX7" s="488">
        <v>127866.57876500001</v>
      </c>
      <c r="EY7" s="488">
        <v>131554.50204599998</v>
      </c>
      <c r="EZ7" s="488">
        <v>133891.80409250001</v>
      </c>
      <c r="FA7" s="488">
        <v>142734.95527749998</v>
      </c>
      <c r="FB7" s="488">
        <v>165675.171676</v>
      </c>
      <c r="FC7" s="489">
        <v>162185.61036749999</v>
      </c>
      <c r="FD7" s="490">
        <f>FD8+FD9</f>
        <v>155877.58749249997</v>
      </c>
      <c r="FE7" s="488">
        <f t="shared" ref="FE7:FV7" si="2">FE8+FE9</f>
        <v>169214.35686</v>
      </c>
      <c r="FF7" s="488">
        <f t="shared" si="2"/>
        <v>174632.128814</v>
      </c>
      <c r="FG7" s="488">
        <f t="shared" si="2"/>
        <v>178266.43494000001</v>
      </c>
      <c r="FH7" s="488">
        <f t="shared" si="2"/>
        <v>178108.16275600001</v>
      </c>
      <c r="FI7" s="488">
        <f t="shared" si="2"/>
        <v>179552.24477750002</v>
      </c>
      <c r="FJ7" s="488">
        <f t="shared" si="2"/>
        <v>183812.97346499999</v>
      </c>
      <c r="FK7" s="488">
        <f t="shared" si="2"/>
        <v>184426.34781400001</v>
      </c>
      <c r="FL7" s="488">
        <f t="shared" si="2"/>
        <v>187240.18377499998</v>
      </c>
      <c r="FM7" s="488">
        <f t="shared" si="2"/>
        <v>191977.39731999999</v>
      </c>
      <c r="FN7" s="488">
        <f t="shared" si="2"/>
        <v>197500.04489600001</v>
      </c>
      <c r="FO7" s="489">
        <f t="shared" si="2"/>
        <v>203139.62045750002</v>
      </c>
      <c r="FP7" s="490">
        <f t="shared" si="2"/>
        <v>212192.09567000001</v>
      </c>
      <c r="FQ7" s="488">
        <f t="shared" si="2"/>
        <v>214177.5924925</v>
      </c>
      <c r="FR7" s="488">
        <f t="shared" si="2"/>
        <v>219646.373555</v>
      </c>
      <c r="FS7" s="488">
        <f t="shared" si="2"/>
        <v>224935.83487000002</v>
      </c>
      <c r="FT7" s="488">
        <f t="shared" si="2"/>
        <v>231587.105262</v>
      </c>
      <c r="FU7" s="488">
        <f t="shared" si="2"/>
        <v>234625.47592999999</v>
      </c>
      <c r="FV7" s="488">
        <f t="shared" si="2"/>
        <v>237794.104544</v>
      </c>
      <c r="FW7" s="488">
        <f>FW8+FW9</f>
        <v>244236.127935</v>
      </c>
      <c r="FX7" s="488">
        <f t="shared" ref="FX7:GI7" si="3">FX8+FX9</f>
        <v>252417.09692750001</v>
      </c>
      <c r="FY7" s="488">
        <f t="shared" si="3"/>
        <v>261737.04922199994</v>
      </c>
      <c r="FZ7" s="488">
        <f t="shared" si="3"/>
        <v>271660.10347000003</v>
      </c>
      <c r="GA7" s="489">
        <f t="shared" si="3"/>
        <v>269331.66057000001</v>
      </c>
      <c r="GB7" s="490">
        <f t="shared" si="3"/>
        <v>273014.66652600002</v>
      </c>
      <c r="GC7" s="488">
        <f t="shared" si="3"/>
        <v>271756.38063249999</v>
      </c>
      <c r="GD7" s="488">
        <f t="shared" si="3"/>
        <v>278441.15642249997</v>
      </c>
      <c r="GE7" s="488">
        <f t="shared" si="3"/>
        <v>279338.519564708</v>
      </c>
      <c r="GF7" s="488">
        <f t="shared" si="3"/>
        <v>272529.43768999999</v>
      </c>
      <c r="GG7" s="488">
        <f t="shared" si="3"/>
        <v>261919.93684610751</v>
      </c>
      <c r="GH7" s="488">
        <f t="shared" si="3"/>
        <v>267250.79307999997</v>
      </c>
      <c r="GI7" s="488">
        <f t="shared" si="3"/>
        <v>280867.82701000001</v>
      </c>
      <c r="GJ7" s="488">
        <f t="shared" ref="GJ7:GM7" si="4">GJ8+GJ9</f>
        <v>284433.65191000002</v>
      </c>
      <c r="GK7" s="488">
        <f t="shared" si="4"/>
        <v>291025.457926</v>
      </c>
      <c r="GL7" s="488">
        <f t="shared" si="4"/>
        <v>290857.0266475</v>
      </c>
      <c r="GM7" s="489">
        <f t="shared" si="4"/>
        <v>298139.43121940002</v>
      </c>
    </row>
    <row r="8" spans="1:195" ht="40.5" customHeight="1" x14ac:dyDescent="0.45">
      <c r="A8" s="486" t="s">
        <v>259</v>
      </c>
      <c r="B8" s="480">
        <v>1624.34</v>
      </c>
      <c r="C8" s="480">
        <v>2391.21</v>
      </c>
      <c r="D8" s="480">
        <v>3670.8</v>
      </c>
      <c r="E8" s="480">
        <v>4551.8999999999996</v>
      </c>
      <c r="F8" s="480">
        <v>6017.0271999999995</v>
      </c>
      <c r="G8" s="480">
        <v>6236.2</v>
      </c>
      <c r="H8" s="480">
        <v>6373.5</v>
      </c>
      <c r="I8" s="480">
        <v>6639.1</v>
      </c>
      <c r="J8" s="480">
        <v>7032.5</v>
      </c>
      <c r="K8" s="480">
        <v>6939.2</v>
      </c>
      <c r="L8" s="480">
        <v>7123</v>
      </c>
      <c r="M8" s="480">
        <v>7169.3618274999999</v>
      </c>
      <c r="N8" s="480">
        <v>7240.9679049999995</v>
      </c>
      <c r="O8" s="480">
        <v>7118.4085339999992</v>
      </c>
      <c r="P8" s="480">
        <v>7478.4</v>
      </c>
      <c r="Q8" s="480">
        <v>8121</v>
      </c>
      <c r="R8" s="115">
        <v>8401.7999999999993</v>
      </c>
      <c r="S8" s="114">
        <v>8854.5</v>
      </c>
      <c r="T8" s="114">
        <v>8973.6</v>
      </c>
      <c r="U8" s="114"/>
      <c r="V8" s="114">
        <v>8751.5</v>
      </c>
      <c r="W8" s="114">
        <v>9253.1</v>
      </c>
      <c r="X8" s="117">
        <v>9364.5</v>
      </c>
      <c r="Y8" s="114">
        <v>9710</v>
      </c>
      <c r="Z8" s="114">
        <v>9619.5</v>
      </c>
      <c r="AA8" s="117">
        <v>9556</v>
      </c>
      <c r="AB8" s="117">
        <v>9744.7999999999993</v>
      </c>
      <c r="AC8" s="114">
        <v>10517.5</v>
      </c>
      <c r="AD8" s="114">
        <v>10837.4</v>
      </c>
      <c r="AE8" s="114">
        <v>10837.4</v>
      </c>
      <c r="AF8" s="114"/>
      <c r="AG8" s="114">
        <v>9392.0055077500001</v>
      </c>
      <c r="AH8" s="114">
        <v>11064.881332000001</v>
      </c>
      <c r="AI8" s="114">
        <v>11069.9385525</v>
      </c>
      <c r="AJ8" s="114">
        <v>11428.719932499998</v>
      </c>
      <c r="AK8" s="114">
        <v>11341.764398187379</v>
      </c>
      <c r="AL8" s="114">
        <v>11492.044849578589</v>
      </c>
      <c r="AM8" s="114">
        <v>11959.449591430302</v>
      </c>
      <c r="AN8" s="114">
        <v>11947.687266237324</v>
      </c>
      <c r="AO8" s="114">
        <v>12058.937642543504</v>
      </c>
      <c r="AP8" s="114">
        <v>12225.76663</v>
      </c>
      <c r="AQ8" s="114">
        <v>12797.4285925</v>
      </c>
      <c r="AR8" s="114">
        <v>13156.008259999999</v>
      </c>
      <c r="AS8" s="114">
        <v>13788.024337774661</v>
      </c>
      <c r="AT8" s="114">
        <v>13605.539609838177</v>
      </c>
      <c r="AU8" s="114">
        <v>13697.734143527734</v>
      </c>
      <c r="AV8" s="114">
        <v>14295.319403255588</v>
      </c>
      <c r="AW8" s="114">
        <v>14645.684730827992</v>
      </c>
      <c r="AX8" s="114">
        <v>14293.103631827429</v>
      </c>
      <c r="AY8" s="114">
        <v>14633.129386046296</v>
      </c>
      <c r="AZ8" s="114">
        <v>14645.870930550791</v>
      </c>
      <c r="BA8" s="114">
        <v>14669.835048977755</v>
      </c>
      <c r="BB8" s="114">
        <v>15269.212955999999</v>
      </c>
      <c r="BC8" s="114">
        <v>16073.316885</v>
      </c>
      <c r="BD8" s="114">
        <v>16199.876877499999</v>
      </c>
      <c r="BE8" s="114"/>
      <c r="BF8" s="114">
        <v>16748.465078000001</v>
      </c>
      <c r="BG8" s="114">
        <v>17035.438977500002</v>
      </c>
      <c r="BH8" s="114">
        <v>17308.203292500002</v>
      </c>
      <c r="BI8" s="114">
        <v>17452.841789999999</v>
      </c>
      <c r="BJ8" s="114">
        <v>17932.584617499997</v>
      </c>
      <c r="BK8" s="114">
        <v>20211.543168</v>
      </c>
      <c r="BL8" s="114">
        <v>21652.6047975</v>
      </c>
      <c r="BM8" s="114">
        <v>21277.726480000001</v>
      </c>
      <c r="BN8" s="114">
        <v>21567.263295000001</v>
      </c>
      <c r="BO8" s="26">
        <v>21827.834842</v>
      </c>
      <c r="BP8" s="26">
        <v>22115.675137500002</v>
      </c>
      <c r="BQ8" s="26">
        <v>21242.074442500001</v>
      </c>
      <c r="BR8" s="26">
        <v>21538.419502000004</v>
      </c>
      <c r="BS8" s="26">
        <v>21561.278064999999</v>
      </c>
      <c r="BT8" s="26">
        <v>21666.333084000002</v>
      </c>
      <c r="BU8" s="250">
        <v>23168.863555</v>
      </c>
      <c r="BV8" s="250">
        <v>23736.622482500003</v>
      </c>
      <c r="BW8" s="250">
        <v>25670.342435999999</v>
      </c>
      <c r="BX8" s="487">
        <v>28689.100937499999</v>
      </c>
      <c r="BY8" s="487">
        <v>26458.3871425</v>
      </c>
      <c r="BZ8" s="487">
        <v>25711.301508</v>
      </c>
      <c r="CA8" s="251">
        <v>26469.253997500004</v>
      </c>
      <c r="CB8" s="251">
        <v>27329.733872500001</v>
      </c>
      <c r="CC8" s="251">
        <v>27959.837919999998</v>
      </c>
      <c r="CD8" s="251">
        <v>27454.467985000003</v>
      </c>
      <c r="CE8" s="251">
        <v>28175.065133999997</v>
      </c>
      <c r="CF8" s="251">
        <v>29981.736594999998</v>
      </c>
      <c r="CG8" s="251">
        <v>31402.583352499998</v>
      </c>
      <c r="CH8" s="251">
        <v>32474.540399999998</v>
      </c>
      <c r="CI8" s="251">
        <v>33495.002500000002</v>
      </c>
      <c r="CJ8" s="251">
        <v>35158.207500000004</v>
      </c>
      <c r="CK8" s="251">
        <v>35432.692499999997</v>
      </c>
      <c r="CL8" s="251">
        <v>34053.481999999996</v>
      </c>
      <c r="CM8" s="250">
        <v>34768.967499999999</v>
      </c>
      <c r="CN8" s="250">
        <v>35434.642000000007</v>
      </c>
      <c r="CO8" s="250">
        <v>35286.832499999997</v>
      </c>
      <c r="CP8" s="250">
        <v>35936.23656414084</v>
      </c>
      <c r="CQ8" s="250">
        <v>35957.808140400361</v>
      </c>
      <c r="CR8" s="250">
        <v>35670.200000000004</v>
      </c>
      <c r="CS8" s="250">
        <v>36020.450000000004</v>
      </c>
      <c r="CT8" s="250">
        <v>37628.823931999999</v>
      </c>
      <c r="CU8" s="250">
        <v>39161.468840000001</v>
      </c>
      <c r="CV8" s="311">
        <v>40548.639404000001</v>
      </c>
      <c r="CW8" s="250">
        <v>41630.045224999994</v>
      </c>
      <c r="CX8" s="250">
        <v>41407.839967499996</v>
      </c>
      <c r="CY8" s="250">
        <v>41704.994442499999</v>
      </c>
      <c r="CZ8" s="250">
        <v>41651.335416000002</v>
      </c>
      <c r="DA8" s="250">
        <v>41826.481052499999</v>
      </c>
      <c r="DB8" s="250">
        <v>41525.377285000002</v>
      </c>
      <c r="DC8" s="250">
        <v>44435.269198000002</v>
      </c>
      <c r="DD8" s="250">
        <v>47184.760067500007</v>
      </c>
      <c r="DE8" s="250">
        <v>47592.916402000003</v>
      </c>
      <c r="DF8" s="250">
        <v>47109.561967499998</v>
      </c>
      <c r="DG8" s="312">
        <v>47713.427100000001</v>
      </c>
      <c r="DH8" s="311">
        <v>47638.771767999999</v>
      </c>
      <c r="DI8" s="250">
        <v>49016.679434999998</v>
      </c>
      <c r="DJ8" s="491">
        <v>49446.100482499998</v>
      </c>
      <c r="DK8" s="491">
        <v>50484.237837500004</v>
      </c>
      <c r="DL8" s="491">
        <v>50217.551430000007</v>
      </c>
      <c r="DM8" s="491">
        <v>50038.782172499996</v>
      </c>
      <c r="DN8" s="491">
        <v>50466.841925999986</v>
      </c>
      <c r="DO8" s="491">
        <v>51299.024647500002</v>
      </c>
      <c r="DP8" s="491">
        <v>52443.551852500001</v>
      </c>
      <c r="DQ8" s="491">
        <v>54744.138641999998</v>
      </c>
      <c r="DR8" s="491">
        <v>54504.86651</v>
      </c>
      <c r="DS8" s="492">
        <v>55428.634964999997</v>
      </c>
      <c r="DT8" s="493">
        <v>55673.418302500002</v>
      </c>
      <c r="DU8" s="491">
        <v>55122.012657500003</v>
      </c>
      <c r="DV8" s="491">
        <v>56626.9651275</v>
      </c>
      <c r="DW8" s="491">
        <v>57483.27554599999</v>
      </c>
      <c r="DX8" s="491">
        <v>58419.6174875</v>
      </c>
      <c r="DY8" s="491">
        <v>60743.984645000004</v>
      </c>
      <c r="DZ8" s="491">
        <v>62382.600087999992</v>
      </c>
      <c r="EA8" s="491">
        <v>63585.455187500003</v>
      </c>
      <c r="EB8" s="491">
        <v>65309.435967999998</v>
      </c>
      <c r="EC8" s="491">
        <v>69601.467579999997</v>
      </c>
      <c r="ED8" s="491">
        <v>71738.424402500008</v>
      </c>
      <c r="EE8" s="492">
        <v>73936.768744000001</v>
      </c>
      <c r="EF8" s="493">
        <v>74847.304879999996</v>
      </c>
      <c r="EG8" s="491">
        <v>73685.019375000003</v>
      </c>
      <c r="EH8" s="491">
        <v>73630.523457999996</v>
      </c>
      <c r="EI8" s="491">
        <v>74468.919452499991</v>
      </c>
      <c r="EJ8" s="491">
        <v>74638.665840000001</v>
      </c>
      <c r="EK8" s="491">
        <v>75348.648635999998</v>
      </c>
      <c r="EL8" s="491">
        <v>77624.299274999998</v>
      </c>
      <c r="EM8" s="491">
        <v>79054.280729999999</v>
      </c>
      <c r="EN8" s="491">
        <v>80429.328804000004</v>
      </c>
      <c r="EO8" s="491">
        <v>80745.317222500002</v>
      </c>
      <c r="EP8" s="491">
        <v>84582.728932500002</v>
      </c>
      <c r="EQ8" s="492">
        <v>86779.689727999998</v>
      </c>
      <c r="ER8" s="493">
        <v>86558.996782499991</v>
      </c>
      <c r="ES8" s="491">
        <v>86998.104197499997</v>
      </c>
      <c r="ET8" s="491">
        <v>86282.303602500004</v>
      </c>
      <c r="EU8" s="491">
        <v>85336.9394225</v>
      </c>
      <c r="EV8" s="491">
        <v>85356.571427499992</v>
      </c>
      <c r="EW8" s="491">
        <v>84468.149346000006</v>
      </c>
      <c r="EX8" s="491">
        <v>85578.624962500005</v>
      </c>
      <c r="EY8" s="491">
        <v>86635.184781999997</v>
      </c>
      <c r="EZ8" s="491">
        <v>87119.169807500002</v>
      </c>
      <c r="FA8" s="491">
        <v>87936.794085000001</v>
      </c>
      <c r="FB8" s="491">
        <v>94899.894035999998</v>
      </c>
      <c r="FC8" s="492">
        <v>99154.420427500008</v>
      </c>
      <c r="FD8" s="493">
        <v>105805.34434999998</v>
      </c>
      <c r="FE8" s="491">
        <v>108691.815475</v>
      </c>
      <c r="FF8" s="491">
        <v>112834.01806</v>
      </c>
      <c r="FG8" s="491">
        <v>116647.67172499999</v>
      </c>
      <c r="FH8" s="491">
        <v>116615.57647999999</v>
      </c>
      <c r="FI8" s="491">
        <v>117402.07127500001</v>
      </c>
      <c r="FJ8" s="491">
        <v>119638.047775</v>
      </c>
      <c r="FK8" s="491">
        <v>121029.01132000001</v>
      </c>
      <c r="FL8" s="491">
        <v>124265.171175</v>
      </c>
      <c r="FM8" s="491">
        <v>126474.5961</v>
      </c>
      <c r="FN8" s="491">
        <v>131265.51200000002</v>
      </c>
      <c r="FO8" s="492">
        <v>136340.01232500002</v>
      </c>
      <c r="FP8" s="493">
        <v>144116.88204</v>
      </c>
      <c r="FQ8" s="491">
        <v>145105.52987500001</v>
      </c>
      <c r="FR8" s="491">
        <v>147033.20597499999</v>
      </c>
      <c r="FS8" s="491">
        <v>149423.50602500001</v>
      </c>
      <c r="FT8" s="491">
        <v>151673.53571999999</v>
      </c>
      <c r="FU8" s="491">
        <v>151615.80804999999</v>
      </c>
      <c r="FV8" s="491">
        <v>152945.19098000001</v>
      </c>
      <c r="FW8" s="491">
        <v>158440.71322500001</v>
      </c>
      <c r="FX8" s="491">
        <v>165046.2599</v>
      </c>
      <c r="FY8" s="491">
        <v>171256.22163999997</v>
      </c>
      <c r="FZ8" s="491">
        <v>176767.56410000002</v>
      </c>
      <c r="GA8" s="492">
        <v>180048.17455</v>
      </c>
      <c r="GB8" s="493">
        <v>184235.13663999998</v>
      </c>
      <c r="GC8" s="491">
        <v>180004.45097499999</v>
      </c>
      <c r="GD8" s="491">
        <v>185371.72382499999</v>
      </c>
      <c r="GE8" s="491">
        <v>186905.579860764</v>
      </c>
      <c r="GF8" s="491">
        <v>192362.4008</v>
      </c>
      <c r="GG8" s="491">
        <v>199743.3174281375</v>
      </c>
      <c r="GH8" s="491">
        <v>204232.7819</v>
      </c>
      <c r="GI8" s="491">
        <v>215622.43340000001</v>
      </c>
      <c r="GJ8" s="491">
        <v>211854.7689</v>
      </c>
      <c r="GK8" s="491">
        <v>213977.85381599999</v>
      </c>
      <c r="GL8" s="491">
        <v>219160.7691</v>
      </c>
      <c r="GM8" s="492">
        <v>224452.79334565002</v>
      </c>
    </row>
    <row r="9" spans="1:195" ht="40.5" customHeight="1" x14ac:dyDescent="0.45">
      <c r="A9" s="486" t="s">
        <v>260</v>
      </c>
      <c r="B9" s="480">
        <v>586.28</v>
      </c>
      <c r="C9" s="480">
        <v>904.37</v>
      </c>
      <c r="D9" s="480">
        <v>1076.8</v>
      </c>
      <c r="E9" s="480">
        <v>1546.1</v>
      </c>
      <c r="F9" s="480">
        <v>2262.3493000000003</v>
      </c>
      <c r="G9" s="480">
        <v>2375.9</v>
      </c>
      <c r="H9" s="480">
        <v>2402.8000000000002</v>
      </c>
      <c r="I9" s="480">
        <v>2359.6999999999998</v>
      </c>
      <c r="J9" s="480">
        <v>2360</v>
      </c>
      <c r="K9" s="480">
        <v>2408.9</v>
      </c>
      <c r="L9" s="480">
        <v>2342.3000000000002</v>
      </c>
      <c r="M9" s="480">
        <v>2428.7473299999997</v>
      </c>
      <c r="N9" s="480">
        <v>2483.924055</v>
      </c>
      <c r="O9" s="480">
        <v>2440.1952460000002</v>
      </c>
      <c r="P9" s="480">
        <v>2564</v>
      </c>
      <c r="Q9" s="480">
        <v>2677.8</v>
      </c>
      <c r="R9" s="115">
        <v>2440.1999999999998</v>
      </c>
      <c r="S9" s="114">
        <v>2866.7</v>
      </c>
      <c r="T9" s="114">
        <v>3086.2</v>
      </c>
      <c r="U9" s="114"/>
      <c r="V9" s="114">
        <v>3348.9</v>
      </c>
      <c r="W9" s="114">
        <v>3470.2</v>
      </c>
      <c r="X9" s="117">
        <v>3564.7</v>
      </c>
      <c r="Y9" s="114">
        <v>3599.1</v>
      </c>
      <c r="Z9" s="114">
        <v>3778.8</v>
      </c>
      <c r="AA9" s="117">
        <v>3866.5</v>
      </c>
      <c r="AB9" s="117">
        <v>3954.7</v>
      </c>
      <c r="AC9" s="114">
        <v>3830.9</v>
      </c>
      <c r="AD9" s="114">
        <v>3815.2</v>
      </c>
      <c r="AE9" s="114">
        <v>4026.7</v>
      </c>
      <c r="AF9" s="114"/>
      <c r="AG9" s="114">
        <v>4112.0255550000002</v>
      </c>
      <c r="AH9" s="114">
        <v>4320.5682939999997</v>
      </c>
      <c r="AI9" s="114">
        <v>4541.0411624999997</v>
      </c>
      <c r="AJ9" s="114">
        <v>4968.2283225000001</v>
      </c>
      <c r="AK9" s="114">
        <v>6250.9339083052446</v>
      </c>
      <c r="AL9" s="114">
        <v>5376.8886937125699</v>
      </c>
      <c r="AM9" s="114">
        <v>5403.543369742777</v>
      </c>
      <c r="AN9" s="114">
        <v>5321.1097027281021</v>
      </c>
      <c r="AO9" s="114">
        <v>5349.065814426026</v>
      </c>
      <c r="AP9" s="114">
        <v>5317.8601419999995</v>
      </c>
      <c r="AQ9" s="114">
        <v>5228.4628150000008</v>
      </c>
      <c r="AR9" s="114">
        <v>5301.4722775</v>
      </c>
      <c r="AS9" s="114">
        <v>5346.2601464657464</v>
      </c>
      <c r="AT9" s="114">
        <v>5358.1962489101015</v>
      </c>
      <c r="AU9" s="114">
        <v>5509.1196293542516</v>
      </c>
      <c r="AV9" s="114">
        <v>5798.4797891754588</v>
      </c>
      <c r="AW9" s="114">
        <v>5915.0269796740195</v>
      </c>
      <c r="AX9" s="114">
        <v>5727.8345974686463</v>
      </c>
      <c r="AY9" s="114">
        <v>5765.7579856974298</v>
      </c>
      <c r="AZ9" s="114">
        <v>5687.3541302443427</v>
      </c>
      <c r="BA9" s="114">
        <v>5667.880819915641</v>
      </c>
      <c r="BB9" s="114">
        <v>5740.9399042000005</v>
      </c>
      <c r="BC9" s="114">
        <v>5904.9000525000001</v>
      </c>
      <c r="BD9" s="114">
        <v>6027.6404924999997</v>
      </c>
      <c r="BE9" s="114"/>
      <c r="BF9" s="114">
        <v>6781.500102</v>
      </c>
      <c r="BG9" s="114">
        <v>7100.4769725000006</v>
      </c>
      <c r="BH9" s="114">
        <v>7304.5050899999997</v>
      </c>
      <c r="BI9" s="114">
        <v>7701.3861580000012</v>
      </c>
      <c r="BJ9" s="114">
        <v>7932.3334199999999</v>
      </c>
      <c r="BK9" s="114">
        <v>9844.003200000001</v>
      </c>
      <c r="BL9" s="114">
        <v>10145.633389999999</v>
      </c>
      <c r="BM9" s="114">
        <v>9942.7217275000003</v>
      </c>
      <c r="BN9" s="114">
        <v>10733.841557500002</v>
      </c>
      <c r="BO9" s="26">
        <v>12043.931666</v>
      </c>
      <c r="BP9" s="26">
        <v>12449.912232499999</v>
      </c>
      <c r="BQ9" s="26">
        <v>13356.488705</v>
      </c>
      <c r="BR9" s="26">
        <v>12900.256954</v>
      </c>
      <c r="BS9" s="26">
        <v>11863.62235</v>
      </c>
      <c r="BT9" s="26">
        <v>12620.144176000002</v>
      </c>
      <c r="BU9" s="250">
        <v>12245.585210000001</v>
      </c>
      <c r="BV9" s="250">
        <v>12269.5370425</v>
      </c>
      <c r="BW9" s="250">
        <v>12378.982985999999</v>
      </c>
      <c r="BX9" s="487">
        <v>12621.734779999999</v>
      </c>
      <c r="BY9" s="487">
        <v>12711.356135000002</v>
      </c>
      <c r="BZ9" s="487">
        <v>12775.953752000001</v>
      </c>
      <c r="CA9" s="251">
        <v>12889.2990175</v>
      </c>
      <c r="CB9" s="251">
        <v>12807.2972825</v>
      </c>
      <c r="CC9" s="251">
        <v>13181.936032000001</v>
      </c>
      <c r="CD9" s="251">
        <v>13229.1196175</v>
      </c>
      <c r="CE9" s="251">
        <v>13237.145629999999</v>
      </c>
      <c r="CF9" s="251">
        <v>13231.170755000001</v>
      </c>
      <c r="CG9" s="251">
        <v>13375.825332500001</v>
      </c>
      <c r="CH9" s="251">
        <v>13422.026800000001</v>
      </c>
      <c r="CI9" s="251">
        <v>13696.430750000001</v>
      </c>
      <c r="CJ9" s="251">
        <v>14447.39</v>
      </c>
      <c r="CK9" s="251">
        <v>15272.314999999999</v>
      </c>
      <c r="CL9" s="251">
        <v>16658.266</v>
      </c>
      <c r="CM9" s="250">
        <v>16041.657500000001</v>
      </c>
      <c r="CN9" s="250">
        <v>15364.264000000001</v>
      </c>
      <c r="CO9" s="250">
        <v>15886.1875</v>
      </c>
      <c r="CP9" s="250">
        <v>16114.116297805935</v>
      </c>
      <c r="CQ9" s="250">
        <v>15882.765255419954</v>
      </c>
      <c r="CR9" s="250">
        <v>16203.154999999999</v>
      </c>
      <c r="CS9" s="250">
        <v>15746.612499999999</v>
      </c>
      <c r="CT9" s="250">
        <v>16199.978912499999</v>
      </c>
      <c r="CU9" s="250">
        <v>15941.29701</v>
      </c>
      <c r="CV9" s="311">
        <v>15838.110989999997</v>
      </c>
      <c r="CW9" s="250">
        <v>16436.812324999999</v>
      </c>
      <c r="CX9" s="250">
        <v>16514.599040000001</v>
      </c>
      <c r="CY9" s="250">
        <v>16330.368210000001</v>
      </c>
      <c r="CZ9" s="250">
        <v>15888.088163999997</v>
      </c>
      <c r="DA9" s="250">
        <v>16476.624112499998</v>
      </c>
      <c r="DB9" s="250">
        <v>17052.752775000001</v>
      </c>
      <c r="DC9" s="250">
        <v>18097.764940000001</v>
      </c>
      <c r="DD9" s="250">
        <v>18846.7640575</v>
      </c>
      <c r="DE9" s="250">
        <v>19015.929228000001</v>
      </c>
      <c r="DF9" s="250">
        <v>17989.263759999998</v>
      </c>
      <c r="DG9" s="312">
        <v>18229.417442500002</v>
      </c>
      <c r="DH9" s="311">
        <v>18420.905306000001</v>
      </c>
      <c r="DI9" s="250">
        <v>19102.445852500001</v>
      </c>
      <c r="DJ9" s="491">
        <v>20239.974274999997</v>
      </c>
      <c r="DK9" s="491">
        <v>20430.056519999998</v>
      </c>
      <c r="DL9" s="491">
        <v>20247.110001999998</v>
      </c>
      <c r="DM9" s="491">
        <v>21205.448929999999</v>
      </c>
      <c r="DN9" s="491">
        <v>21698.840631999999</v>
      </c>
      <c r="DO9" s="491">
        <v>21989.220154999999</v>
      </c>
      <c r="DP9" s="491">
        <v>22369.364217499999</v>
      </c>
      <c r="DQ9" s="491">
        <v>22835.044440000005</v>
      </c>
      <c r="DR9" s="491">
        <v>22443.637802500001</v>
      </c>
      <c r="DS9" s="492">
        <v>23652.437472500002</v>
      </c>
      <c r="DT9" s="493">
        <v>24776.953349999996</v>
      </c>
      <c r="DU9" s="491">
        <v>24827.375627499998</v>
      </c>
      <c r="DV9" s="491">
        <v>24112.412230000002</v>
      </c>
      <c r="DW9" s="491">
        <v>24046.226243999998</v>
      </c>
      <c r="DX9" s="491">
        <v>24752.299842500001</v>
      </c>
      <c r="DY9" s="491">
        <v>25195.5748675</v>
      </c>
      <c r="DZ9" s="491">
        <v>25293.448486000001</v>
      </c>
      <c r="EA9" s="491">
        <v>25386.190642499998</v>
      </c>
      <c r="EB9" s="491">
        <v>25630.609794000004</v>
      </c>
      <c r="EC9" s="491">
        <v>26301.405867499998</v>
      </c>
      <c r="ED9" s="491">
        <v>26437.768674999999</v>
      </c>
      <c r="EE9" s="492">
        <v>26671.782036000001</v>
      </c>
      <c r="EF9" s="493">
        <v>27589.43361</v>
      </c>
      <c r="EG9" s="491">
        <v>28140.746035</v>
      </c>
      <c r="EH9" s="491">
        <v>28679.206603999999</v>
      </c>
      <c r="EI9" s="491">
        <v>29141.197645</v>
      </c>
      <c r="EJ9" s="491">
        <v>29326.166692500003</v>
      </c>
      <c r="EK9" s="491">
        <v>29452.961331999999</v>
      </c>
      <c r="EL9" s="491">
        <v>29604.383244999997</v>
      </c>
      <c r="EM9" s="491">
        <v>29846.316755</v>
      </c>
      <c r="EN9" s="491">
        <v>30232.571906000005</v>
      </c>
      <c r="EO9" s="491">
        <v>29980.140760000002</v>
      </c>
      <c r="EP9" s="491">
        <v>30383.0842275</v>
      </c>
      <c r="EQ9" s="492">
        <v>36414.710164000004</v>
      </c>
      <c r="ER9" s="493">
        <v>31774.885732500003</v>
      </c>
      <c r="ES9" s="491">
        <v>32288.5100275</v>
      </c>
      <c r="ET9" s="491">
        <v>36143.4412275</v>
      </c>
      <c r="EU9" s="491">
        <v>40029.776587500004</v>
      </c>
      <c r="EV9" s="491">
        <v>41488.988135</v>
      </c>
      <c r="EW9" s="491">
        <v>40450.311443999999</v>
      </c>
      <c r="EX9" s="491">
        <v>42287.9538025</v>
      </c>
      <c r="EY9" s="491">
        <v>44919.317263999998</v>
      </c>
      <c r="EZ9" s="491">
        <v>46772.634285</v>
      </c>
      <c r="FA9" s="491">
        <v>54798.161192499967</v>
      </c>
      <c r="FB9" s="491">
        <v>70775.27764</v>
      </c>
      <c r="FC9" s="492">
        <v>63031.189939999997</v>
      </c>
      <c r="FD9" s="493">
        <v>50072.243142499996</v>
      </c>
      <c r="FE9" s="491">
        <v>60522.541385000004</v>
      </c>
      <c r="FF9" s="491">
        <v>61798.110754000001</v>
      </c>
      <c r="FG9" s="491">
        <v>61618.763215000006</v>
      </c>
      <c r="FH9" s="491">
        <v>61492.586276000002</v>
      </c>
      <c r="FI9" s="491">
        <v>62150.173502500002</v>
      </c>
      <c r="FJ9" s="491">
        <v>64174.925689999996</v>
      </c>
      <c r="FK9" s="491">
        <v>63397.336494000003</v>
      </c>
      <c r="FL9" s="491">
        <v>62975.012600000002</v>
      </c>
      <c r="FM9" s="491">
        <v>65502.801219999994</v>
      </c>
      <c r="FN9" s="491">
        <v>66234.532896000004</v>
      </c>
      <c r="FO9" s="492">
        <v>66799.608132499998</v>
      </c>
      <c r="FP9" s="493">
        <v>68075.213629999998</v>
      </c>
      <c r="FQ9" s="491">
        <v>69072.062617499992</v>
      </c>
      <c r="FR9" s="491">
        <v>72613.167580000008</v>
      </c>
      <c r="FS9" s="491">
        <v>75512.328845000011</v>
      </c>
      <c r="FT9" s="491">
        <v>79913.569541999997</v>
      </c>
      <c r="FU9" s="491">
        <v>83009.667879999994</v>
      </c>
      <c r="FV9" s="491">
        <v>84848.913564000002</v>
      </c>
      <c r="FW9" s="491">
        <v>85795.414709999997</v>
      </c>
      <c r="FX9" s="491">
        <v>87370.837027500005</v>
      </c>
      <c r="FY9" s="491">
        <v>90480.827581999984</v>
      </c>
      <c r="FZ9" s="491">
        <v>94892.539370000013</v>
      </c>
      <c r="GA9" s="492">
        <v>89283.486019999997</v>
      </c>
      <c r="GB9" s="493">
        <v>88779.529886000004</v>
      </c>
      <c r="GC9" s="491">
        <v>91751.929657500004</v>
      </c>
      <c r="GD9" s="491">
        <v>93069.432597499996</v>
      </c>
      <c r="GE9" s="491">
        <v>92432.939703943994</v>
      </c>
      <c r="GF9" s="491">
        <v>80167.036889999988</v>
      </c>
      <c r="GG9" s="491">
        <v>62176.619417970003</v>
      </c>
      <c r="GH9" s="491">
        <v>63018.011180000001</v>
      </c>
      <c r="GI9" s="491">
        <v>65245.393609999999</v>
      </c>
      <c r="GJ9" s="491">
        <v>72578.883010000005</v>
      </c>
      <c r="GK9" s="491">
        <v>77047.60411</v>
      </c>
      <c r="GL9" s="491">
        <v>71696.257547500005</v>
      </c>
      <c r="GM9" s="492">
        <v>73686.637873750005</v>
      </c>
    </row>
    <row r="10" spans="1:195" s="198" customFormat="1" ht="30.75" customHeight="1" thickBot="1" x14ac:dyDescent="0.5">
      <c r="A10" s="494" t="s">
        <v>261</v>
      </c>
      <c r="B10" s="495">
        <v>10.3</v>
      </c>
      <c r="C10" s="495">
        <v>9.6999999999999993</v>
      </c>
      <c r="D10" s="495">
        <v>10</v>
      </c>
      <c r="E10" s="495">
        <v>9.4</v>
      </c>
      <c r="F10" s="495">
        <v>8.0899607699961873</v>
      </c>
      <c r="G10" s="495">
        <v>8.1999999999999993</v>
      </c>
      <c r="H10" s="495">
        <v>8.1999999999999993</v>
      </c>
      <c r="I10" s="495">
        <v>8.5</v>
      </c>
      <c r="J10" s="495">
        <v>9.6</v>
      </c>
      <c r="K10" s="495">
        <v>9.5</v>
      </c>
      <c r="L10" s="495">
        <v>9.6999999999999993</v>
      </c>
      <c r="M10" s="495">
        <v>9.5090518361761411</v>
      </c>
      <c r="N10" s="495">
        <v>9.5862747094996283</v>
      </c>
      <c r="O10" s="495">
        <v>9.4742460871521548</v>
      </c>
      <c r="P10" s="495">
        <v>10.6</v>
      </c>
      <c r="Q10" s="495">
        <v>9.9</v>
      </c>
      <c r="R10" s="496">
        <v>9.8000000000000007</v>
      </c>
      <c r="S10" s="497">
        <v>9.8000000000000007</v>
      </c>
      <c r="T10" s="497">
        <v>10.4</v>
      </c>
      <c r="U10" s="497"/>
      <c r="V10" s="497">
        <v>9.8000000000000007</v>
      </c>
      <c r="W10" s="497">
        <v>9.8000000000000007</v>
      </c>
      <c r="X10" s="497">
        <v>9.9</v>
      </c>
      <c r="Y10" s="497">
        <v>10.1</v>
      </c>
      <c r="Z10" s="497">
        <v>10.199999999999999</v>
      </c>
      <c r="AA10" s="497">
        <v>10.6</v>
      </c>
      <c r="AB10" s="497">
        <v>10.199999999999999</v>
      </c>
      <c r="AC10" s="497">
        <v>10.5</v>
      </c>
      <c r="AD10" s="497">
        <v>11.5</v>
      </c>
      <c r="AE10" s="498">
        <v>12.8</v>
      </c>
      <c r="AF10" s="497"/>
      <c r="AG10" s="497">
        <v>10.428793801747201</v>
      </c>
      <c r="AH10" s="497">
        <v>10.289185739951085</v>
      </c>
      <c r="AI10" s="497">
        <v>10.261018094523575</v>
      </c>
      <c r="AJ10" s="497">
        <v>10.191247702096929</v>
      </c>
      <c r="AK10" s="497">
        <v>9.7562625772574609</v>
      </c>
      <c r="AL10" s="497">
        <v>10.395931422348827</v>
      </c>
      <c r="AM10" s="497">
        <v>10.492376956177091</v>
      </c>
      <c r="AN10" s="497">
        <v>10.405762215687888</v>
      </c>
      <c r="AO10" s="497">
        <v>10.172884136708461</v>
      </c>
      <c r="AP10" s="497">
        <v>10.682096708708983</v>
      </c>
      <c r="AQ10" s="497">
        <v>11.254030586559219</v>
      </c>
      <c r="AR10" s="497">
        <v>11.078554523438571</v>
      </c>
      <c r="AS10" s="497">
        <v>10.921654547648568</v>
      </c>
      <c r="AT10" s="497">
        <v>10.924025057723513</v>
      </c>
      <c r="AU10" s="497">
        <v>11.763599506530349</v>
      </c>
      <c r="AV10" s="497">
        <v>11.27278111452959</v>
      </c>
      <c r="AW10" s="497">
        <v>12.229611918212182</v>
      </c>
      <c r="AX10" s="497">
        <v>9.1835768874552937</v>
      </c>
      <c r="AY10" s="497">
        <v>13.530774146501557</v>
      </c>
      <c r="AZ10" s="497">
        <v>9.6999999999999993</v>
      </c>
      <c r="BA10" s="497">
        <v>9.5</v>
      </c>
      <c r="BB10" s="497">
        <v>9.8398177926456096</v>
      </c>
      <c r="BC10" s="497">
        <v>9.8902796286041976</v>
      </c>
      <c r="BD10" s="497">
        <v>9.6549661699803231</v>
      </c>
      <c r="BE10" s="497"/>
      <c r="BF10" s="497">
        <v>11.834174656436954</v>
      </c>
      <c r="BG10" s="497">
        <v>12.044786495869445</v>
      </c>
      <c r="BH10" s="497">
        <v>11.472105542466908</v>
      </c>
      <c r="BI10" s="497">
        <v>10.352606374496389</v>
      </c>
      <c r="BJ10" s="497">
        <v>11.111317019575537</v>
      </c>
      <c r="BK10" s="497">
        <v>10.301694842242302</v>
      </c>
      <c r="BL10" s="499">
        <v>10.328884734535734</v>
      </c>
      <c r="BM10" s="499">
        <v>10.206671245784676</v>
      </c>
      <c r="BN10" s="500">
        <v>10.241463628275747</v>
      </c>
      <c r="BO10" s="322">
        <v>10.123710262321579</v>
      </c>
      <c r="BP10" s="322">
        <v>10.293055458354274</v>
      </c>
      <c r="BQ10" s="322">
        <v>10.254909278671514</v>
      </c>
      <c r="BR10" s="322">
        <v>10.657880893562991</v>
      </c>
      <c r="BS10" s="322">
        <v>10.146442914989311</v>
      </c>
      <c r="BT10" s="322">
        <v>10.304502673775124</v>
      </c>
      <c r="BU10" s="280">
        <v>10.46406406630963</v>
      </c>
      <c r="BV10" s="280">
        <v>10.287989975515167</v>
      </c>
      <c r="BW10" s="280">
        <v>10.311795645479185</v>
      </c>
      <c r="BX10" s="501">
        <v>10.115571792293167</v>
      </c>
      <c r="BY10" s="501">
        <v>10.176935783722152</v>
      </c>
      <c r="BZ10" s="501">
        <v>10.361818641156068</v>
      </c>
      <c r="CA10" s="281">
        <v>10.146586025350098</v>
      </c>
      <c r="CB10" s="281">
        <v>10.181145621406886</v>
      </c>
      <c r="CC10" s="281">
        <v>10.302982946105903</v>
      </c>
      <c r="CD10" s="281">
        <v>10.323806379951369</v>
      </c>
      <c r="CE10" s="281">
        <v>10.363335820097779</v>
      </c>
      <c r="CF10" s="281">
        <v>10.279457302009094</v>
      </c>
      <c r="CG10" s="281">
        <v>10.496800345373861</v>
      </c>
      <c r="CH10" s="281">
        <v>10.327189785993408</v>
      </c>
      <c r="CI10" s="281">
        <v>10.552665827330005</v>
      </c>
      <c r="CJ10" s="281">
        <v>10.271759149761275</v>
      </c>
      <c r="CK10" s="281">
        <v>9.9358283301703487</v>
      </c>
      <c r="CL10" s="281">
        <v>9.6786843159103917</v>
      </c>
      <c r="CM10" s="281">
        <v>10.382793953036398</v>
      </c>
      <c r="CN10" s="281">
        <v>9.8409717721086345</v>
      </c>
      <c r="CO10" s="281">
        <v>9.5015938086124283</v>
      </c>
      <c r="CP10" s="281">
        <v>9.3255365799530203</v>
      </c>
      <c r="CQ10" s="281">
        <v>9.6812696341275242</v>
      </c>
      <c r="CR10" s="281">
        <v>9.6716898299714753</v>
      </c>
      <c r="CS10" s="281">
        <v>9.9705725044761806</v>
      </c>
      <c r="CT10" s="281">
        <v>10.313338585733073</v>
      </c>
      <c r="CU10" s="281">
        <v>10.00475955237372</v>
      </c>
      <c r="CV10" s="283">
        <v>9.8461050995248804</v>
      </c>
      <c r="CW10" s="281">
        <v>10.246997711433757</v>
      </c>
      <c r="CX10" s="281">
        <v>9.8634378526605957</v>
      </c>
      <c r="CY10" s="281">
        <v>9.6781050609288251</v>
      </c>
      <c r="CZ10" s="281">
        <v>9.350334437257148</v>
      </c>
      <c r="DA10" s="281">
        <v>9.2717432668493807</v>
      </c>
      <c r="DB10" s="281">
        <v>9.2484351880999593</v>
      </c>
      <c r="DC10" s="281">
        <v>8.8589845875295303</v>
      </c>
      <c r="DD10" s="281">
        <v>8.9012066011432527</v>
      </c>
      <c r="DE10" s="281">
        <v>9.2241593993827653</v>
      </c>
      <c r="DF10" s="281">
        <v>9.0039833445473416</v>
      </c>
      <c r="DG10" s="284">
        <v>8.5479598777652299</v>
      </c>
      <c r="DH10" s="283">
        <v>8.5491710909721998</v>
      </c>
      <c r="DI10" s="281">
        <v>8.6568360682284098</v>
      </c>
      <c r="DJ10" s="281">
        <v>8.5206832949232059</v>
      </c>
      <c r="DK10" s="281">
        <v>8.3353515868057801</v>
      </c>
      <c r="DL10" s="281">
        <v>8.3671529262787487</v>
      </c>
      <c r="DM10" s="281">
        <v>8.5102562529266237</v>
      </c>
      <c r="DN10" s="281">
        <v>8.5422358842729782</v>
      </c>
      <c r="DO10" s="281">
        <v>8.6321601251312767</v>
      </c>
      <c r="DP10" s="281">
        <v>8.6063907467201588</v>
      </c>
      <c r="DQ10" s="281">
        <v>8.7948126793088992</v>
      </c>
      <c r="DR10" s="281">
        <v>8.7631342395756047</v>
      </c>
      <c r="DS10" s="284">
        <v>8.969179131145113</v>
      </c>
      <c r="DT10" s="283">
        <v>8.8807198683438049</v>
      </c>
      <c r="DU10" s="281">
        <v>8.7329896372827509</v>
      </c>
      <c r="DV10" s="281">
        <v>8.6641387015231786</v>
      </c>
      <c r="DW10" s="281">
        <v>7.4806718386546898</v>
      </c>
      <c r="DX10" s="281">
        <v>7.7732749463959001</v>
      </c>
      <c r="DY10" s="281">
        <v>7.7744304417550518</v>
      </c>
      <c r="DZ10" s="281">
        <v>7.5533015818916134</v>
      </c>
      <c r="EA10" s="281">
        <v>7.595883324068212</v>
      </c>
      <c r="EB10" s="281">
        <v>8.2457759179327308</v>
      </c>
      <c r="EC10" s="281">
        <v>7.6244432165036571</v>
      </c>
      <c r="ED10" s="281">
        <v>8.2090824520339272</v>
      </c>
      <c r="EE10" s="284">
        <v>8.1291693717805096</v>
      </c>
      <c r="EF10" s="283">
        <v>8.3332426049793895</v>
      </c>
      <c r="EG10" s="281">
        <v>8.1755199508988383</v>
      </c>
      <c r="EH10" s="281">
        <v>8.6510526371600704</v>
      </c>
      <c r="EI10" s="281">
        <v>8.575258904629095</v>
      </c>
      <c r="EJ10" s="281">
        <v>8.9582664552348152</v>
      </c>
      <c r="EK10" s="281">
        <v>9.6879426843730165</v>
      </c>
      <c r="EL10" s="281">
        <v>9.8002307410052829</v>
      </c>
      <c r="EM10" s="281">
        <v>9.9804108939779344</v>
      </c>
      <c r="EN10" s="281">
        <v>9.8427633920223503</v>
      </c>
      <c r="EO10" s="281">
        <v>10.664425978817151</v>
      </c>
      <c r="EP10" s="281">
        <v>10.154052514945043</v>
      </c>
      <c r="EQ10" s="284">
        <v>10.977677157286282</v>
      </c>
      <c r="ER10" s="283">
        <v>9.5910590473200639</v>
      </c>
      <c r="ES10" s="281">
        <v>9.8057061984651188</v>
      </c>
      <c r="ET10" s="281">
        <v>9.3378674933727179</v>
      </c>
      <c r="EU10" s="281">
        <v>11.529099287682618</v>
      </c>
      <c r="EV10" s="281">
        <v>11.658780520979343</v>
      </c>
      <c r="EW10" s="281">
        <v>11.505426156476098</v>
      </c>
      <c r="EX10" s="281">
        <v>11.939426453301492</v>
      </c>
      <c r="EY10" s="281">
        <v>12.81835935048696</v>
      </c>
      <c r="EZ10" s="281">
        <v>13.438045526348876</v>
      </c>
      <c r="FA10" s="281">
        <v>13.863725127126822</v>
      </c>
      <c r="FB10" s="281">
        <v>15.729045122682662</v>
      </c>
      <c r="FC10" s="284">
        <v>15.394666145735497</v>
      </c>
      <c r="FD10" s="283">
        <v>15.509552291257538</v>
      </c>
      <c r="FE10" s="281">
        <v>14.454131891560351</v>
      </c>
      <c r="FF10" s="281">
        <v>16.17552452514337</v>
      </c>
      <c r="FG10" s="281">
        <v>15.884869692198739</v>
      </c>
      <c r="FH10" s="281">
        <v>18.567918003401189</v>
      </c>
      <c r="FI10" s="281">
        <v>15.106886803518194</v>
      </c>
      <c r="FJ10" s="281">
        <v>15.859367327427124</v>
      </c>
      <c r="FK10" s="281">
        <v>18.35648684533929</v>
      </c>
      <c r="FL10" s="281">
        <v>15.42175593434135</v>
      </c>
      <c r="FM10" s="281">
        <v>14.858076283273459</v>
      </c>
      <c r="FN10" s="281">
        <v>14.544456876075717</v>
      </c>
      <c r="FO10" s="284">
        <v>14.990237439362966</v>
      </c>
      <c r="FP10" s="283">
        <v>15.036281190049475</v>
      </c>
      <c r="FQ10" s="281">
        <v>14.681602353477347</v>
      </c>
      <c r="FR10" s="281">
        <v>14.966836331248711</v>
      </c>
      <c r="FS10" s="281">
        <v>20.228465459404017</v>
      </c>
      <c r="FT10" s="281">
        <v>21.743559515989407</v>
      </c>
      <c r="FU10" s="281">
        <v>22.191846089439281</v>
      </c>
      <c r="FV10" s="281">
        <v>21.608628684270933</v>
      </c>
      <c r="FW10" s="281">
        <v>21.593138260665324</v>
      </c>
      <c r="FX10" s="281">
        <v>21.840469716017033</v>
      </c>
      <c r="FY10" s="281">
        <v>21.50194391710502</v>
      </c>
      <c r="FZ10" s="281">
        <v>21.103142276956003</v>
      </c>
      <c r="GA10" s="284">
        <v>21.080581824223966</v>
      </c>
      <c r="GB10" s="283">
        <v>21.084634915215439</v>
      </c>
      <c r="GC10" s="281">
        <v>21.762100884201768</v>
      </c>
      <c r="GD10" s="281">
        <v>21.64724543757475</v>
      </c>
      <c r="GE10" s="281">
        <v>22.327530025826711</v>
      </c>
      <c r="GF10" s="281">
        <v>22.220566716863726</v>
      </c>
      <c r="GG10" s="281">
        <v>24.38</v>
      </c>
      <c r="GH10" s="281">
        <v>28.8188</v>
      </c>
      <c r="GI10" s="281">
        <v>22.901900000000001</v>
      </c>
      <c r="GJ10" s="281">
        <v>23.137499999999999</v>
      </c>
      <c r="GK10" s="281">
        <v>22.812453753403666</v>
      </c>
      <c r="GL10" s="281">
        <v>22.738663976873351</v>
      </c>
      <c r="GM10" s="284">
        <v>23.128033725496913</v>
      </c>
    </row>
    <row r="11" spans="1:195" ht="27" customHeight="1" thickTop="1" x14ac:dyDescent="0.45">
      <c r="A11" s="502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X11" s="504"/>
      <c r="BY11" s="504"/>
      <c r="BZ11" s="504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</row>
    <row r="12" spans="1:195" ht="18.5" x14ac:dyDescent="0.45">
      <c r="A12" s="505"/>
      <c r="DV12" s="506"/>
    </row>
    <row r="13" spans="1:195" ht="18.5" x14ac:dyDescent="0.45">
      <c r="DT13" s="251"/>
    </row>
    <row r="14" spans="1:195" ht="18.5" x14ac:dyDescent="0.45"/>
    <row r="15" spans="1:195" ht="18.5" x14ac:dyDescent="0.45">
      <c r="EB15" s="507"/>
    </row>
    <row r="16" spans="1:195" ht="18.5" x14ac:dyDescent="0.45"/>
    <row r="17" ht="18.5" x14ac:dyDescent="0.45"/>
    <row r="18" ht="18.5" x14ac:dyDescent="0.45"/>
    <row r="19" ht="18.5" x14ac:dyDescent="0.45"/>
    <row r="20" ht="18.5" x14ac:dyDescent="0.45"/>
    <row r="21" ht="18.5" x14ac:dyDescent="0.45"/>
    <row r="22" ht="18.5" x14ac:dyDescent="0.45"/>
    <row r="23" ht="18.5" x14ac:dyDescent="0.45"/>
    <row r="24" ht="18.5" x14ac:dyDescent="0.45"/>
    <row r="25" ht="18.5" x14ac:dyDescent="0.45"/>
    <row r="26" ht="18.5" x14ac:dyDescent="0.45"/>
    <row r="27" ht="18.5" x14ac:dyDescent="0.45"/>
    <row r="28" ht="18.5" x14ac:dyDescent="0.45"/>
    <row r="29" ht="18.5" x14ac:dyDescent="0.45"/>
    <row r="30" ht="18.5" x14ac:dyDescent="0.45"/>
    <row r="31" ht="18.5" x14ac:dyDescent="0.45"/>
    <row r="32" ht="18.5" x14ac:dyDescent="0.45"/>
    <row r="33" ht="18.5" x14ac:dyDescent="0.45"/>
    <row r="34" ht="18.5" x14ac:dyDescent="0.45"/>
    <row r="35" ht="18.5" x14ac:dyDescent="0.45"/>
    <row r="36" ht="18.5" x14ac:dyDescent="0.45"/>
    <row r="37" ht="18.5" x14ac:dyDescent="0.45"/>
    <row r="38" ht="18.5" x14ac:dyDescent="0.45"/>
    <row r="39" ht="18.5" x14ac:dyDescent="0.45"/>
    <row r="40" ht="18.5" x14ac:dyDescent="0.45"/>
    <row r="41" ht="18.5" x14ac:dyDescent="0.45"/>
    <row r="42" ht="18.5" x14ac:dyDescent="0.45"/>
    <row r="43" ht="18.5" x14ac:dyDescent="0.45"/>
    <row r="44" ht="18.5" x14ac:dyDescent="0.45"/>
    <row r="45" ht="18.5" x14ac:dyDescent="0.45"/>
    <row r="46" ht="18.5" x14ac:dyDescent="0.45"/>
    <row r="47" ht="18.5" x14ac:dyDescent="0.45"/>
    <row r="48" ht="18.5" x14ac:dyDescent="0.45"/>
    <row r="49" ht="18.5" x14ac:dyDescent="0.45"/>
    <row r="50" ht="18.5" x14ac:dyDescent="0.45"/>
    <row r="51" ht="18.5" x14ac:dyDescent="0.45"/>
    <row r="52" ht="18.5" x14ac:dyDescent="0.45"/>
    <row r="53" ht="18.5" x14ac:dyDescent="0.45"/>
  </sheetData>
  <mergeCells count="31">
    <mergeCell ref="L2:L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CV2:DG2"/>
    <mergeCell ref="M2:M3"/>
    <mergeCell ref="N2:N3"/>
    <mergeCell ref="O2:O3"/>
    <mergeCell ref="P2:P3"/>
    <mergeCell ref="Q2:Q3"/>
    <mergeCell ref="AG2:AR2"/>
    <mergeCell ref="AS2:BD2"/>
    <mergeCell ref="BF2:BK2"/>
    <mergeCell ref="BL2:BT2"/>
    <mergeCell ref="BX2:CI2"/>
    <mergeCell ref="CJ2:CU2"/>
    <mergeCell ref="GB2:GM2"/>
    <mergeCell ref="DH2:DS2"/>
    <mergeCell ref="DT2:EE2"/>
    <mergeCell ref="EF2:EQ2"/>
    <mergeCell ref="ER2:FC2"/>
    <mergeCell ref="FD2:FO2"/>
    <mergeCell ref="FP2:GA2"/>
  </mergeCells>
  <phoneticPr fontId="153" type="noConversion"/>
  <printOptions horizontalCentered="1"/>
  <pageMargins left="0" right="0" top="0.55118110236220474" bottom="1.2204724409448819" header="0.51181102362204722" footer="0.51181102362204722"/>
  <pageSetup scale="56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3CBF-E07D-4D61-A207-A3BA2466EDC8}">
  <dimension ref="A1:GG52"/>
  <sheetViews>
    <sheetView showGridLines="0" view="pageBreakPreview" zoomScale="70" zoomScaleNormal="100" zoomScaleSheetLayoutView="70" workbookViewId="0">
      <pane xSplit="1" ySplit="3" topLeftCell="EU10" activePane="bottomRight" state="frozen"/>
      <selection activeCell="FZ29" sqref="FZ29"/>
      <selection pane="topRight" activeCell="FZ29" sqref="FZ29"/>
      <selection pane="bottomLeft" activeCell="FZ29" sqref="FZ29"/>
      <selection pane="bottomRight" activeCell="EX11" sqref="EX11"/>
    </sheetView>
  </sheetViews>
  <sheetFormatPr defaultColWidth="9.1796875" defaultRowHeight="15.5" x14ac:dyDescent="0.35"/>
  <cols>
    <col min="1" max="1" width="51.26953125" style="2109" customWidth="1"/>
    <col min="2" max="2" width="9.1796875" style="2109" hidden="1" customWidth="1"/>
    <col min="3" max="3" width="8.81640625" style="2109" hidden="1" customWidth="1"/>
    <col min="4" max="5" width="8.54296875" style="2109" hidden="1" customWidth="1"/>
    <col min="6" max="9" width="8.81640625" style="2109" hidden="1" customWidth="1"/>
    <col min="10" max="10" width="2.54296875" style="2109" hidden="1" customWidth="1"/>
    <col min="11" max="11" width="9.1796875" style="2109" hidden="1" customWidth="1"/>
    <col min="12" max="12" width="9.81640625" style="2109" hidden="1" customWidth="1"/>
    <col min="13" max="13" width="9.453125" style="2109" hidden="1" customWidth="1"/>
    <col min="14" max="14" width="9.54296875" style="2109" hidden="1" customWidth="1"/>
    <col min="15" max="15" width="2.54296875" style="2109" hidden="1" customWidth="1"/>
    <col min="16" max="16" width="10" style="2109" hidden="1" customWidth="1"/>
    <col min="17" max="18" width="9.81640625" style="2109" hidden="1" customWidth="1"/>
    <col min="19" max="19" width="10" style="2109" hidden="1" customWidth="1"/>
    <col min="20" max="20" width="4" style="2109" hidden="1" customWidth="1"/>
    <col min="21" max="23" width="9.453125" style="2109" hidden="1" customWidth="1"/>
    <col min="24" max="24" width="9.1796875" style="2109" hidden="1" customWidth="1"/>
    <col min="25" max="25" width="1.81640625" style="2109" hidden="1" customWidth="1"/>
    <col min="26" max="26" width="10.1796875" style="2109" hidden="1" customWidth="1"/>
    <col min="27" max="27" width="10.81640625" style="2109" hidden="1" customWidth="1"/>
    <col min="28" max="28" width="5.1796875" style="2109" hidden="1" customWidth="1"/>
    <col min="29" max="29" width="6" style="2109" hidden="1" customWidth="1"/>
    <col min="30" max="33" width="11.81640625" style="2109" hidden="1" customWidth="1"/>
    <col min="34" max="34" width="11.1796875" style="2109" hidden="1" customWidth="1"/>
    <col min="35" max="35" width="9.81640625" style="2109" hidden="1" customWidth="1"/>
    <col min="36" max="36" width="10.453125" style="2109" hidden="1" customWidth="1"/>
    <col min="37" max="37" width="11.1796875" style="2109" hidden="1" customWidth="1"/>
    <col min="38" max="38" width="10.1796875" style="2109" hidden="1" customWidth="1"/>
    <col min="39" max="39" width="10.54296875" style="2109" hidden="1" customWidth="1"/>
    <col min="40" max="40" width="10.453125" style="2112" hidden="1" customWidth="1"/>
    <col min="41" max="42" width="9.1796875" style="2109" hidden="1" customWidth="1"/>
    <col min="43" max="43" width="10.54296875" style="2109" hidden="1" customWidth="1"/>
    <col min="44" max="45" width="10.453125" style="2109" hidden="1" customWidth="1"/>
    <col min="46" max="49" width="10.54296875" style="2109" hidden="1" customWidth="1"/>
    <col min="50" max="50" width="10.54296875" style="2112" hidden="1" customWidth="1"/>
    <col min="51" max="66" width="10.54296875" style="2068" hidden="1" customWidth="1"/>
    <col min="67" max="82" width="9.1796875" style="2112" hidden="1" customWidth="1"/>
    <col min="83" max="94" width="10.1796875" style="2112" hidden="1" customWidth="1"/>
    <col min="95" max="95" width="12.453125" style="2112" hidden="1" customWidth="1"/>
    <col min="96" max="96" width="12.54296875" style="2112" hidden="1" customWidth="1"/>
    <col min="97" max="98" width="12.1796875" style="2112" hidden="1" customWidth="1"/>
    <col min="99" max="99" width="12" style="2112" hidden="1" customWidth="1"/>
    <col min="100" max="100" width="11.54296875" style="2112" hidden="1" customWidth="1"/>
    <col min="101" max="101" width="13" style="2112" hidden="1" customWidth="1"/>
    <col min="102" max="102" width="11.81640625" style="2112" hidden="1" customWidth="1"/>
    <col min="103" max="103" width="12.54296875" style="2112" hidden="1" customWidth="1"/>
    <col min="104" max="104" width="11.81640625" style="2112" hidden="1" customWidth="1"/>
    <col min="105" max="105" width="13.1796875" style="2112" hidden="1" customWidth="1"/>
    <col min="106" max="106" width="12" style="2112" hidden="1" customWidth="1"/>
    <col min="107" max="150" width="13.1796875" style="2112" hidden="1" customWidth="1"/>
    <col min="151" max="163" width="13.1796875" style="2112" customWidth="1"/>
    <col min="164" max="164" width="4" style="2068" customWidth="1"/>
    <col min="165" max="16384" width="9.1796875" style="2068"/>
  </cols>
  <sheetData>
    <row r="1" spans="1:189" ht="36" customHeight="1" thickBot="1" x14ac:dyDescent="0.5">
      <c r="A1" s="2066" t="s">
        <v>1018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2067"/>
      <c r="AZ1" s="2067"/>
      <c r="BA1" s="2067"/>
      <c r="BB1" s="2067"/>
      <c r="BC1" s="2067"/>
      <c r="BD1" s="2067"/>
      <c r="BE1" s="2067"/>
      <c r="BF1" s="2067"/>
      <c r="BG1" s="2067"/>
      <c r="BH1" s="2067"/>
      <c r="BI1" s="2067"/>
      <c r="BJ1" s="2067"/>
      <c r="BK1" s="2067"/>
      <c r="BL1" s="2067"/>
      <c r="BM1" s="2067"/>
      <c r="BN1" s="2067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  <c r="CH1" s="161"/>
      <c r="CI1" s="161"/>
      <c r="CJ1" s="161"/>
      <c r="CK1" s="161"/>
      <c r="CL1" s="161"/>
      <c r="CM1" s="161"/>
      <c r="CN1" s="161"/>
      <c r="CO1" s="161"/>
      <c r="CP1" s="161"/>
      <c r="CQ1" s="161"/>
      <c r="CR1" s="161"/>
      <c r="CS1" s="161"/>
      <c r="CT1" s="161"/>
      <c r="CU1" s="161"/>
      <c r="CV1" s="161"/>
      <c r="CW1" s="161"/>
      <c r="CX1" s="161"/>
      <c r="CY1" s="161"/>
      <c r="CZ1" s="161"/>
      <c r="DA1" s="161"/>
      <c r="DB1" s="161"/>
      <c r="DC1" s="161"/>
      <c r="DD1" s="161"/>
      <c r="DE1" s="161"/>
      <c r="DF1" s="161"/>
      <c r="DG1" s="161"/>
      <c r="DH1" s="161"/>
      <c r="DI1" s="161"/>
      <c r="DJ1" s="161"/>
      <c r="DK1" s="161"/>
      <c r="DL1" s="161"/>
      <c r="DM1" s="161"/>
      <c r="DN1" s="161"/>
      <c r="DO1" s="161"/>
      <c r="DP1" s="161"/>
      <c r="DQ1" s="161"/>
      <c r="DR1" s="161"/>
      <c r="DS1" s="161"/>
      <c r="DT1" s="161"/>
      <c r="DU1" s="161"/>
      <c r="DV1" s="161"/>
      <c r="DW1" s="161"/>
      <c r="DX1" s="161"/>
      <c r="DY1" s="161"/>
      <c r="DZ1" s="161"/>
      <c r="EA1" s="161"/>
      <c r="EB1" s="161"/>
      <c r="EC1" s="161"/>
      <c r="ED1" s="161"/>
      <c r="EE1" s="161"/>
      <c r="EF1" s="161"/>
      <c r="EG1" s="161"/>
      <c r="EH1" s="161"/>
      <c r="EI1" s="161"/>
      <c r="EJ1" s="161"/>
      <c r="EK1" s="161"/>
      <c r="EL1" s="161"/>
      <c r="EM1" s="161"/>
      <c r="EN1" s="161"/>
      <c r="EO1" s="161"/>
      <c r="EP1" s="161"/>
      <c r="EQ1" s="161"/>
      <c r="ER1" s="161"/>
      <c r="ES1" s="161"/>
      <c r="ET1" s="161"/>
      <c r="EU1" s="161"/>
      <c r="EV1" s="161"/>
      <c r="EW1" s="161"/>
      <c r="EX1" s="161"/>
      <c r="EY1" s="161"/>
      <c r="EZ1" s="161"/>
      <c r="FA1" s="161"/>
      <c r="FB1" s="161"/>
      <c r="FC1" s="161"/>
      <c r="FD1" s="161"/>
      <c r="FE1" s="161"/>
      <c r="FF1" s="161"/>
      <c r="FG1" s="161"/>
    </row>
    <row r="2" spans="1:189" ht="33" customHeight="1" thickTop="1" thickBot="1" x14ac:dyDescent="0.5">
      <c r="A2" s="2069"/>
      <c r="B2" s="2070" t="s">
        <v>268</v>
      </c>
      <c r="C2" s="2070"/>
      <c r="D2" s="2070"/>
      <c r="E2" s="2070"/>
      <c r="F2" s="2070" t="s">
        <v>269</v>
      </c>
      <c r="G2" s="2070"/>
      <c r="H2" s="2070"/>
      <c r="I2" s="2070"/>
      <c r="J2" s="2071"/>
      <c r="K2" s="2072" t="s">
        <v>270</v>
      </c>
      <c r="L2" s="2072"/>
      <c r="M2" s="2072"/>
      <c r="N2" s="2072"/>
      <c r="O2" s="2073"/>
      <c r="P2" s="2072" t="s">
        <v>271</v>
      </c>
      <c r="Q2" s="2072"/>
      <c r="R2" s="2072"/>
      <c r="S2" s="2072"/>
      <c r="T2" s="2071"/>
      <c r="U2" s="2072" t="s">
        <v>272</v>
      </c>
      <c r="V2" s="2072"/>
      <c r="W2" s="2072"/>
      <c r="X2" s="2072"/>
      <c r="Y2" s="2071"/>
      <c r="Z2" s="2072">
        <v>2011</v>
      </c>
      <c r="AA2" s="2072"/>
      <c r="AB2" s="2072"/>
      <c r="AC2" s="2072"/>
      <c r="AD2" s="2074">
        <v>2012</v>
      </c>
      <c r="AE2" s="2075"/>
      <c r="AF2" s="2072">
        <v>2015</v>
      </c>
      <c r="AG2" s="2072"/>
      <c r="AH2" s="2072"/>
      <c r="AI2" s="2072"/>
      <c r="AJ2" s="2072"/>
      <c r="AK2" s="2072"/>
      <c r="AL2" s="2072"/>
      <c r="AM2" s="2072"/>
      <c r="AN2" s="2072"/>
      <c r="AO2" s="2072"/>
      <c r="AP2" s="2072"/>
      <c r="AQ2" s="2072"/>
      <c r="AR2" s="2076">
        <v>2016</v>
      </c>
      <c r="AS2" s="2072"/>
      <c r="AT2" s="2072"/>
      <c r="AU2" s="2072"/>
      <c r="AV2" s="2072"/>
      <c r="AW2" s="2072"/>
      <c r="AX2" s="2072"/>
      <c r="AY2" s="2072"/>
      <c r="AZ2" s="2072"/>
      <c r="BA2" s="2072"/>
      <c r="BB2" s="2072"/>
      <c r="BC2" s="2072"/>
      <c r="BD2" s="2076">
        <v>2017</v>
      </c>
      <c r="BE2" s="2072"/>
      <c r="BF2" s="2072"/>
      <c r="BG2" s="2072"/>
      <c r="BH2" s="2072"/>
      <c r="BI2" s="2072"/>
      <c r="BJ2" s="2072"/>
      <c r="BK2" s="2072"/>
      <c r="BL2" s="2072"/>
      <c r="BM2" s="2072"/>
      <c r="BN2" s="2072"/>
      <c r="BO2" s="2072"/>
      <c r="BP2" s="2076">
        <v>2018</v>
      </c>
      <c r="BQ2" s="2072"/>
      <c r="BR2" s="2072"/>
      <c r="BS2" s="2072"/>
      <c r="BT2" s="2072"/>
      <c r="BU2" s="2072"/>
      <c r="BV2" s="2072"/>
      <c r="BW2" s="2072"/>
      <c r="BX2" s="2072"/>
      <c r="BY2" s="2072"/>
      <c r="BZ2" s="2072"/>
      <c r="CA2" s="2077"/>
      <c r="CB2" s="2076">
        <v>2019</v>
      </c>
      <c r="CC2" s="2072"/>
      <c r="CD2" s="2072"/>
      <c r="CE2" s="2072"/>
      <c r="CF2" s="2072"/>
      <c r="CG2" s="2072"/>
      <c r="CH2" s="2072"/>
      <c r="CI2" s="2072"/>
      <c r="CJ2" s="2072"/>
      <c r="CK2" s="2072"/>
      <c r="CL2" s="2072"/>
      <c r="CM2" s="2077"/>
      <c r="CN2" s="2076">
        <v>2020</v>
      </c>
      <c r="CO2" s="2072"/>
      <c r="CP2" s="2072"/>
      <c r="CQ2" s="2072"/>
      <c r="CR2" s="2072"/>
      <c r="CS2" s="2072"/>
      <c r="CT2" s="2072"/>
      <c r="CU2" s="2072"/>
      <c r="CV2" s="2072"/>
      <c r="CW2" s="2072"/>
      <c r="CX2" s="2072"/>
      <c r="CY2" s="2077"/>
      <c r="CZ2" s="2076">
        <v>2021</v>
      </c>
      <c r="DA2" s="2072"/>
      <c r="DB2" s="2072"/>
      <c r="DC2" s="2072"/>
      <c r="DD2" s="2072"/>
      <c r="DE2" s="2072"/>
      <c r="DF2" s="2072"/>
      <c r="DG2" s="2072"/>
      <c r="DH2" s="2072"/>
      <c r="DI2" s="2072"/>
      <c r="DJ2" s="2072"/>
      <c r="DK2" s="2077"/>
      <c r="DL2" s="2076">
        <v>2022</v>
      </c>
      <c r="DM2" s="2072"/>
      <c r="DN2" s="2072"/>
      <c r="DO2" s="2072"/>
      <c r="DP2" s="2072"/>
      <c r="DQ2" s="2072"/>
      <c r="DR2" s="2072"/>
      <c r="DS2" s="2072"/>
      <c r="DT2" s="2072"/>
      <c r="DU2" s="2072"/>
      <c r="DV2" s="2072"/>
      <c r="DW2" s="2077"/>
      <c r="DX2" s="2076">
        <v>2023</v>
      </c>
      <c r="DY2" s="2072"/>
      <c r="DZ2" s="2072"/>
      <c r="EA2" s="2072"/>
      <c r="EB2" s="2072"/>
      <c r="EC2" s="2072"/>
      <c r="ED2" s="2072"/>
      <c r="EE2" s="2072"/>
      <c r="EF2" s="2072"/>
      <c r="EG2" s="2072"/>
      <c r="EH2" s="2072"/>
      <c r="EI2" s="2077"/>
      <c r="EJ2" s="2076">
        <v>2024</v>
      </c>
      <c r="EK2" s="2072"/>
      <c r="EL2" s="2072"/>
      <c r="EM2" s="2072"/>
      <c r="EN2" s="2072"/>
      <c r="EO2" s="2072"/>
      <c r="EP2" s="2072"/>
      <c r="EQ2" s="2072"/>
      <c r="ER2" s="2072"/>
      <c r="ES2" s="2072"/>
      <c r="ET2" s="2072"/>
      <c r="EU2" s="2077"/>
      <c r="EV2" s="2076">
        <v>2025</v>
      </c>
      <c r="EW2" s="2072"/>
      <c r="EX2" s="2072"/>
      <c r="EY2" s="2072"/>
      <c r="EZ2" s="2072"/>
      <c r="FA2" s="2072"/>
      <c r="FB2" s="2072"/>
      <c r="FC2" s="2072"/>
      <c r="FD2" s="2072"/>
      <c r="FE2" s="2072"/>
      <c r="FF2" s="2072"/>
      <c r="FG2" s="2077"/>
    </row>
    <row r="3" spans="1:189" ht="33" customHeight="1" thickTop="1" thickBot="1" x14ac:dyDescent="0.5">
      <c r="A3" s="2078"/>
      <c r="B3" s="2079" t="s">
        <v>273</v>
      </c>
      <c r="C3" s="2079" t="s">
        <v>274</v>
      </c>
      <c r="D3" s="2079" t="s">
        <v>275</v>
      </c>
      <c r="E3" s="2079" t="s">
        <v>276</v>
      </c>
      <c r="F3" s="2079" t="s">
        <v>273</v>
      </c>
      <c r="G3" s="2079" t="s">
        <v>274</v>
      </c>
      <c r="H3" s="2079" t="s">
        <v>275</v>
      </c>
      <c r="I3" s="2079" t="s">
        <v>276</v>
      </c>
      <c r="J3" s="2079"/>
      <c r="K3" s="2080" t="s">
        <v>273</v>
      </c>
      <c r="L3" s="2080" t="s">
        <v>274</v>
      </c>
      <c r="M3" s="2080" t="s">
        <v>275</v>
      </c>
      <c r="N3" s="2080" t="s">
        <v>276</v>
      </c>
      <c r="O3" s="2080"/>
      <c r="P3" s="2080" t="s">
        <v>273</v>
      </c>
      <c r="Q3" s="2080" t="s">
        <v>274</v>
      </c>
      <c r="R3" s="2080" t="s">
        <v>275</v>
      </c>
      <c r="S3" s="2080" t="s">
        <v>276</v>
      </c>
      <c r="T3" s="2080"/>
      <c r="U3" s="2080" t="s">
        <v>273</v>
      </c>
      <c r="V3" s="2080" t="s">
        <v>274</v>
      </c>
      <c r="W3" s="2080" t="s">
        <v>275</v>
      </c>
      <c r="X3" s="2079" t="s">
        <v>276</v>
      </c>
      <c r="Y3" s="2080"/>
      <c r="Z3" s="2080" t="s">
        <v>273</v>
      </c>
      <c r="AA3" s="2080" t="s">
        <v>274</v>
      </c>
      <c r="AB3" s="2080" t="s">
        <v>275</v>
      </c>
      <c r="AC3" s="2080" t="s">
        <v>276</v>
      </c>
      <c r="AD3" s="2080" t="s">
        <v>273</v>
      </c>
      <c r="AE3" s="2080" t="s">
        <v>273</v>
      </c>
      <c r="AF3" s="2080" t="s">
        <v>79</v>
      </c>
      <c r="AG3" s="2080" t="s">
        <v>80</v>
      </c>
      <c r="AH3" s="2080" t="s">
        <v>81</v>
      </c>
      <c r="AI3" s="2080" t="s">
        <v>82</v>
      </c>
      <c r="AJ3" s="2080" t="s">
        <v>83</v>
      </c>
      <c r="AK3" s="2080" t="s">
        <v>84</v>
      </c>
      <c r="AL3" s="2080" t="s">
        <v>85</v>
      </c>
      <c r="AM3" s="2080" t="s">
        <v>86</v>
      </c>
      <c r="AN3" s="2080" t="s">
        <v>87</v>
      </c>
      <c r="AO3" s="2080" t="s">
        <v>88</v>
      </c>
      <c r="AP3" s="2080" t="s">
        <v>89</v>
      </c>
      <c r="AQ3" s="2080" t="s">
        <v>90</v>
      </c>
      <c r="AR3" s="2081" t="s">
        <v>79</v>
      </c>
      <c r="AS3" s="2080" t="s">
        <v>80</v>
      </c>
      <c r="AT3" s="2080" t="s">
        <v>81</v>
      </c>
      <c r="AU3" s="2080" t="s">
        <v>82</v>
      </c>
      <c r="AV3" s="2080" t="s">
        <v>83</v>
      </c>
      <c r="AW3" s="2080" t="s">
        <v>84</v>
      </c>
      <c r="AX3" s="2080" t="s">
        <v>85</v>
      </c>
      <c r="AY3" s="2080" t="s">
        <v>86</v>
      </c>
      <c r="AZ3" s="2080" t="s">
        <v>87</v>
      </c>
      <c r="BA3" s="2082" t="s">
        <v>88</v>
      </c>
      <c r="BB3" s="2082" t="s">
        <v>89</v>
      </c>
      <c r="BC3" s="2082" t="s">
        <v>90</v>
      </c>
      <c r="BD3" s="2083" t="s">
        <v>79</v>
      </c>
      <c r="BE3" s="2080" t="s">
        <v>80</v>
      </c>
      <c r="BF3" s="2082" t="s">
        <v>81</v>
      </c>
      <c r="BG3" s="2082" t="s">
        <v>82</v>
      </c>
      <c r="BH3" s="2082" t="s">
        <v>83</v>
      </c>
      <c r="BI3" s="2082" t="s">
        <v>84</v>
      </c>
      <c r="BJ3" s="2082" t="s">
        <v>85</v>
      </c>
      <c r="BK3" s="2082" t="s">
        <v>86</v>
      </c>
      <c r="BL3" s="2082" t="s">
        <v>87</v>
      </c>
      <c r="BM3" s="2082" t="s">
        <v>88</v>
      </c>
      <c r="BN3" s="2082" t="s">
        <v>89</v>
      </c>
      <c r="BO3" s="2082" t="s">
        <v>90</v>
      </c>
      <c r="BP3" s="2081" t="s">
        <v>79</v>
      </c>
      <c r="BQ3" s="2082" t="s">
        <v>80</v>
      </c>
      <c r="BR3" s="2082" t="s">
        <v>81</v>
      </c>
      <c r="BS3" s="2082" t="s">
        <v>82</v>
      </c>
      <c r="BT3" s="2082" t="s">
        <v>83</v>
      </c>
      <c r="BU3" s="2082" t="s">
        <v>84</v>
      </c>
      <c r="BV3" s="2082" t="s">
        <v>85</v>
      </c>
      <c r="BW3" s="2082" t="s">
        <v>86</v>
      </c>
      <c r="BX3" s="2082" t="s">
        <v>87</v>
      </c>
      <c r="BY3" s="2082" t="s">
        <v>88</v>
      </c>
      <c r="BZ3" s="2082" t="s">
        <v>89</v>
      </c>
      <c r="CA3" s="2084" t="s">
        <v>90</v>
      </c>
      <c r="CB3" s="2081" t="s">
        <v>79</v>
      </c>
      <c r="CC3" s="2082" t="s">
        <v>80</v>
      </c>
      <c r="CD3" s="2082" t="s">
        <v>81</v>
      </c>
      <c r="CE3" s="2082" t="s">
        <v>82</v>
      </c>
      <c r="CF3" s="2082" t="s">
        <v>83</v>
      </c>
      <c r="CG3" s="2082" t="s">
        <v>84</v>
      </c>
      <c r="CH3" s="2082" t="s">
        <v>85</v>
      </c>
      <c r="CI3" s="2082" t="s">
        <v>86</v>
      </c>
      <c r="CJ3" s="2082" t="s">
        <v>87</v>
      </c>
      <c r="CK3" s="2082" t="s">
        <v>88</v>
      </c>
      <c r="CL3" s="2082" t="s">
        <v>89</v>
      </c>
      <c r="CM3" s="2084" t="s">
        <v>90</v>
      </c>
      <c r="CN3" s="2081" t="s">
        <v>79</v>
      </c>
      <c r="CO3" s="2082" t="s">
        <v>80</v>
      </c>
      <c r="CP3" s="2082" t="s">
        <v>81</v>
      </c>
      <c r="CQ3" s="2082" t="s">
        <v>82</v>
      </c>
      <c r="CR3" s="2082" t="s">
        <v>83</v>
      </c>
      <c r="CS3" s="2082" t="s">
        <v>84</v>
      </c>
      <c r="CT3" s="2082" t="s">
        <v>85</v>
      </c>
      <c r="CU3" s="2082" t="s">
        <v>86</v>
      </c>
      <c r="CV3" s="2082" t="s">
        <v>87</v>
      </c>
      <c r="CW3" s="2082" t="s">
        <v>88</v>
      </c>
      <c r="CX3" s="2082" t="s">
        <v>89</v>
      </c>
      <c r="CY3" s="2084" t="s">
        <v>90</v>
      </c>
      <c r="CZ3" s="2081" t="s">
        <v>79</v>
      </c>
      <c r="DA3" s="2082" t="s">
        <v>80</v>
      </c>
      <c r="DB3" s="2082" t="s">
        <v>81</v>
      </c>
      <c r="DC3" s="2082" t="s">
        <v>82</v>
      </c>
      <c r="DD3" s="2082" t="s">
        <v>83</v>
      </c>
      <c r="DE3" s="2082" t="s">
        <v>84</v>
      </c>
      <c r="DF3" s="2082" t="s">
        <v>85</v>
      </c>
      <c r="DG3" s="2082" t="s">
        <v>86</v>
      </c>
      <c r="DH3" s="2082" t="s">
        <v>87</v>
      </c>
      <c r="DI3" s="2082" t="s">
        <v>88</v>
      </c>
      <c r="DJ3" s="2082" t="s">
        <v>89</v>
      </c>
      <c r="DK3" s="2084" t="s">
        <v>90</v>
      </c>
      <c r="DL3" s="2081" t="s">
        <v>79</v>
      </c>
      <c r="DM3" s="2082" t="s">
        <v>80</v>
      </c>
      <c r="DN3" s="2082" t="s">
        <v>81</v>
      </c>
      <c r="DO3" s="2082" t="s">
        <v>82</v>
      </c>
      <c r="DP3" s="2082" t="s">
        <v>83</v>
      </c>
      <c r="DQ3" s="2082" t="s">
        <v>84</v>
      </c>
      <c r="DR3" s="2082" t="s">
        <v>85</v>
      </c>
      <c r="DS3" s="2082" t="s">
        <v>86</v>
      </c>
      <c r="DT3" s="2082" t="s">
        <v>87</v>
      </c>
      <c r="DU3" s="2082" t="s">
        <v>88</v>
      </c>
      <c r="DV3" s="2082" t="s">
        <v>89</v>
      </c>
      <c r="DW3" s="2084" t="s">
        <v>90</v>
      </c>
      <c r="DX3" s="2081" t="s">
        <v>79</v>
      </c>
      <c r="DY3" s="2082" t="s">
        <v>80</v>
      </c>
      <c r="DZ3" s="2082" t="s">
        <v>81</v>
      </c>
      <c r="EA3" s="2082" t="s">
        <v>82</v>
      </c>
      <c r="EB3" s="2082" t="s">
        <v>83</v>
      </c>
      <c r="EC3" s="2082" t="s">
        <v>84</v>
      </c>
      <c r="ED3" s="2082" t="s">
        <v>85</v>
      </c>
      <c r="EE3" s="2082" t="s">
        <v>86</v>
      </c>
      <c r="EF3" s="2082" t="s">
        <v>87</v>
      </c>
      <c r="EG3" s="2082" t="s">
        <v>88</v>
      </c>
      <c r="EH3" s="2082" t="s">
        <v>89</v>
      </c>
      <c r="EI3" s="2084" t="s">
        <v>90</v>
      </c>
      <c r="EJ3" s="2081" t="s">
        <v>79</v>
      </c>
      <c r="EK3" s="2082" t="s">
        <v>80</v>
      </c>
      <c r="EL3" s="2082" t="s">
        <v>81</v>
      </c>
      <c r="EM3" s="2082" t="s">
        <v>82</v>
      </c>
      <c r="EN3" s="2082" t="s">
        <v>83</v>
      </c>
      <c r="EO3" s="2082" t="s">
        <v>84</v>
      </c>
      <c r="EP3" s="2082" t="s">
        <v>85</v>
      </c>
      <c r="EQ3" s="2082" t="s">
        <v>86</v>
      </c>
      <c r="ER3" s="2082" t="s">
        <v>87</v>
      </c>
      <c r="ES3" s="2082" t="s">
        <v>88</v>
      </c>
      <c r="ET3" s="2082" t="s">
        <v>89</v>
      </c>
      <c r="EU3" s="2084" t="s">
        <v>90</v>
      </c>
      <c r="EV3" s="2081" t="s">
        <v>79</v>
      </c>
      <c r="EW3" s="2082" t="s">
        <v>80</v>
      </c>
      <c r="EX3" s="2082" t="s">
        <v>81</v>
      </c>
      <c r="EY3" s="2082" t="s">
        <v>82</v>
      </c>
      <c r="EZ3" s="2082" t="s">
        <v>83</v>
      </c>
      <c r="FA3" s="2082" t="s">
        <v>84</v>
      </c>
      <c r="FB3" s="2082" t="s">
        <v>85</v>
      </c>
      <c r="FC3" s="2082" t="s">
        <v>86</v>
      </c>
      <c r="FD3" s="2082" t="s">
        <v>87</v>
      </c>
      <c r="FE3" s="2082" t="s">
        <v>88</v>
      </c>
      <c r="FF3" s="2082" t="s">
        <v>89</v>
      </c>
      <c r="FG3" s="2084" t="s">
        <v>90</v>
      </c>
    </row>
    <row r="4" spans="1:189" ht="33" customHeight="1" thickTop="1" x14ac:dyDescent="0.45">
      <c r="A4" s="2085" t="s">
        <v>140</v>
      </c>
      <c r="B4" s="186">
        <v>237.77199999999999</v>
      </c>
      <c r="C4" s="186">
        <v>254.745</v>
      </c>
      <c r="D4" s="2086">
        <v>272.11</v>
      </c>
      <c r="E4" s="2086">
        <v>296.67199999999997</v>
      </c>
      <c r="F4" s="2086">
        <v>322.87700000000001</v>
      </c>
      <c r="G4" s="2086">
        <v>339.786</v>
      </c>
      <c r="H4" s="186">
        <v>355.7</v>
      </c>
      <c r="I4" s="186">
        <v>386.1</v>
      </c>
      <c r="J4" s="186"/>
      <c r="K4" s="601">
        <v>404.34</v>
      </c>
      <c r="L4" s="601">
        <v>416.06</v>
      </c>
      <c r="M4" s="601">
        <v>442.63</v>
      </c>
      <c r="N4" s="601">
        <v>461.96</v>
      </c>
      <c r="O4" s="601"/>
      <c r="P4" s="601">
        <v>496.75673273899997</v>
      </c>
      <c r="Q4" s="601">
        <v>532.21856627</v>
      </c>
      <c r="R4" s="601">
        <v>546.5</v>
      </c>
      <c r="S4" s="601">
        <v>610.33000000000004</v>
      </c>
      <c r="T4" s="601"/>
      <c r="U4" s="601">
        <v>625.57000000000005</v>
      </c>
      <c r="V4" s="601">
        <v>674.03</v>
      </c>
      <c r="W4" s="601">
        <v>666.2</v>
      </c>
      <c r="X4" s="1575">
        <v>859.12932465000006</v>
      </c>
      <c r="Y4" s="2087"/>
      <c r="Z4" s="1575">
        <f>SUM(Z1:Z3)</f>
        <v>2011</v>
      </c>
      <c r="AA4" s="1575">
        <f>SUM(AA1:AA3)</f>
        <v>0</v>
      </c>
      <c r="AB4" s="2087" t="s">
        <v>124</v>
      </c>
      <c r="AC4" s="2088" t="s">
        <v>124</v>
      </c>
      <c r="AD4" s="1576">
        <v>1280.5820815500008</v>
      </c>
      <c r="AE4" s="1576">
        <v>1864.5535926</v>
      </c>
      <c r="AF4" s="1576">
        <v>2123.3404938900007</v>
      </c>
      <c r="AG4" s="1576">
        <v>2160.5865294199998</v>
      </c>
      <c r="AH4" s="1576">
        <v>2149.6848592900005</v>
      </c>
      <c r="AI4" s="1577">
        <v>2177.8331881700001</v>
      </c>
      <c r="AJ4" s="1578">
        <v>2194.9955490699995</v>
      </c>
      <c r="AK4" s="1578">
        <v>2263.0081739799998</v>
      </c>
      <c r="AL4" s="1578">
        <v>2249.1556372199989</v>
      </c>
      <c r="AM4" s="1822">
        <v>2254.1722421199997</v>
      </c>
      <c r="AN4" s="1822">
        <v>2284.7604816399994</v>
      </c>
      <c r="AO4" s="1822">
        <v>2403.3386190700012</v>
      </c>
      <c r="AP4" s="1822">
        <v>2508.4377927799997</v>
      </c>
      <c r="AQ4" s="1822">
        <v>2551.4775004600001</v>
      </c>
      <c r="AR4" s="1822">
        <v>2614.4308847000002</v>
      </c>
      <c r="AS4" s="1822">
        <v>2672.5251341299986</v>
      </c>
      <c r="AT4" s="1822">
        <v>2663.4293214600007</v>
      </c>
      <c r="AU4" s="1822">
        <v>2690.2358144399977</v>
      </c>
      <c r="AV4" s="1822">
        <v>2732.4776598799986</v>
      </c>
      <c r="AW4" s="1822">
        <v>2784.1468411899991</v>
      </c>
      <c r="AX4" s="180">
        <v>2750.7117635199993</v>
      </c>
      <c r="AY4" s="2089">
        <v>2738.1471151400006</v>
      </c>
      <c r="AZ4" s="2089">
        <v>2756.3047170500013</v>
      </c>
      <c r="BA4" s="2089">
        <v>2895.1543768099987</v>
      </c>
      <c r="BB4" s="2089">
        <v>2979.2540704899993</v>
      </c>
      <c r="BC4" s="2089">
        <v>3054.2558947800007</v>
      </c>
      <c r="BD4" s="2089">
        <v>3212.6557994199989</v>
      </c>
      <c r="BE4" s="2089">
        <v>3275.2468898399998</v>
      </c>
      <c r="BF4" s="2089">
        <v>3315.5865940400004</v>
      </c>
      <c r="BG4" s="2089">
        <v>3232.4629046999985</v>
      </c>
      <c r="BH4" s="2089">
        <v>3423.3026115500015</v>
      </c>
      <c r="BI4" s="2089">
        <v>3438.2378673000003</v>
      </c>
      <c r="BJ4" s="2089">
        <v>3450.1728966999999</v>
      </c>
      <c r="BK4" s="2089">
        <v>3419.4066594600004</v>
      </c>
      <c r="BL4" s="2089">
        <v>3499.4379150900031</v>
      </c>
      <c r="BM4" s="2089">
        <v>3556.7461937499979</v>
      </c>
      <c r="BN4" s="2089">
        <v>3567.8377785600001</v>
      </c>
      <c r="BO4" s="1822">
        <v>3643.964932830002</v>
      </c>
      <c r="BP4" s="168">
        <v>3709.2576868000019</v>
      </c>
      <c r="BQ4" s="1822">
        <v>3760.374457400002</v>
      </c>
      <c r="BR4" s="1822">
        <v>3856.3248316300028</v>
      </c>
      <c r="BS4" s="1822">
        <v>3833.6477835899982</v>
      </c>
      <c r="BT4" s="1822">
        <v>3807.9019554200022</v>
      </c>
      <c r="BU4" s="1822">
        <v>3881.2958105899993</v>
      </c>
      <c r="BV4" s="1822">
        <v>3926.0901897800009</v>
      </c>
      <c r="BW4" s="1822">
        <v>3882.5037677100008</v>
      </c>
      <c r="BX4" s="1822">
        <v>3934.8504870400011</v>
      </c>
      <c r="BY4" s="1822">
        <v>4083.9313917499985</v>
      </c>
      <c r="BZ4" s="1822">
        <v>4096.0325197499988</v>
      </c>
      <c r="CA4" s="167">
        <v>4144.1763749799993</v>
      </c>
      <c r="CB4" s="168">
        <v>4205.9856868800007</v>
      </c>
      <c r="CC4" s="1822">
        <v>4222.4170980599993</v>
      </c>
      <c r="CD4" s="1822">
        <v>4255.0576032400004</v>
      </c>
      <c r="CE4" s="1822">
        <v>4290.3470939899989</v>
      </c>
      <c r="CF4" s="1822">
        <v>4280.5825383699994</v>
      </c>
      <c r="CG4" s="1822">
        <v>4327.6646021999995</v>
      </c>
      <c r="CH4" s="1822">
        <v>4327.1482282899997</v>
      </c>
      <c r="CI4" s="1822">
        <v>4271.980173429999</v>
      </c>
      <c r="CJ4" s="1822">
        <v>4286.9831320599997</v>
      </c>
      <c r="CK4" s="1822">
        <v>4459.8684249399985</v>
      </c>
      <c r="CL4" s="1822">
        <v>4671.4146150699999</v>
      </c>
      <c r="CM4" s="167">
        <v>4688.3235238399993</v>
      </c>
      <c r="CN4" s="168">
        <v>4756.2633741900027</v>
      </c>
      <c r="CO4" s="1822">
        <v>4776.2470737500016</v>
      </c>
      <c r="CP4" s="1822">
        <v>4865.7640454700004</v>
      </c>
      <c r="CQ4" s="1822">
        <v>4861.7907499100002</v>
      </c>
      <c r="CR4" s="1822">
        <v>5109.0277220900034</v>
      </c>
      <c r="CS4" s="1822">
        <v>5129.1880457599991</v>
      </c>
      <c r="CT4" s="1822">
        <v>5240.9790128599971</v>
      </c>
      <c r="CU4" s="1822">
        <v>5379.0565891100014</v>
      </c>
      <c r="CV4" s="1822">
        <v>5674.0715169719997</v>
      </c>
      <c r="CW4" s="1822">
        <v>5878.637988100998</v>
      </c>
      <c r="CX4" s="1822">
        <v>5958.1427457300024</v>
      </c>
      <c r="CY4" s="167">
        <v>6170.8848271300012</v>
      </c>
      <c r="CZ4" s="168">
        <v>6130.8879853299959</v>
      </c>
      <c r="DA4" s="1822">
        <v>6327.4784335189979</v>
      </c>
      <c r="DB4" s="1822">
        <v>6408.4788378879966</v>
      </c>
      <c r="DC4" s="1822">
        <v>6445.6627903070012</v>
      </c>
      <c r="DD4" s="1822">
        <v>6512.0476938600013</v>
      </c>
      <c r="DE4" s="1822">
        <v>6531.86991201</v>
      </c>
      <c r="DF4" s="1822">
        <v>6502.8209017229983</v>
      </c>
      <c r="DG4" s="1822">
        <v>6618.8380858600021</v>
      </c>
      <c r="DH4" s="1822">
        <v>6703.7611262399987</v>
      </c>
      <c r="DI4" s="1822">
        <v>6756.0520594199988</v>
      </c>
      <c r="DJ4" s="1822">
        <v>6960.9762078199974</v>
      </c>
      <c r="DK4" s="167">
        <v>6758.8104408699965</v>
      </c>
      <c r="DL4" s="168">
        <v>6905.76</v>
      </c>
      <c r="DM4" s="1822">
        <v>6945.44</v>
      </c>
      <c r="DN4" s="1822">
        <v>7144.3336422400007</v>
      </c>
      <c r="DO4" s="1822">
        <v>7238.8690883129957</v>
      </c>
      <c r="DP4" s="1822">
        <v>7322.6956347060004</v>
      </c>
      <c r="DQ4" s="1822">
        <v>7389.474961936</v>
      </c>
      <c r="DR4" s="1822">
        <v>7321.277322339999</v>
      </c>
      <c r="DS4" s="1822">
        <v>7460.9299278900016</v>
      </c>
      <c r="DT4" s="1822">
        <v>7689.7059271760008</v>
      </c>
      <c r="DU4" s="1822">
        <v>7835.6897664199978</v>
      </c>
      <c r="DV4" s="1822">
        <v>8528.1242580800026</v>
      </c>
      <c r="DW4" s="167">
        <v>8548.0981932900013</v>
      </c>
      <c r="DX4" s="168">
        <v>8645.26</v>
      </c>
      <c r="DY4" s="1822">
        <v>9014.8116926399998</v>
      </c>
      <c r="DZ4" s="1822">
        <v>9298.353000000001</v>
      </c>
      <c r="EA4" s="1822">
        <v>9288.90899919</v>
      </c>
      <c r="EB4" s="1822">
        <v>9523.9010175700005</v>
      </c>
      <c r="EC4" s="1822">
        <v>9732.2509997099987</v>
      </c>
      <c r="ED4" s="1822">
        <v>10053.866626469999</v>
      </c>
      <c r="EE4" s="1822">
        <v>10159.626082459999</v>
      </c>
      <c r="EF4" s="1822">
        <v>10346.9616314</v>
      </c>
      <c r="EG4" s="1822">
        <v>10596.963757469999</v>
      </c>
      <c r="EH4" s="1822">
        <v>11025.518320360001</v>
      </c>
      <c r="EI4" s="167">
        <v>10874.16610382</v>
      </c>
      <c r="EJ4" s="168">
        <v>11128.005879</v>
      </c>
      <c r="EK4" s="1822">
        <v>11818.567541</v>
      </c>
      <c r="EL4" s="1822">
        <v>12003.669187</v>
      </c>
      <c r="EM4" s="1822">
        <v>12599.102355000001</v>
      </c>
      <c r="EN4" s="1822">
        <v>13098.459675</v>
      </c>
      <c r="EO4" s="1822">
        <v>13794.280095</v>
      </c>
      <c r="EP4" s="1822">
        <v>14368.037425</v>
      </c>
      <c r="EQ4" s="1822">
        <v>14984.421971</v>
      </c>
      <c r="ER4" s="1822">
        <v>16350.683456000001</v>
      </c>
      <c r="ES4" s="1822">
        <v>17182.817793999999</v>
      </c>
      <c r="ET4" s="1822">
        <v>18239.650341</v>
      </c>
      <c r="EU4" s="167">
        <v>18573.783224999999</v>
      </c>
      <c r="EV4" s="168">
        <v>19018.47091557</v>
      </c>
      <c r="EW4" s="1822">
        <v>19653.28538687</v>
      </c>
      <c r="EX4" s="1822">
        <v>20273.94255231</v>
      </c>
      <c r="EY4" s="1822">
        <v>20868.379894099999</v>
      </c>
      <c r="EZ4" s="1822">
        <v>21005.535207910001</v>
      </c>
      <c r="FA4" s="1822">
        <v>20733.907023039999</v>
      </c>
      <c r="FB4" s="1822">
        <v>21011.05047151</v>
      </c>
      <c r="FC4" s="1822">
        <v>21138.049672109999</v>
      </c>
      <c r="FD4" s="1822">
        <v>22072.845837389999</v>
      </c>
      <c r="FE4" s="1822">
        <v>23062.73800936</v>
      </c>
      <c r="FF4" s="1822">
        <v>23425.664824110001</v>
      </c>
      <c r="FG4" s="167">
        <v>24881.920826609999</v>
      </c>
    </row>
    <row r="5" spans="1:189" ht="33" customHeight="1" x14ac:dyDescent="0.45">
      <c r="A5" s="2090" t="s">
        <v>277</v>
      </c>
      <c r="B5" s="188">
        <v>40.373000000000005</v>
      </c>
      <c r="C5" s="188">
        <v>46.841000000000001</v>
      </c>
      <c r="D5" s="188">
        <v>45.634</v>
      </c>
      <c r="E5" s="188">
        <v>53.948</v>
      </c>
      <c r="F5" s="188">
        <v>52.664000000000001</v>
      </c>
      <c r="G5" s="188">
        <v>52.712000000000003</v>
      </c>
      <c r="H5" s="188">
        <v>55</v>
      </c>
      <c r="I5" s="188">
        <v>66.5</v>
      </c>
      <c r="J5" s="188"/>
      <c r="K5" s="602">
        <v>60.87</v>
      </c>
      <c r="L5" s="602">
        <v>58.13</v>
      </c>
      <c r="M5" s="602">
        <v>61.87</v>
      </c>
      <c r="N5" s="602">
        <v>69.69</v>
      </c>
      <c r="O5" s="602"/>
      <c r="P5" s="602">
        <v>85.047617340000016</v>
      </c>
      <c r="Q5" s="602">
        <v>82.252576619999985</v>
      </c>
      <c r="R5" s="602">
        <v>80.680000000000007</v>
      </c>
      <c r="S5" s="602">
        <v>91.29</v>
      </c>
      <c r="T5" s="602"/>
      <c r="U5" s="602">
        <v>85.91</v>
      </c>
      <c r="V5" s="602">
        <v>97.86</v>
      </c>
      <c r="W5" s="602">
        <v>97.29</v>
      </c>
      <c r="X5" s="602">
        <v>136.45855070000002</v>
      </c>
      <c r="Y5" s="2087"/>
      <c r="Z5" s="602">
        <v>99.744745669999986</v>
      </c>
      <c r="AA5" s="602">
        <v>140.10782693000002</v>
      </c>
      <c r="AB5" s="2087" t="s">
        <v>124</v>
      </c>
      <c r="AC5" s="2088" t="s">
        <v>124</v>
      </c>
      <c r="AD5" s="603">
        <v>188.18481225000002</v>
      </c>
      <c r="AE5" s="603">
        <v>251.09603954999997</v>
      </c>
      <c r="AF5" s="603">
        <v>291.4778810200001</v>
      </c>
      <c r="AG5" s="603">
        <v>297.82893998999992</v>
      </c>
      <c r="AH5" s="603">
        <v>286.31087767999998</v>
      </c>
      <c r="AI5" s="604">
        <v>309.03007222999997</v>
      </c>
      <c r="AJ5" s="170">
        <v>276.56284855000013</v>
      </c>
      <c r="AK5" s="170">
        <v>317.6430365500002</v>
      </c>
      <c r="AL5" s="170">
        <v>296.25292989000013</v>
      </c>
      <c r="AM5" s="165">
        <v>309.4160853300001</v>
      </c>
      <c r="AN5" s="165">
        <v>335.80049328000007</v>
      </c>
      <c r="AO5" s="165">
        <v>395.41855662000017</v>
      </c>
      <c r="AP5" s="165">
        <v>386.7811369399999</v>
      </c>
      <c r="AQ5" s="165">
        <v>346.51791894999997</v>
      </c>
      <c r="AR5" s="165">
        <v>355.68138814000002</v>
      </c>
      <c r="AS5" s="165">
        <v>370.7717893099998</v>
      </c>
      <c r="AT5" s="165">
        <v>354.55436867999987</v>
      </c>
      <c r="AU5" s="165">
        <v>338.04449709000039</v>
      </c>
      <c r="AV5" s="165">
        <v>385.72550291000005</v>
      </c>
      <c r="AW5" s="165">
        <v>369.56358752000006</v>
      </c>
      <c r="AX5" s="1579">
        <v>366.96949762000014</v>
      </c>
      <c r="AY5" s="1819">
        <v>330.26269186000002</v>
      </c>
      <c r="AZ5" s="1819">
        <v>358.23681804000012</v>
      </c>
      <c r="BA5" s="1819">
        <v>442.79239373000001</v>
      </c>
      <c r="BB5" s="1819">
        <v>454.81876620999998</v>
      </c>
      <c r="BC5" s="1819">
        <v>413.58292345999996</v>
      </c>
      <c r="BD5" s="1819">
        <v>448.08773360999993</v>
      </c>
      <c r="BE5" s="1819">
        <v>469.62710445999994</v>
      </c>
      <c r="BF5" s="1819">
        <v>435.07203593999992</v>
      </c>
      <c r="BG5" s="1819">
        <v>369.73816205999981</v>
      </c>
      <c r="BH5" s="1819">
        <v>448.38148504999987</v>
      </c>
      <c r="BI5" s="1819">
        <v>447.52072902999987</v>
      </c>
      <c r="BJ5" s="1819">
        <v>431.40710582999992</v>
      </c>
      <c r="BK5" s="1819">
        <v>392.58435129000014</v>
      </c>
      <c r="BL5" s="1819">
        <v>447.73346107000003</v>
      </c>
      <c r="BM5" s="1819">
        <v>494.82552273000022</v>
      </c>
      <c r="BN5" s="1819">
        <v>448.9842335400001</v>
      </c>
      <c r="BO5" s="165">
        <v>452.28863307000012</v>
      </c>
      <c r="BP5" s="174">
        <v>484.29043789999986</v>
      </c>
      <c r="BQ5" s="165">
        <v>475.74323246999978</v>
      </c>
      <c r="BR5" s="165">
        <v>493.27524120999976</v>
      </c>
      <c r="BS5" s="165">
        <v>489.6029299999999</v>
      </c>
      <c r="BT5" s="165">
        <v>506.67899923999988</v>
      </c>
      <c r="BU5" s="165">
        <v>468.28539889999996</v>
      </c>
      <c r="BV5" s="165">
        <v>475.18039723000004</v>
      </c>
      <c r="BW5" s="165">
        <v>446.03922637999989</v>
      </c>
      <c r="BX5" s="165">
        <v>505.51806985000002</v>
      </c>
      <c r="BY5" s="165">
        <v>592.60950702000014</v>
      </c>
      <c r="BZ5" s="165">
        <v>595.49269812000011</v>
      </c>
      <c r="CA5" s="179">
        <v>542.03167893999967</v>
      </c>
      <c r="CB5" s="174">
        <v>576.93578073000015</v>
      </c>
      <c r="CC5" s="165">
        <v>568.81506632000003</v>
      </c>
      <c r="CD5" s="165">
        <v>588.59013888999993</v>
      </c>
      <c r="CE5" s="165">
        <v>592.20684008999979</v>
      </c>
      <c r="CF5" s="165">
        <v>589.60115627000005</v>
      </c>
      <c r="CG5" s="165">
        <v>617.91755768999985</v>
      </c>
      <c r="CH5" s="165">
        <v>598.92733550000003</v>
      </c>
      <c r="CI5" s="165">
        <v>530.86282463999964</v>
      </c>
      <c r="CJ5" s="165">
        <v>588.06916601000012</v>
      </c>
      <c r="CK5" s="165">
        <v>653.19080389999988</v>
      </c>
      <c r="CL5" s="165">
        <v>725.99063417000025</v>
      </c>
      <c r="CM5" s="179">
        <v>683.21396555999991</v>
      </c>
      <c r="CN5" s="174">
        <v>673.48662818999969</v>
      </c>
      <c r="CO5" s="165">
        <v>681.45926034999968</v>
      </c>
      <c r="CP5" s="165">
        <v>681.9198685800003</v>
      </c>
      <c r="CQ5" s="165">
        <v>679.70503623999991</v>
      </c>
      <c r="CR5" s="165">
        <v>811.08268992000103</v>
      </c>
      <c r="CS5" s="165">
        <v>820.79371684</v>
      </c>
      <c r="CT5" s="165">
        <v>788.94122709999976</v>
      </c>
      <c r="CU5" s="165">
        <v>806.42358426999976</v>
      </c>
      <c r="CV5" s="165">
        <v>950.98500577999994</v>
      </c>
      <c r="CW5" s="165">
        <v>891.03690640499974</v>
      </c>
      <c r="CX5" s="165">
        <v>1019.0284229200004</v>
      </c>
      <c r="CY5" s="179">
        <v>870.45651940000005</v>
      </c>
      <c r="CZ5" s="174">
        <v>851.95439860000022</v>
      </c>
      <c r="DA5" s="165">
        <v>940.33975991000023</v>
      </c>
      <c r="DB5" s="165">
        <v>886.36203113000067</v>
      </c>
      <c r="DC5" s="165">
        <v>875.9268135599998</v>
      </c>
      <c r="DD5" s="165">
        <v>893.0725982700003</v>
      </c>
      <c r="DE5" s="165">
        <v>883.62202094000043</v>
      </c>
      <c r="DF5" s="165">
        <v>851.15036003</v>
      </c>
      <c r="DG5" s="165">
        <v>924.63733230999946</v>
      </c>
      <c r="DH5" s="165">
        <v>945.22253944999966</v>
      </c>
      <c r="DI5" s="165">
        <v>975.26390405000018</v>
      </c>
      <c r="DJ5" s="165">
        <v>1074.1211535700004</v>
      </c>
      <c r="DK5" s="179">
        <v>869.3691711200006</v>
      </c>
      <c r="DL5" s="174">
        <v>1008.37</v>
      </c>
      <c r="DM5" s="165">
        <v>931.37</v>
      </c>
      <c r="DN5" s="165">
        <v>943.29755156999954</v>
      </c>
      <c r="DO5" s="165">
        <v>1032.0179503330003</v>
      </c>
      <c r="DP5" s="165">
        <v>1089.7837159360001</v>
      </c>
      <c r="DQ5" s="165">
        <v>1037.4455532230006</v>
      </c>
      <c r="DR5" s="165">
        <v>985.36822024000026</v>
      </c>
      <c r="DS5" s="165">
        <v>1035.9172060199996</v>
      </c>
      <c r="DT5" s="165">
        <v>1172.0581831260001</v>
      </c>
      <c r="DU5" s="165">
        <v>1163.1779486200001</v>
      </c>
      <c r="DV5" s="165">
        <v>1637.5035407200005</v>
      </c>
      <c r="DW5" s="179">
        <v>1401.3494178400001</v>
      </c>
      <c r="DX5" s="174">
        <v>1017.23</v>
      </c>
      <c r="DY5" s="165">
        <v>1122.32133423</v>
      </c>
      <c r="DZ5" s="165">
        <v>1018.474</v>
      </c>
      <c r="EA5" s="165">
        <v>1039.5242648999999</v>
      </c>
      <c r="EB5" s="165">
        <v>1151.20246286</v>
      </c>
      <c r="EC5" s="165">
        <v>1071.2597619800001</v>
      </c>
      <c r="ED5" s="165">
        <v>1145.75051454</v>
      </c>
      <c r="EE5" s="165">
        <v>1092.1970578599999</v>
      </c>
      <c r="EF5" s="165">
        <v>1118.9892044100002</v>
      </c>
      <c r="EG5" s="165">
        <v>1253.33584354</v>
      </c>
      <c r="EH5" s="165">
        <v>1170.80915476</v>
      </c>
      <c r="EI5" s="179">
        <v>1156.25637975</v>
      </c>
      <c r="EJ5" s="174">
        <v>1219.786108</v>
      </c>
      <c r="EK5" s="165">
        <v>1292.1534799999999</v>
      </c>
      <c r="EL5" s="165">
        <v>1318.136853</v>
      </c>
      <c r="EM5" s="165">
        <v>1459.9999029999999</v>
      </c>
      <c r="EN5" s="165">
        <v>1477.5425009999999</v>
      </c>
      <c r="EO5" s="165">
        <v>1712.073482</v>
      </c>
      <c r="EP5" s="165">
        <v>1664.8984539999999</v>
      </c>
      <c r="EQ5" s="165">
        <v>1710.4172759999999</v>
      </c>
      <c r="ER5" s="165">
        <v>2235.1954449999998</v>
      </c>
      <c r="ES5" s="165">
        <v>2040.464324</v>
      </c>
      <c r="ET5" s="165">
        <v>2041.4354900000001</v>
      </c>
      <c r="EU5" s="179">
        <v>1955.8313659999999</v>
      </c>
      <c r="EV5" s="174">
        <v>1985.89819928</v>
      </c>
      <c r="EW5" s="165">
        <v>2106.2004106300001</v>
      </c>
      <c r="EX5" s="165">
        <v>2017.1028163599999</v>
      </c>
      <c r="EY5" s="165">
        <v>2306.94341867</v>
      </c>
      <c r="EZ5" s="165">
        <v>2149.5469733200002</v>
      </c>
      <c r="FA5" s="165">
        <v>2120.9121449300001</v>
      </c>
      <c r="FB5" s="165">
        <v>2346.6573453200003</v>
      </c>
      <c r="FC5" s="165">
        <v>2201.9718440000001</v>
      </c>
      <c r="FD5" s="165">
        <v>2648.42312825</v>
      </c>
      <c r="FE5" s="165">
        <v>2350.7742452399998</v>
      </c>
      <c r="FF5" s="165">
        <v>2473.6190058000002</v>
      </c>
      <c r="FG5" s="179">
        <v>2722.8285056599998</v>
      </c>
    </row>
    <row r="6" spans="1:189" ht="33" customHeight="1" x14ac:dyDescent="0.45">
      <c r="A6" s="2090" t="s">
        <v>278</v>
      </c>
      <c r="B6" s="188">
        <v>89.14</v>
      </c>
      <c r="C6" s="188">
        <v>90.503</v>
      </c>
      <c r="D6" s="188">
        <v>91.010999999999996</v>
      </c>
      <c r="E6" s="188">
        <v>93.74</v>
      </c>
      <c r="F6" s="188">
        <v>103.684</v>
      </c>
      <c r="G6" s="188">
        <v>105.56</v>
      </c>
      <c r="H6" s="188">
        <v>99.1</v>
      </c>
      <c r="I6" s="188">
        <v>103.8</v>
      </c>
      <c r="J6" s="188"/>
      <c r="K6" s="602">
        <v>114.74</v>
      </c>
      <c r="L6" s="602">
        <v>108.64</v>
      </c>
      <c r="M6" s="602">
        <v>107.28</v>
      </c>
      <c r="N6" s="602">
        <v>110.82</v>
      </c>
      <c r="O6" s="602"/>
      <c r="P6" s="602">
        <v>122.97697377999999</v>
      </c>
      <c r="Q6" s="602">
        <v>139.11873015999998</v>
      </c>
      <c r="R6" s="602">
        <v>146.63999999999999</v>
      </c>
      <c r="S6" s="602">
        <v>186.35</v>
      </c>
      <c r="T6" s="602"/>
      <c r="U6" s="602">
        <v>202.9</v>
      </c>
      <c r="V6" s="602">
        <v>213.27</v>
      </c>
      <c r="W6" s="602">
        <v>195.26</v>
      </c>
      <c r="X6" s="602">
        <v>289.37401754999996</v>
      </c>
      <c r="Y6" s="2087"/>
      <c r="Z6" s="602">
        <v>240.96290941999999</v>
      </c>
      <c r="AA6" s="602">
        <v>313.63491274</v>
      </c>
      <c r="AB6" s="2087" t="s">
        <v>124</v>
      </c>
      <c r="AC6" s="2088" t="s">
        <v>124</v>
      </c>
      <c r="AD6" s="603">
        <v>384.6972371</v>
      </c>
      <c r="AE6" s="603">
        <v>558.57299138999986</v>
      </c>
      <c r="AF6" s="603">
        <v>672.45542227999988</v>
      </c>
      <c r="AG6" s="603">
        <v>686.52347689999999</v>
      </c>
      <c r="AH6" s="603">
        <v>683.77155034000009</v>
      </c>
      <c r="AI6" s="604">
        <v>680.82949845999997</v>
      </c>
      <c r="AJ6" s="170">
        <v>696.41536610999981</v>
      </c>
      <c r="AK6" s="170">
        <v>712.93558919000009</v>
      </c>
      <c r="AL6" s="170">
        <v>719.95096769000008</v>
      </c>
      <c r="AM6" s="165">
        <v>706.84729731000004</v>
      </c>
      <c r="AN6" s="165">
        <v>703.59404516000006</v>
      </c>
      <c r="AO6" s="165">
        <v>743.93467109000005</v>
      </c>
      <c r="AP6" s="165">
        <v>830.46830583000008</v>
      </c>
      <c r="AQ6" s="165">
        <v>913.96345225000039</v>
      </c>
      <c r="AR6" s="165">
        <v>956.94372986999974</v>
      </c>
      <c r="AS6" s="165">
        <v>980.50300607000008</v>
      </c>
      <c r="AT6" s="165">
        <v>975.64917277000029</v>
      </c>
      <c r="AU6" s="165">
        <v>969.8142053700002</v>
      </c>
      <c r="AV6" s="165">
        <v>960.58218661999979</v>
      </c>
      <c r="AW6" s="165">
        <v>999.93639085000007</v>
      </c>
      <c r="AX6" s="165">
        <v>975.67215614999986</v>
      </c>
      <c r="AY6" s="1819">
        <v>966.38353259999997</v>
      </c>
      <c r="AZ6" s="1819">
        <v>944.63950031999991</v>
      </c>
      <c r="BA6" s="1819">
        <v>969.59040046999996</v>
      </c>
      <c r="BB6" s="1819">
        <v>1054.02756694</v>
      </c>
      <c r="BC6" s="1819">
        <v>1150.0223352299997</v>
      </c>
      <c r="BD6" s="1819">
        <v>1261.7509665900002</v>
      </c>
      <c r="BE6" s="1819">
        <v>1283.6539072199996</v>
      </c>
      <c r="BF6" s="1819">
        <v>1324.37265054</v>
      </c>
      <c r="BG6" s="1819">
        <v>1277.1693469300001</v>
      </c>
      <c r="BH6" s="1819">
        <v>1309.9507262099996</v>
      </c>
      <c r="BI6" s="1819">
        <v>1335.4419114299994</v>
      </c>
      <c r="BJ6" s="1819">
        <v>1331.3109361299994</v>
      </c>
      <c r="BK6" s="1819">
        <v>1302.12878183</v>
      </c>
      <c r="BL6" s="1819">
        <v>1275.9938969899999</v>
      </c>
      <c r="BM6" s="1819">
        <v>1276.9446426599995</v>
      </c>
      <c r="BN6" s="1819">
        <v>1331.8529975799995</v>
      </c>
      <c r="BO6" s="165">
        <v>1414.5721491200002</v>
      </c>
      <c r="BP6" s="174">
        <v>1411.6794710900001</v>
      </c>
      <c r="BQ6" s="165">
        <v>1476.7937950999999</v>
      </c>
      <c r="BR6" s="165">
        <v>1509.0623958900007</v>
      </c>
      <c r="BS6" s="165">
        <v>1474.3741849300002</v>
      </c>
      <c r="BT6" s="165">
        <v>1421.9437501400002</v>
      </c>
      <c r="BU6" s="165">
        <v>1475.6493354600002</v>
      </c>
      <c r="BV6" s="165">
        <v>1473.3645025700002</v>
      </c>
      <c r="BW6" s="165">
        <v>1431.7421302</v>
      </c>
      <c r="BX6" s="165">
        <v>1422.9021219900003</v>
      </c>
      <c r="BY6" s="165">
        <v>1464.5268923800002</v>
      </c>
      <c r="BZ6" s="165">
        <v>1473.2406116700001</v>
      </c>
      <c r="CA6" s="179">
        <v>1600.4053117000005</v>
      </c>
      <c r="CB6" s="174">
        <v>1611.2090149100002</v>
      </c>
      <c r="CC6" s="165">
        <v>1636.6109511000002</v>
      </c>
      <c r="CD6" s="165">
        <v>1614.9751979500002</v>
      </c>
      <c r="CE6" s="165">
        <v>1595.6874628499995</v>
      </c>
      <c r="CF6" s="165">
        <v>1571.9363178699991</v>
      </c>
      <c r="CG6" s="165">
        <v>1581.3942011399995</v>
      </c>
      <c r="CH6" s="165">
        <v>1579.0312336199995</v>
      </c>
      <c r="CI6" s="165">
        <v>1574.1623369799995</v>
      </c>
      <c r="CJ6" s="165">
        <v>1539.5265818400003</v>
      </c>
      <c r="CK6" s="165">
        <v>1625.9810371200001</v>
      </c>
      <c r="CL6" s="165">
        <v>1766.1107601499998</v>
      </c>
      <c r="CM6" s="179">
        <v>1829.6039578999996</v>
      </c>
      <c r="CN6" s="174">
        <v>1897.1972608100007</v>
      </c>
      <c r="CO6" s="165">
        <v>1911.97314633</v>
      </c>
      <c r="CP6" s="165">
        <v>1956.3185004100001</v>
      </c>
      <c r="CQ6" s="165">
        <v>1957.6771430400004</v>
      </c>
      <c r="CR6" s="165">
        <v>1971.540883110001</v>
      </c>
      <c r="CS6" s="165">
        <v>2026.5754665300005</v>
      </c>
      <c r="CT6" s="165">
        <v>2123.1095704700006</v>
      </c>
      <c r="CU6" s="165">
        <v>2205.8906116499998</v>
      </c>
      <c r="CV6" s="165">
        <v>2286.0859634099997</v>
      </c>
      <c r="CW6" s="165">
        <v>2469.6225774599998</v>
      </c>
      <c r="CX6" s="165">
        <v>2579.2409456899991</v>
      </c>
      <c r="CY6" s="179">
        <v>2894.4524223500007</v>
      </c>
      <c r="CZ6" s="174">
        <v>2917.5530648499994</v>
      </c>
      <c r="DA6" s="165">
        <v>2961.2622914899994</v>
      </c>
      <c r="DB6" s="165">
        <v>2989.8392126999984</v>
      </c>
      <c r="DC6" s="165">
        <v>3004.6932071499996</v>
      </c>
      <c r="DD6" s="165">
        <v>3034.1803116300007</v>
      </c>
      <c r="DE6" s="165">
        <v>3042.049410770001</v>
      </c>
      <c r="DF6" s="165">
        <v>3004.3769177899999</v>
      </c>
      <c r="DG6" s="165">
        <v>3018.8449963300004</v>
      </c>
      <c r="DH6" s="165">
        <v>3039.8518711800016</v>
      </c>
      <c r="DI6" s="165">
        <v>3042.9132362700011</v>
      </c>
      <c r="DJ6" s="165">
        <v>3107.7126590700004</v>
      </c>
      <c r="DK6" s="179">
        <v>3128.1710415000002</v>
      </c>
      <c r="DL6" s="174">
        <v>3127.64</v>
      </c>
      <c r="DM6" s="165">
        <v>3195.21</v>
      </c>
      <c r="DN6" s="165">
        <v>3280.5988489799997</v>
      </c>
      <c r="DO6" s="165">
        <v>3297.7430414099999</v>
      </c>
      <c r="DP6" s="165">
        <v>3322.2775934099996</v>
      </c>
      <c r="DQ6" s="165">
        <v>3372.4846897100001</v>
      </c>
      <c r="DR6" s="165">
        <v>3335.6019730200001</v>
      </c>
      <c r="DS6" s="165">
        <v>3364.0307066400001</v>
      </c>
      <c r="DT6" s="165">
        <v>3435.9587974599999</v>
      </c>
      <c r="DU6" s="165">
        <v>3531.9758604899994</v>
      </c>
      <c r="DV6" s="165">
        <v>3770.4247427100008</v>
      </c>
      <c r="DW6" s="179">
        <v>4025.0463134300003</v>
      </c>
      <c r="DX6" s="174">
        <v>4529.29</v>
      </c>
      <c r="DY6" s="165">
        <v>4736.2198284799997</v>
      </c>
      <c r="DZ6" s="165">
        <v>4926.7929999999997</v>
      </c>
      <c r="EA6" s="165">
        <v>4935.1591639399994</v>
      </c>
      <c r="EB6" s="165">
        <v>5004.25484409</v>
      </c>
      <c r="EC6" s="165">
        <v>5195.4496441700003</v>
      </c>
      <c r="ED6" s="165">
        <v>5297.1025379599996</v>
      </c>
      <c r="EE6" s="165">
        <v>5380.7855438100005</v>
      </c>
      <c r="EF6" s="165">
        <v>5458.4200785600005</v>
      </c>
      <c r="EG6" s="165">
        <v>5579.2990486099998</v>
      </c>
      <c r="EH6" s="165">
        <v>5971.3063121000005</v>
      </c>
      <c r="EI6" s="179">
        <v>5879.0246494700004</v>
      </c>
      <c r="EJ6" s="174">
        <v>6109.1750860000002</v>
      </c>
      <c r="EK6" s="165">
        <v>6501.3421129999997</v>
      </c>
      <c r="EL6" s="165">
        <v>6547.35268</v>
      </c>
      <c r="EM6" s="165">
        <v>6887.6970069999998</v>
      </c>
      <c r="EN6" s="165">
        <v>7255.7412359999998</v>
      </c>
      <c r="EO6" s="165">
        <v>7620.7686640000002</v>
      </c>
      <c r="EP6" s="165">
        <v>8189.8825850000003</v>
      </c>
      <c r="EQ6" s="165">
        <v>8561.0294840000006</v>
      </c>
      <c r="ER6" s="165">
        <v>9230.7449959999994</v>
      </c>
      <c r="ES6" s="165">
        <v>10164.017323</v>
      </c>
      <c r="ET6" s="165">
        <v>10999.442718</v>
      </c>
      <c r="EU6" s="179">
        <v>11326.290741999999</v>
      </c>
      <c r="EV6" s="174">
        <v>11616.49025873</v>
      </c>
      <c r="EW6" s="165">
        <v>11842.2343191</v>
      </c>
      <c r="EX6" s="165">
        <v>12282.909097809999</v>
      </c>
      <c r="EY6" s="165">
        <v>12421.2169808</v>
      </c>
      <c r="EZ6" s="165">
        <v>12468.498747080001</v>
      </c>
      <c r="FA6" s="165">
        <v>12012.71872644</v>
      </c>
      <c r="FB6" s="165">
        <v>11671.33283863</v>
      </c>
      <c r="FC6" s="165">
        <v>11682.972467989999</v>
      </c>
      <c r="FD6" s="165">
        <v>11972.103238239999</v>
      </c>
      <c r="FE6" s="165">
        <v>13022.52176286</v>
      </c>
      <c r="FF6" s="165">
        <v>13359.998334309999</v>
      </c>
      <c r="FG6" s="179">
        <v>14203.982197559999</v>
      </c>
    </row>
    <row r="7" spans="1:189" ht="33" customHeight="1" x14ac:dyDescent="0.45">
      <c r="A7" s="2090" t="s">
        <v>279</v>
      </c>
      <c r="B7" s="188">
        <v>77.296000000000006</v>
      </c>
      <c r="C7" s="188">
        <v>84.030999999999992</v>
      </c>
      <c r="D7" s="188">
        <v>98.573000000000008</v>
      </c>
      <c r="E7" s="188">
        <v>107.18699999999998</v>
      </c>
      <c r="F7" s="188">
        <v>121.124</v>
      </c>
      <c r="G7" s="188">
        <v>135.78699999999998</v>
      </c>
      <c r="H7" s="188">
        <v>150.5</v>
      </c>
      <c r="I7" s="188">
        <v>161.5</v>
      </c>
      <c r="J7" s="188"/>
      <c r="K7" s="602">
        <v>170.41</v>
      </c>
      <c r="L7" s="602">
        <v>183.48</v>
      </c>
      <c r="M7" s="602">
        <v>202.28</v>
      </c>
      <c r="N7" s="602">
        <v>209.76</v>
      </c>
      <c r="O7" s="602"/>
      <c r="P7" s="602">
        <v>212.19194897000006</v>
      </c>
      <c r="Q7" s="602">
        <v>223.97172279999998</v>
      </c>
      <c r="R7" s="602">
        <v>230.86</v>
      </c>
      <c r="S7" s="602">
        <v>239.38</v>
      </c>
      <c r="T7" s="602"/>
      <c r="U7" s="602">
        <v>242.03</v>
      </c>
      <c r="V7" s="602">
        <v>259.83</v>
      </c>
      <c r="W7" s="602">
        <v>272.60000000000002</v>
      </c>
      <c r="X7" s="602">
        <v>311.06342596000007</v>
      </c>
      <c r="Y7" s="2087"/>
      <c r="Z7" s="602">
        <v>268.15064884400005</v>
      </c>
      <c r="AA7" s="602">
        <v>356.46862493799995</v>
      </c>
      <c r="AB7" s="2087" t="s">
        <v>124</v>
      </c>
      <c r="AC7" s="2088" t="s">
        <v>124</v>
      </c>
      <c r="AD7" s="603">
        <v>507.6400093699998</v>
      </c>
      <c r="AE7" s="603">
        <v>715.62822304000008</v>
      </c>
      <c r="AF7" s="603">
        <v>786.15561395999976</v>
      </c>
      <c r="AG7" s="603">
        <v>787.72520996000003</v>
      </c>
      <c r="AH7" s="603">
        <v>796.86050336000017</v>
      </c>
      <c r="AI7" s="604">
        <v>804.65345461999993</v>
      </c>
      <c r="AJ7" s="170">
        <v>819.02941089000012</v>
      </c>
      <c r="AK7" s="170">
        <v>823.80495313999984</v>
      </c>
      <c r="AL7" s="170">
        <v>833.75510014999998</v>
      </c>
      <c r="AM7" s="165">
        <v>840.84645684000031</v>
      </c>
      <c r="AN7" s="165">
        <v>847.90884016999996</v>
      </c>
      <c r="AO7" s="165">
        <v>853.42866857999979</v>
      </c>
      <c r="AP7" s="165">
        <v>863.68933068000024</v>
      </c>
      <c r="AQ7" s="165">
        <v>871.62807644999975</v>
      </c>
      <c r="AR7" s="165">
        <v>859.61090157000001</v>
      </c>
      <c r="AS7" s="165">
        <v>870.54877599999998</v>
      </c>
      <c r="AT7" s="165">
        <v>887.76802894000002</v>
      </c>
      <c r="AU7" s="165">
        <v>911.69846216999974</v>
      </c>
      <c r="AV7" s="175">
        <v>916.7366342700002</v>
      </c>
      <c r="AW7" s="165">
        <v>946.5628336499999</v>
      </c>
      <c r="AX7" s="165">
        <v>939.9313747499998</v>
      </c>
      <c r="AY7" s="1819">
        <v>976.31275394000011</v>
      </c>
      <c r="AZ7" s="1819">
        <v>981.47831516999997</v>
      </c>
      <c r="BA7" s="1819">
        <v>991.7240402900004</v>
      </c>
      <c r="BB7" s="1819">
        <v>975.27258502999973</v>
      </c>
      <c r="BC7" s="1819">
        <v>988.97235342999988</v>
      </c>
      <c r="BD7" s="1819">
        <v>988.83932668999989</v>
      </c>
      <c r="BE7" s="1819">
        <v>992.37044185000036</v>
      </c>
      <c r="BF7" s="1819">
        <v>1019.3003306600003</v>
      </c>
      <c r="BG7" s="1819">
        <v>1029.9153256700004</v>
      </c>
      <c r="BH7" s="1819">
        <v>1064.0619471100003</v>
      </c>
      <c r="BI7" s="1819">
        <v>1076.6886612000001</v>
      </c>
      <c r="BJ7" s="1819">
        <v>1107.0971019200003</v>
      </c>
      <c r="BK7" s="1819">
        <v>1142.7919926400004</v>
      </c>
      <c r="BL7" s="1819">
        <v>1176.8306902800002</v>
      </c>
      <c r="BM7" s="1819">
        <v>1182.2754790100005</v>
      </c>
      <c r="BN7" s="1819">
        <v>1167.0620551400004</v>
      </c>
      <c r="BO7" s="165">
        <v>1160.9125338800004</v>
      </c>
      <c r="BP7" s="174">
        <v>1155.75821918</v>
      </c>
      <c r="BQ7" s="165">
        <v>1169.8353785099996</v>
      </c>
      <c r="BR7" s="165">
        <v>1211.2910040700006</v>
      </c>
      <c r="BS7" s="165">
        <v>1227.4489901500001</v>
      </c>
      <c r="BT7" s="165">
        <v>1241.78296604</v>
      </c>
      <c r="BU7" s="165">
        <v>1289.8990758599994</v>
      </c>
      <c r="BV7" s="165">
        <v>1318.3076326500002</v>
      </c>
      <c r="BW7" s="165">
        <v>1345.8619540700004</v>
      </c>
      <c r="BX7" s="165">
        <v>1347.6450539199998</v>
      </c>
      <c r="BY7" s="165">
        <v>1343.5512768499996</v>
      </c>
      <c r="BZ7" s="165">
        <v>1345.3949852499998</v>
      </c>
      <c r="CA7" s="179">
        <v>1340.8131271299997</v>
      </c>
      <c r="CB7" s="174">
        <v>1320.2781128699999</v>
      </c>
      <c r="CC7" s="165">
        <v>1327.7449671299998</v>
      </c>
      <c r="CD7" s="165">
        <v>1349.0424237999998</v>
      </c>
      <c r="CE7" s="165">
        <v>1399.05788869</v>
      </c>
      <c r="CF7" s="165">
        <v>1426.53690796</v>
      </c>
      <c r="CG7" s="165">
        <v>1443.96062295</v>
      </c>
      <c r="CH7" s="165">
        <v>1470.6679206399995</v>
      </c>
      <c r="CI7" s="165">
        <v>1493.0928462799995</v>
      </c>
      <c r="CJ7" s="165">
        <v>1488.1566808500006</v>
      </c>
      <c r="CK7" s="165">
        <v>1507.0913897599994</v>
      </c>
      <c r="CL7" s="165">
        <v>1501.9082951600003</v>
      </c>
      <c r="CM7" s="179">
        <v>1499.16287371</v>
      </c>
      <c r="CN7" s="174">
        <v>1475.4336098999993</v>
      </c>
      <c r="CO7" s="165">
        <v>1479.4698531699996</v>
      </c>
      <c r="CP7" s="165">
        <v>1499.1672072699996</v>
      </c>
      <c r="CQ7" s="165">
        <v>1494.1478128400006</v>
      </c>
      <c r="CR7" s="165">
        <v>1578.3823768400002</v>
      </c>
      <c r="CS7" s="165">
        <v>1545.1607667200005</v>
      </c>
      <c r="CT7" s="165">
        <v>1599.3849113700001</v>
      </c>
      <c r="CU7" s="165">
        <v>1633.9363381299991</v>
      </c>
      <c r="CV7" s="165">
        <v>1706.2357218989994</v>
      </c>
      <c r="CW7" s="165">
        <v>1771.9865093489996</v>
      </c>
      <c r="CX7" s="165">
        <v>1644.8798973500002</v>
      </c>
      <c r="CY7" s="179">
        <v>1688.7578817199992</v>
      </c>
      <c r="CZ7" s="174">
        <v>1648.4673090699994</v>
      </c>
      <c r="DA7" s="165">
        <v>1715.0863051859992</v>
      </c>
      <c r="DB7" s="165">
        <v>1804.9655987799999</v>
      </c>
      <c r="DC7" s="165">
        <v>1850.5024025069999</v>
      </c>
      <c r="DD7" s="165">
        <v>1874.1816238799988</v>
      </c>
      <c r="DE7" s="165">
        <v>1910.1246088299993</v>
      </c>
      <c r="DF7" s="165">
        <v>1945.4060427499994</v>
      </c>
      <c r="DG7" s="165">
        <v>1966.9933885799996</v>
      </c>
      <c r="DH7" s="165">
        <v>2003.5592426399996</v>
      </c>
      <c r="DI7" s="165">
        <v>2006.2924946399999</v>
      </c>
      <c r="DJ7" s="165">
        <v>2049.8825397699998</v>
      </c>
      <c r="DK7" s="179">
        <v>2050.3281573000004</v>
      </c>
      <c r="DL7" s="174">
        <v>2041.87</v>
      </c>
      <c r="DM7" s="165">
        <v>2082.58</v>
      </c>
      <c r="DN7" s="165">
        <v>2181.08243816</v>
      </c>
      <c r="DO7" s="165">
        <v>2154.7175804100007</v>
      </c>
      <c r="DP7" s="165">
        <v>2185.6648318999992</v>
      </c>
      <c r="DQ7" s="165">
        <v>2241.9832281500007</v>
      </c>
      <c r="DR7" s="165">
        <v>2275.1124231799995</v>
      </c>
      <c r="DS7" s="165">
        <v>2331.5288284799999</v>
      </c>
      <c r="DT7" s="165">
        <v>2333.4927471499996</v>
      </c>
      <c r="DU7" s="165">
        <v>2387.24300515</v>
      </c>
      <c r="DV7" s="165">
        <v>2310.361710109999</v>
      </c>
      <c r="DW7" s="179">
        <v>2367.8690418399992</v>
      </c>
      <c r="DX7" s="174">
        <v>2273.8200000000002</v>
      </c>
      <c r="DY7" s="165">
        <v>2387.50570849</v>
      </c>
      <c r="DZ7" s="165">
        <v>2552.5410000000002</v>
      </c>
      <c r="EA7" s="165">
        <v>2528.6371526599996</v>
      </c>
      <c r="EB7" s="165">
        <v>2598.83776782</v>
      </c>
      <c r="EC7" s="165">
        <v>2662.6922400500002</v>
      </c>
      <c r="ED7" s="165">
        <v>2778.3347152199999</v>
      </c>
      <c r="EE7" s="165">
        <v>2846.4574392499999</v>
      </c>
      <c r="EF7" s="165">
        <v>2905.59520883</v>
      </c>
      <c r="EG7" s="165">
        <v>2912.96474059</v>
      </c>
      <c r="EH7" s="165">
        <v>3027.1108469299998</v>
      </c>
      <c r="EI7" s="179">
        <v>2980.9341704899998</v>
      </c>
      <c r="EJ7" s="174">
        <v>2896.5708279999999</v>
      </c>
      <c r="EK7" s="165">
        <v>3086.8571099999999</v>
      </c>
      <c r="EL7" s="165">
        <v>3180.215772</v>
      </c>
      <c r="EM7" s="165">
        <v>3300.0581459999999</v>
      </c>
      <c r="EN7" s="165">
        <v>3408.2148189999998</v>
      </c>
      <c r="EO7" s="165">
        <v>3495.5851090000001</v>
      </c>
      <c r="EP7" s="165">
        <v>3542.255592</v>
      </c>
      <c r="EQ7" s="165">
        <v>3709.4025799999999</v>
      </c>
      <c r="ER7" s="165">
        <v>3804.2132499999998</v>
      </c>
      <c r="ES7" s="165">
        <v>3912.0835830000001</v>
      </c>
      <c r="ET7" s="165">
        <v>4084.1526210000002</v>
      </c>
      <c r="EU7" s="179">
        <v>4152.1757790000001</v>
      </c>
      <c r="EV7" s="174">
        <v>4192.1269113099997</v>
      </c>
      <c r="EW7" s="165">
        <v>4463.1530302399997</v>
      </c>
      <c r="EX7" s="165">
        <v>4670.7209029700007</v>
      </c>
      <c r="EY7" s="165">
        <v>4858.4431079200003</v>
      </c>
      <c r="EZ7" s="165">
        <v>5159.5968289799994</v>
      </c>
      <c r="FA7" s="165">
        <v>5349.00671169</v>
      </c>
      <c r="FB7" s="165">
        <v>5697.38215236</v>
      </c>
      <c r="FC7" s="165">
        <v>5905.0234246299997</v>
      </c>
      <c r="FD7" s="165">
        <v>6046.55051809</v>
      </c>
      <c r="FE7" s="165">
        <v>6290.4921263799997</v>
      </c>
      <c r="FF7" s="165">
        <v>6237.9990036999998</v>
      </c>
      <c r="FG7" s="179">
        <v>6484.8260449199997</v>
      </c>
    </row>
    <row r="8" spans="1:189" ht="33" customHeight="1" x14ac:dyDescent="0.45">
      <c r="A8" s="2090" t="s">
        <v>169</v>
      </c>
      <c r="B8" s="188">
        <v>30.963000000000001</v>
      </c>
      <c r="C8" s="188">
        <v>33.369999999999997</v>
      </c>
      <c r="D8" s="188">
        <v>36.892000000000003</v>
      </c>
      <c r="E8" s="188">
        <v>41.797000000000004</v>
      </c>
      <c r="F8" s="188">
        <v>45.405999999999999</v>
      </c>
      <c r="G8" s="188">
        <v>45.720999999999997</v>
      </c>
      <c r="H8" s="188">
        <v>51.2</v>
      </c>
      <c r="I8" s="188">
        <v>54.3</v>
      </c>
      <c r="J8" s="188"/>
      <c r="K8" s="602">
        <v>58.31</v>
      </c>
      <c r="L8" s="602">
        <v>65.81</v>
      </c>
      <c r="M8" s="602">
        <v>71.2</v>
      </c>
      <c r="N8" s="602">
        <v>71.69</v>
      </c>
      <c r="O8" s="602"/>
      <c r="P8" s="602">
        <v>76.540192648999991</v>
      </c>
      <c r="Q8" s="602">
        <v>86.875536690000004</v>
      </c>
      <c r="R8" s="602">
        <v>88.32</v>
      </c>
      <c r="S8" s="602">
        <v>93.31</v>
      </c>
      <c r="T8" s="602"/>
      <c r="U8" s="602">
        <v>94.73</v>
      </c>
      <c r="V8" s="602">
        <v>103.07</v>
      </c>
      <c r="W8" s="602">
        <v>101.04</v>
      </c>
      <c r="X8" s="602">
        <v>122.23333044000005</v>
      </c>
      <c r="Y8" s="2087"/>
      <c r="Z8" s="602">
        <v>112.83619843000001</v>
      </c>
      <c r="AA8" s="602">
        <v>153.11270387900001</v>
      </c>
      <c r="AB8" s="2087" t="s">
        <v>124</v>
      </c>
      <c r="AC8" s="2088" t="s">
        <v>124</v>
      </c>
      <c r="AD8" s="603">
        <v>200.06002283000097</v>
      </c>
      <c r="AE8" s="603">
        <v>339.25633862000012</v>
      </c>
      <c r="AF8" s="603">
        <v>373.25157662999999</v>
      </c>
      <c r="AG8" s="603">
        <v>388.50890257000015</v>
      </c>
      <c r="AH8" s="603">
        <v>382.74192791000007</v>
      </c>
      <c r="AI8" s="604">
        <v>383.32016286000004</v>
      </c>
      <c r="AJ8" s="170">
        <v>402.98792351999981</v>
      </c>
      <c r="AK8" s="170">
        <v>408.62459509999991</v>
      </c>
      <c r="AL8" s="170">
        <v>399.19663949000005</v>
      </c>
      <c r="AM8" s="165">
        <v>397.06240263999996</v>
      </c>
      <c r="AN8" s="165">
        <v>397.45710302999987</v>
      </c>
      <c r="AO8" s="165">
        <v>417.10480177999995</v>
      </c>
      <c r="AP8" s="165">
        <v>427.48393832999989</v>
      </c>
      <c r="AQ8" s="165">
        <v>419.36626881000007</v>
      </c>
      <c r="AR8" s="165">
        <v>442.19262312000001</v>
      </c>
      <c r="AS8" s="165">
        <v>450.69932074999997</v>
      </c>
      <c r="AT8" s="165">
        <v>445.45775106999992</v>
      </c>
      <c r="AU8" s="165">
        <v>470.67864980999997</v>
      </c>
      <c r="AV8" s="165">
        <v>469.43333608</v>
      </c>
      <c r="AW8" s="165">
        <v>468.08402916999989</v>
      </c>
      <c r="AX8" s="165">
        <v>468.13873499999988</v>
      </c>
      <c r="AY8" s="1819">
        <v>465.18813674000012</v>
      </c>
      <c r="AZ8" s="1819">
        <v>471.95008351999991</v>
      </c>
      <c r="BA8" s="1819">
        <v>491.04754231999982</v>
      </c>
      <c r="BB8" s="1819">
        <v>495.13515230999991</v>
      </c>
      <c r="BC8" s="1819">
        <v>501.67828265999992</v>
      </c>
      <c r="BD8" s="1819">
        <v>513.97777252999981</v>
      </c>
      <c r="BE8" s="1819">
        <v>529.59543630999997</v>
      </c>
      <c r="BF8" s="1819">
        <v>536.84157689999995</v>
      </c>
      <c r="BG8" s="1819">
        <v>555.64007003999973</v>
      </c>
      <c r="BH8" s="1819">
        <v>600.90845317999992</v>
      </c>
      <c r="BI8" s="1819">
        <v>578.58656563999978</v>
      </c>
      <c r="BJ8" s="1819">
        <v>580.35775282000009</v>
      </c>
      <c r="BK8" s="1819">
        <v>581.90153370000007</v>
      </c>
      <c r="BL8" s="1819">
        <v>598.87986675000002</v>
      </c>
      <c r="BM8" s="2091">
        <v>602.70054935000007</v>
      </c>
      <c r="BN8" s="2091">
        <v>619.93849230000001</v>
      </c>
      <c r="BO8" s="165">
        <v>616.1916167600001</v>
      </c>
      <c r="BP8" s="174">
        <v>657.52955862999977</v>
      </c>
      <c r="BQ8" s="165">
        <v>638.00205131999996</v>
      </c>
      <c r="BR8" s="165">
        <v>642.69619046000014</v>
      </c>
      <c r="BS8" s="165">
        <v>642.22167850999972</v>
      </c>
      <c r="BT8" s="165">
        <v>637.49624000000006</v>
      </c>
      <c r="BU8" s="165">
        <v>647.46200036999994</v>
      </c>
      <c r="BV8" s="165">
        <v>659.23765732999959</v>
      </c>
      <c r="BW8" s="165">
        <v>658.86045705999982</v>
      </c>
      <c r="BX8" s="165">
        <v>658.78524128000004</v>
      </c>
      <c r="BY8" s="165">
        <v>683.24371549999989</v>
      </c>
      <c r="BZ8" s="165">
        <v>681.90422470999988</v>
      </c>
      <c r="CA8" s="179">
        <v>660.9262572099999</v>
      </c>
      <c r="CB8" s="174">
        <v>697.56277837000005</v>
      </c>
      <c r="CC8" s="165">
        <v>689.24611350999987</v>
      </c>
      <c r="CD8" s="165">
        <v>702.44984259999944</v>
      </c>
      <c r="CE8" s="165">
        <v>703.39490236000017</v>
      </c>
      <c r="CF8" s="165">
        <v>692.5081562700002</v>
      </c>
      <c r="CG8" s="165">
        <v>684.39222042000006</v>
      </c>
      <c r="CH8" s="165">
        <v>678.52173852999988</v>
      </c>
      <c r="CI8" s="165">
        <v>673.86216553000008</v>
      </c>
      <c r="CJ8" s="165">
        <v>671.23070336000001</v>
      </c>
      <c r="CK8" s="165">
        <v>673.60519415999988</v>
      </c>
      <c r="CL8" s="165">
        <v>677.40492558999983</v>
      </c>
      <c r="CM8" s="179">
        <v>676.34272667000005</v>
      </c>
      <c r="CN8" s="174">
        <v>710.14587528999994</v>
      </c>
      <c r="CO8" s="165">
        <v>703.34481389999996</v>
      </c>
      <c r="CP8" s="165">
        <v>728.35846921000007</v>
      </c>
      <c r="CQ8" s="165">
        <v>730.26075778999996</v>
      </c>
      <c r="CR8" s="165">
        <v>748.02177222000012</v>
      </c>
      <c r="CS8" s="165">
        <v>736.65809566999997</v>
      </c>
      <c r="CT8" s="165">
        <v>729.5433039200002</v>
      </c>
      <c r="CU8" s="165">
        <v>732.80605506000018</v>
      </c>
      <c r="CV8" s="165">
        <v>730.76482588300019</v>
      </c>
      <c r="CW8" s="165">
        <v>745.99199488700003</v>
      </c>
      <c r="CX8" s="165">
        <v>714.99347977000002</v>
      </c>
      <c r="CY8" s="179">
        <v>717.21800365999968</v>
      </c>
      <c r="CZ8" s="174">
        <v>712.91321281</v>
      </c>
      <c r="DA8" s="165">
        <v>710.79007693299991</v>
      </c>
      <c r="DB8" s="165">
        <v>727.31199527799981</v>
      </c>
      <c r="DC8" s="165">
        <v>714.54036708999979</v>
      </c>
      <c r="DD8" s="165">
        <v>710.61316008000017</v>
      </c>
      <c r="DE8" s="165">
        <v>696.07387146999997</v>
      </c>
      <c r="DF8" s="165">
        <v>701.88758115300016</v>
      </c>
      <c r="DG8" s="165">
        <v>708.36236863999977</v>
      </c>
      <c r="DH8" s="165">
        <v>715.12747297000021</v>
      </c>
      <c r="DI8" s="165">
        <v>731.58242446000008</v>
      </c>
      <c r="DJ8" s="165">
        <v>729.25985541000045</v>
      </c>
      <c r="DK8" s="179">
        <v>710.94207095000002</v>
      </c>
      <c r="DL8" s="174">
        <v>727.89</v>
      </c>
      <c r="DM8" s="165">
        <v>736.28</v>
      </c>
      <c r="DN8" s="165">
        <v>739.35480353000025</v>
      </c>
      <c r="DO8" s="165">
        <v>754.39051615999983</v>
      </c>
      <c r="DP8" s="165">
        <v>724.96949345999997</v>
      </c>
      <c r="DQ8" s="165">
        <v>737.56149085300001</v>
      </c>
      <c r="DR8" s="165">
        <v>725.19470589999992</v>
      </c>
      <c r="DS8" s="165">
        <v>729.45318675000021</v>
      </c>
      <c r="DT8" s="165">
        <v>748.19619944000021</v>
      </c>
      <c r="DU8" s="165">
        <v>753.29295216000037</v>
      </c>
      <c r="DV8" s="165">
        <v>809.83426454000005</v>
      </c>
      <c r="DW8" s="179">
        <v>753.83342017999996</v>
      </c>
      <c r="DX8" s="174">
        <v>824.92000000000007</v>
      </c>
      <c r="DY8" s="165">
        <v>768.76482144000011</v>
      </c>
      <c r="DZ8" s="165">
        <v>800.54500000000007</v>
      </c>
      <c r="EA8" s="165">
        <v>785.58841769000003</v>
      </c>
      <c r="EB8" s="165">
        <v>769.60594279999998</v>
      </c>
      <c r="EC8" s="165">
        <v>802.84935351000001</v>
      </c>
      <c r="ED8" s="165">
        <v>832.67885875000002</v>
      </c>
      <c r="EE8" s="165">
        <v>840.18604153999991</v>
      </c>
      <c r="EF8" s="165">
        <v>863.9571396</v>
      </c>
      <c r="EG8" s="165">
        <v>851.36412473000007</v>
      </c>
      <c r="EH8" s="165">
        <v>856.2920065699999</v>
      </c>
      <c r="EI8" s="179">
        <v>857.95090411000001</v>
      </c>
      <c r="EJ8" s="174">
        <v>902.47385799999995</v>
      </c>
      <c r="EK8" s="165">
        <v>938.21483799999999</v>
      </c>
      <c r="EL8" s="165">
        <v>957.96388200000001</v>
      </c>
      <c r="EM8" s="165">
        <v>951.34730000000002</v>
      </c>
      <c r="EN8" s="165">
        <v>956.96111900000005</v>
      </c>
      <c r="EO8" s="165">
        <v>965.85284000000001</v>
      </c>
      <c r="EP8" s="165">
        <v>971.00079400000004</v>
      </c>
      <c r="EQ8" s="165">
        <v>1003.572631</v>
      </c>
      <c r="ER8" s="165">
        <v>1080.5297639999999</v>
      </c>
      <c r="ES8" s="165">
        <v>1066.252565</v>
      </c>
      <c r="ET8" s="165">
        <v>1114.6195130000001</v>
      </c>
      <c r="EU8" s="179">
        <v>1139.4853370000001</v>
      </c>
      <c r="EV8" s="174">
        <v>1223.95554625</v>
      </c>
      <c r="EW8" s="165">
        <v>1241.6976269000002</v>
      </c>
      <c r="EX8" s="165">
        <v>1303.2097351700002</v>
      </c>
      <c r="EY8" s="165">
        <v>1281.77638671</v>
      </c>
      <c r="EZ8" s="165">
        <v>1227.8926585300001</v>
      </c>
      <c r="FA8" s="165">
        <v>1251.26943998</v>
      </c>
      <c r="FB8" s="165">
        <v>1295.6781351999998</v>
      </c>
      <c r="FC8" s="165">
        <v>1348.08193549</v>
      </c>
      <c r="FD8" s="165">
        <v>1405.76895281</v>
      </c>
      <c r="FE8" s="165">
        <v>1398.9498748800002</v>
      </c>
      <c r="FF8" s="165">
        <v>1354.0484802999999</v>
      </c>
      <c r="FG8" s="179">
        <v>1470.2840784699999</v>
      </c>
    </row>
    <row r="9" spans="1:189" ht="33" customHeight="1" x14ac:dyDescent="0.45">
      <c r="A9" s="2085" t="s">
        <v>146</v>
      </c>
      <c r="B9" s="186">
        <v>237.77199999999999</v>
      </c>
      <c r="C9" s="186">
        <v>254.745</v>
      </c>
      <c r="D9" s="186">
        <v>272.11</v>
      </c>
      <c r="E9" s="186">
        <v>296.67199999999997</v>
      </c>
      <c r="F9" s="186">
        <v>322.87700000000001</v>
      </c>
      <c r="G9" s="186">
        <v>339.786</v>
      </c>
      <c r="H9" s="186">
        <v>355.7</v>
      </c>
      <c r="I9" s="186">
        <v>386.1</v>
      </c>
      <c r="J9" s="186"/>
      <c r="K9" s="601">
        <v>404.34</v>
      </c>
      <c r="L9" s="601">
        <v>416.06</v>
      </c>
      <c r="M9" s="601">
        <v>442.63</v>
      </c>
      <c r="N9" s="601">
        <v>461.96</v>
      </c>
      <c r="O9" s="601"/>
      <c r="P9" s="601">
        <v>496.75673273899997</v>
      </c>
      <c r="Q9" s="601">
        <v>532.21856627399995</v>
      </c>
      <c r="R9" s="601">
        <v>546.5</v>
      </c>
      <c r="S9" s="601">
        <v>610.33000000000004</v>
      </c>
      <c r="T9" s="601"/>
      <c r="U9" s="601">
        <v>625.57000000000005</v>
      </c>
      <c r="V9" s="601">
        <v>674.03</v>
      </c>
      <c r="W9" s="601">
        <v>666.2</v>
      </c>
      <c r="X9" s="1575">
        <v>859.12932513900012</v>
      </c>
      <c r="Y9" s="2087"/>
      <c r="Z9" s="1575">
        <f>SUM(Z6:Z8)</f>
        <v>621.94975669400003</v>
      </c>
      <c r="AA9" s="1575">
        <f>SUM(AA6:AA8)</f>
        <v>823.21624155699999</v>
      </c>
      <c r="AB9" s="2087" t="s">
        <v>124</v>
      </c>
      <c r="AC9" s="2088" t="s">
        <v>124</v>
      </c>
      <c r="AD9" s="1576">
        <v>1280.5820815500008</v>
      </c>
      <c r="AE9" s="1576">
        <v>1864.5465317199994</v>
      </c>
      <c r="AF9" s="1576">
        <v>2123.3404938900007</v>
      </c>
      <c r="AG9" s="1576">
        <v>2160.5865294199998</v>
      </c>
      <c r="AH9" s="1576">
        <v>2149.6848592900005</v>
      </c>
      <c r="AI9" s="1577">
        <v>2177.8331881700001</v>
      </c>
      <c r="AJ9" s="1578">
        <v>2194.0897666999999</v>
      </c>
      <c r="AK9" s="1578">
        <v>2263.0081739799998</v>
      </c>
      <c r="AL9" s="605">
        <v>2249.1556372199989</v>
      </c>
      <c r="AM9" s="1822">
        <v>2254.1722421199997</v>
      </c>
      <c r="AN9" s="1822">
        <v>2284.7604816399994</v>
      </c>
      <c r="AO9" s="1822">
        <v>2403.3386190700012</v>
      </c>
      <c r="AP9" s="1822">
        <v>2508.4377927799997</v>
      </c>
      <c r="AQ9" s="1822">
        <v>2551.4775004600001</v>
      </c>
      <c r="AR9" s="1822">
        <v>2614.4308847000002</v>
      </c>
      <c r="AS9" s="1822">
        <v>2672.5251341299986</v>
      </c>
      <c r="AT9" s="1822">
        <v>2663.4293214600007</v>
      </c>
      <c r="AU9" s="1822">
        <v>2690.2358144399977</v>
      </c>
      <c r="AV9" s="1822">
        <v>2732.4776598799986</v>
      </c>
      <c r="AW9" s="1822">
        <v>2784.1468411899991</v>
      </c>
      <c r="AX9" s="180">
        <v>2750.7117635199993</v>
      </c>
      <c r="AY9" s="2089">
        <v>2738.1471151400006</v>
      </c>
      <c r="AZ9" s="2089">
        <v>2756.3047170500013</v>
      </c>
      <c r="BA9" s="2089">
        <v>2895.1543768099987</v>
      </c>
      <c r="BB9" s="2089">
        <v>2979.2540704899993</v>
      </c>
      <c r="BC9" s="2089">
        <v>3054.2558947800007</v>
      </c>
      <c r="BD9" s="2089">
        <v>3212.6557994199989</v>
      </c>
      <c r="BE9" s="2089">
        <v>3275.2468898399998</v>
      </c>
      <c r="BF9" s="2089">
        <v>3315.5865940400004</v>
      </c>
      <c r="BG9" s="2089">
        <v>3232.4629046999985</v>
      </c>
      <c r="BH9" s="2089">
        <v>3423.3026115500015</v>
      </c>
      <c r="BI9" s="2089">
        <v>3438.2378673000003</v>
      </c>
      <c r="BJ9" s="2089">
        <v>3450.1728966999999</v>
      </c>
      <c r="BK9" s="2089">
        <v>3419.4066594600004</v>
      </c>
      <c r="BL9" s="2089">
        <v>3499.4379150900031</v>
      </c>
      <c r="BM9" s="2089">
        <v>3556.7461937499979</v>
      </c>
      <c r="BN9" s="2089">
        <v>3567.8377785600001</v>
      </c>
      <c r="BO9" s="1822">
        <v>3643.964932830002</v>
      </c>
      <c r="BP9" s="168">
        <v>3709.2576868000019</v>
      </c>
      <c r="BQ9" s="1822">
        <v>3760.374457400002</v>
      </c>
      <c r="BR9" s="1822">
        <v>3856.3248316300028</v>
      </c>
      <c r="BS9" s="1822">
        <v>3833.6477835899982</v>
      </c>
      <c r="BT9" s="1822">
        <v>3807.9019554200022</v>
      </c>
      <c r="BU9" s="1822">
        <v>3881.2958105899993</v>
      </c>
      <c r="BV9" s="1822">
        <v>3926.0901897800009</v>
      </c>
      <c r="BW9" s="1822">
        <v>3882.5037677100008</v>
      </c>
      <c r="BX9" s="1822">
        <v>3934.8504870400011</v>
      </c>
      <c r="BY9" s="1822">
        <v>4083.9313917499985</v>
      </c>
      <c r="BZ9" s="1822">
        <v>4096.0325197499988</v>
      </c>
      <c r="CA9" s="167">
        <v>4144.1763749799993</v>
      </c>
      <c r="CB9" s="168">
        <v>4205.9856868800007</v>
      </c>
      <c r="CC9" s="1822">
        <v>4222.4170980599993</v>
      </c>
      <c r="CD9" s="1822">
        <v>4255.0576032400004</v>
      </c>
      <c r="CE9" s="1822">
        <v>4290.3470939899989</v>
      </c>
      <c r="CF9" s="1822">
        <v>4280.5825383699994</v>
      </c>
      <c r="CG9" s="1822">
        <v>4327.6646021999995</v>
      </c>
      <c r="CH9" s="1822">
        <v>4327.1482282899997</v>
      </c>
      <c r="CI9" s="1822">
        <v>4271.980173429999</v>
      </c>
      <c r="CJ9" s="1822">
        <v>4286.9831320599997</v>
      </c>
      <c r="CK9" s="1822">
        <v>4459.8684249399985</v>
      </c>
      <c r="CL9" s="1822">
        <v>4671.4146150699999</v>
      </c>
      <c r="CM9" s="167">
        <v>4688.3235238399993</v>
      </c>
      <c r="CN9" s="168">
        <v>4756.2633741900027</v>
      </c>
      <c r="CO9" s="1822">
        <v>4776.2470737500016</v>
      </c>
      <c r="CP9" s="1822">
        <v>4865.7640454680004</v>
      </c>
      <c r="CQ9" s="1822">
        <v>4861.7907499100002</v>
      </c>
      <c r="CR9" s="1822">
        <v>5109.0277220900034</v>
      </c>
      <c r="CS9" s="1822">
        <v>5129.1880457629995</v>
      </c>
      <c r="CT9" s="1822">
        <v>5240.9790128599971</v>
      </c>
      <c r="CU9" s="1822">
        <v>5379.0565891100014</v>
      </c>
      <c r="CV9" s="1822">
        <v>5674.0715169700006</v>
      </c>
      <c r="CW9" s="1822">
        <v>5878.6379881099983</v>
      </c>
      <c r="CX9" s="1822">
        <v>5958.1427457300024</v>
      </c>
      <c r="CY9" s="167">
        <v>6170.8848271300012</v>
      </c>
      <c r="CZ9" s="168">
        <v>6130.8879853299968</v>
      </c>
      <c r="DA9" s="1822">
        <v>6327.4784335199984</v>
      </c>
      <c r="DB9" s="1822">
        <v>6408.4788378909971</v>
      </c>
      <c r="DC9" s="1822">
        <v>6445.6627903100016</v>
      </c>
      <c r="DD9" s="1822">
        <v>6512.0476938600013</v>
      </c>
      <c r="DE9" s="1822">
        <v>6531.86991201</v>
      </c>
      <c r="DF9" s="1822">
        <v>6502.8209017199997</v>
      </c>
      <c r="DG9" s="1822">
        <v>6618.8380858560031</v>
      </c>
      <c r="DH9" s="1822">
        <v>6703.7611262429991</v>
      </c>
      <c r="DI9" s="1822">
        <v>6756.0520594199979</v>
      </c>
      <c r="DJ9" s="1822">
        <v>6960.9762078199974</v>
      </c>
      <c r="DK9" s="167">
        <v>6758.8104408739964</v>
      </c>
      <c r="DL9" s="168">
        <v>6905.76</v>
      </c>
      <c r="DM9" s="1822">
        <v>6945.44</v>
      </c>
      <c r="DN9" s="1822">
        <v>7144.3336422509992</v>
      </c>
      <c r="DO9" s="1822">
        <v>7238.8690883169966</v>
      </c>
      <c r="DP9" s="1822">
        <v>7322.6956347060004</v>
      </c>
      <c r="DQ9" s="1822">
        <v>7389.4749619396407</v>
      </c>
      <c r="DR9" s="1822">
        <v>7321.2773223500062</v>
      </c>
      <c r="DS9" s="1822">
        <v>7460.9299279059996</v>
      </c>
      <c r="DT9" s="1822">
        <v>7689.7059271760027</v>
      </c>
      <c r="DU9" s="1822">
        <v>7835.689766429</v>
      </c>
      <c r="DV9" s="1822">
        <v>8528.1246580830011</v>
      </c>
      <c r="DW9" s="167">
        <v>8548.0981932960058</v>
      </c>
      <c r="DX9" s="168">
        <v>8645.2558250300008</v>
      </c>
      <c r="DY9" s="1822">
        <v>9014.8116926399998</v>
      </c>
      <c r="DZ9" s="1822">
        <v>9298.3499999999985</v>
      </c>
      <c r="EA9" s="1822">
        <v>9288.90899919</v>
      </c>
      <c r="EB9" s="1822">
        <v>9523.9010175700005</v>
      </c>
      <c r="EC9" s="1822">
        <v>9732.2509997099987</v>
      </c>
      <c r="ED9" s="1822">
        <v>10053.866626469999</v>
      </c>
      <c r="EE9" s="1822">
        <v>10159.626082459999</v>
      </c>
      <c r="EF9" s="1822">
        <v>10346.9616314</v>
      </c>
      <c r="EG9" s="1822">
        <v>10596.963757469999</v>
      </c>
      <c r="EH9" s="1822">
        <v>11025.518320360001</v>
      </c>
      <c r="EI9" s="167">
        <v>10874.16610382</v>
      </c>
      <c r="EJ9" s="168">
        <v>11128.005879</v>
      </c>
      <c r="EK9" s="1822">
        <v>11818.567541</v>
      </c>
      <c r="EL9" s="1822">
        <v>12003.669187</v>
      </c>
      <c r="EM9" s="1822">
        <v>12599.102355000001</v>
      </c>
      <c r="EN9" s="1822">
        <v>13098.459675</v>
      </c>
      <c r="EO9" s="1822">
        <v>13794.280095</v>
      </c>
      <c r="EP9" s="1822">
        <v>14368.037425</v>
      </c>
      <c r="EQ9" s="1822">
        <v>14984.421971</v>
      </c>
      <c r="ER9" s="1822">
        <v>16350.683456000001</v>
      </c>
      <c r="ES9" s="1822">
        <v>17182.817793999999</v>
      </c>
      <c r="ET9" s="1822">
        <v>18239.650341</v>
      </c>
      <c r="EU9" s="167">
        <v>18573.783224999999</v>
      </c>
      <c r="EV9" s="168">
        <v>19018.47091557</v>
      </c>
      <c r="EW9" s="1822">
        <v>19653.28538687</v>
      </c>
      <c r="EX9" s="1822">
        <v>20273.94255231</v>
      </c>
      <c r="EY9" s="1822">
        <v>20868.379894099999</v>
      </c>
      <c r="EZ9" s="1822">
        <v>21005.535207910001</v>
      </c>
      <c r="FA9" s="1822">
        <v>20733.907023039999</v>
      </c>
      <c r="FB9" s="1822">
        <v>21011.05047151</v>
      </c>
      <c r="FC9" s="1822">
        <v>21138.049672109999</v>
      </c>
      <c r="FD9" s="1822">
        <v>22072.845837389999</v>
      </c>
      <c r="FE9" s="1822">
        <v>23062.73800936</v>
      </c>
      <c r="FF9" s="1822">
        <v>23425.664824110001</v>
      </c>
      <c r="FG9" s="167">
        <v>24881.920826609999</v>
      </c>
    </row>
    <row r="10" spans="1:189" ht="33" customHeight="1" x14ac:dyDescent="0.45">
      <c r="A10" s="2090" t="s">
        <v>175</v>
      </c>
      <c r="B10" s="188">
        <v>177.095</v>
      </c>
      <c r="C10" s="188">
        <v>193.322</v>
      </c>
      <c r="D10" s="188">
        <v>204.82600000000002</v>
      </c>
      <c r="E10" s="188">
        <v>224.47300000000001</v>
      </c>
      <c r="F10" s="188">
        <v>245.33</v>
      </c>
      <c r="G10" s="188">
        <v>261.28699999999998</v>
      </c>
      <c r="H10" s="188">
        <v>259.39999999999998</v>
      </c>
      <c r="I10" s="188">
        <v>291.60000000000002</v>
      </c>
      <c r="J10" s="188"/>
      <c r="K10" s="602">
        <v>305.18</v>
      </c>
      <c r="L10" s="602">
        <v>311.33999999999997</v>
      </c>
      <c r="M10" s="602">
        <v>324.32</v>
      </c>
      <c r="N10" s="602">
        <v>343.72</v>
      </c>
      <c r="O10" s="602"/>
      <c r="P10" s="602">
        <v>372.46852626000009</v>
      </c>
      <c r="Q10" s="602">
        <v>383.2123703699998</v>
      </c>
      <c r="R10" s="602">
        <v>394.1</v>
      </c>
      <c r="S10" s="602">
        <v>445.73</v>
      </c>
      <c r="T10" s="602"/>
      <c r="U10" s="602">
        <v>459.71</v>
      </c>
      <c r="V10" s="602">
        <v>498.78</v>
      </c>
      <c r="W10" s="602">
        <v>492.95</v>
      </c>
      <c r="X10" s="602">
        <v>667.31125080900006</v>
      </c>
      <c r="Y10" s="2087"/>
      <c r="Z10" s="602">
        <v>547.95407581100005</v>
      </c>
      <c r="AA10" s="602">
        <v>738.82613456999979</v>
      </c>
      <c r="AB10" s="2087" t="s">
        <v>124</v>
      </c>
      <c r="AC10" s="2088" t="s">
        <v>124</v>
      </c>
      <c r="AD10" s="603">
        <v>991.8848717799998</v>
      </c>
      <c r="AE10" s="602">
        <v>1402.2830008899996</v>
      </c>
      <c r="AF10" s="603">
        <v>1624.9303125099998</v>
      </c>
      <c r="AG10" s="602">
        <v>1654.0947562200004</v>
      </c>
      <c r="AH10" s="2092">
        <v>1636.5926625199991</v>
      </c>
      <c r="AI10" s="1828">
        <v>1661.7708222500007</v>
      </c>
      <c r="AJ10" s="165">
        <v>1680.6627407000003</v>
      </c>
      <c r="AK10" s="165">
        <v>1735.8742935199996</v>
      </c>
      <c r="AL10" s="170">
        <v>1723.5017332800007</v>
      </c>
      <c r="AM10" s="165">
        <v>1727.2999770299996</v>
      </c>
      <c r="AN10" s="165">
        <v>1744.0416146299995</v>
      </c>
      <c r="AO10" s="165">
        <v>1831.7520145400001</v>
      </c>
      <c r="AP10" s="165">
        <v>1945.3379680999992</v>
      </c>
      <c r="AQ10" s="165">
        <v>1993.4011052700007</v>
      </c>
      <c r="AR10" s="165">
        <v>2044.7723490899996</v>
      </c>
      <c r="AS10" s="165">
        <v>2083.5689628199998</v>
      </c>
      <c r="AT10" s="165">
        <v>2070.3005228199995</v>
      </c>
      <c r="AU10" s="165">
        <v>2072.5624791300002</v>
      </c>
      <c r="AV10" s="165">
        <v>2109.6578931600002</v>
      </c>
      <c r="AW10" s="165">
        <v>2149.0600363900007</v>
      </c>
      <c r="AX10" s="175">
        <v>2127.53833244</v>
      </c>
      <c r="AY10" s="1819">
        <v>2103.3511800199994</v>
      </c>
      <c r="AZ10" s="1819">
        <v>2116.0861019900003</v>
      </c>
      <c r="BA10" s="1819">
        <v>2222.5804550399994</v>
      </c>
      <c r="BB10" s="1819">
        <v>2314.6780048200003</v>
      </c>
      <c r="BC10" s="1819">
        <v>2383.3518811400008</v>
      </c>
      <c r="BD10" s="1819">
        <v>2510.0753268100016</v>
      </c>
      <c r="BE10" s="1819">
        <v>2563.78725622</v>
      </c>
      <c r="BF10" s="1819">
        <v>2599.2439701099988</v>
      </c>
      <c r="BG10" s="1819">
        <v>2522.2999560899984</v>
      </c>
      <c r="BH10" s="1819">
        <v>2659.5710485099999</v>
      </c>
      <c r="BI10" s="1819">
        <v>2701.7357588399987</v>
      </c>
      <c r="BJ10" s="1819">
        <v>2711.1289360299997</v>
      </c>
      <c r="BK10" s="1819">
        <v>2668.1334592400008</v>
      </c>
      <c r="BL10" s="1819">
        <v>2713.8182096700016</v>
      </c>
      <c r="BM10" s="1819">
        <v>2780.2658272000012</v>
      </c>
      <c r="BN10" s="1819">
        <v>2800.8648182100001</v>
      </c>
      <c r="BO10" s="165">
        <v>2880.8870160000015</v>
      </c>
      <c r="BP10" s="174">
        <v>2923.2398503800018</v>
      </c>
      <c r="BQ10" s="165">
        <v>2979.5892090299999</v>
      </c>
      <c r="BR10" s="165">
        <v>3066.3919544399982</v>
      </c>
      <c r="BS10" s="165">
        <v>3051.0808366900001</v>
      </c>
      <c r="BT10" s="165">
        <v>3032.7175815499986</v>
      </c>
      <c r="BU10" s="165">
        <v>3090.2457172200006</v>
      </c>
      <c r="BV10" s="165">
        <v>3123.9167837200002</v>
      </c>
      <c r="BW10" s="165">
        <v>3080.7738868399992</v>
      </c>
      <c r="BX10" s="165">
        <v>3117.2417474600006</v>
      </c>
      <c r="BY10" s="165">
        <v>3241.1742448199993</v>
      </c>
      <c r="BZ10" s="165">
        <v>3259.0767347699989</v>
      </c>
      <c r="CA10" s="179">
        <v>3354.1277007299991</v>
      </c>
      <c r="CB10" s="174">
        <v>3423.9350079800006</v>
      </c>
      <c r="CC10" s="165">
        <v>3446.8954024199998</v>
      </c>
      <c r="CD10" s="165">
        <v>3474.4749666999987</v>
      </c>
      <c r="CE10" s="165">
        <v>3503.0791677999987</v>
      </c>
      <c r="CF10" s="165">
        <v>3500.5448924500001</v>
      </c>
      <c r="CG10" s="165">
        <v>3549.65022064</v>
      </c>
      <c r="CH10" s="165">
        <v>3552.1239937699993</v>
      </c>
      <c r="CI10" s="165">
        <v>3490.3953000500005</v>
      </c>
      <c r="CJ10" s="165">
        <v>3504.2953079300005</v>
      </c>
      <c r="CK10" s="165">
        <v>3658.686083399999</v>
      </c>
      <c r="CL10" s="165">
        <v>3862.2940719699973</v>
      </c>
      <c r="CM10" s="179">
        <v>3908.9851528200006</v>
      </c>
      <c r="CN10" s="174">
        <v>3981.934868650002</v>
      </c>
      <c r="CO10" s="165">
        <v>3988.8637337000018</v>
      </c>
      <c r="CP10" s="165">
        <v>4074.9854561980005</v>
      </c>
      <c r="CQ10" s="165">
        <v>4064.1233833299998</v>
      </c>
      <c r="CR10" s="165">
        <v>4291.955885119999</v>
      </c>
      <c r="CS10" s="165">
        <v>4337.5086552299999</v>
      </c>
      <c r="CT10" s="165">
        <v>4460.5837900700008</v>
      </c>
      <c r="CU10" s="165">
        <v>4588.267073959998</v>
      </c>
      <c r="CV10" s="165">
        <v>4841.0532857700027</v>
      </c>
      <c r="CW10" s="165">
        <v>5039.9262441600031</v>
      </c>
      <c r="CX10" s="165">
        <v>5134.7124713099993</v>
      </c>
      <c r="CY10" s="179">
        <v>5353.1099312200022</v>
      </c>
      <c r="CZ10" s="174">
        <v>5355.6052051599991</v>
      </c>
      <c r="DA10" s="165">
        <v>5517.8792473900003</v>
      </c>
      <c r="DB10" s="165">
        <v>5594.3330012509996</v>
      </c>
      <c r="DC10" s="165">
        <v>5618.036872550002</v>
      </c>
      <c r="DD10" s="165">
        <v>5687.74378445</v>
      </c>
      <c r="DE10" s="165">
        <v>5717.0697877699995</v>
      </c>
      <c r="DF10" s="165">
        <v>5675.7761312100038</v>
      </c>
      <c r="DG10" s="165">
        <v>5761.0240541160047</v>
      </c>
      <c r="DH10" s="165">
        <v>5843.8269186730013</v>
      </c>
      <c r="DI10" s="165">
        <v>5941.1517928800004</v>
      </c>
      <c r="DJ10" s="165">
        <v>6125.318272049999</v>
      </c>
      <c r="DK10" s="179">
        <v>5977.2163322600009</v>
      </c>
      <c r="DL10" s="174">
        <v>6107.96</v>
      </c>
      <c r="DM10" s="165">
        <v>6117.54</v>
      </c>
      <c r="DN10" s="165">
        <v>6295.3816125139974</v>
      </c>
      <c r="DO10" s="165">
        <v>6362.9866936400012</v>
      </c>
      <c r="DP10" s="165">
        <v>6471.5996305400004</v>
      </c>
      <c r="DQ10" s="165">
        <v>6529.559024073641</v>
      </c>
      <c r="DR10" s="165">
        <v>6464.5209340140063</v>
      </c>
      <c r="DS10" s="165">
        <v>6556.5532251999994</v>
      </c>
      <c r="DT10" s="165">
        <v>6765.8646926230022</v>
      </c>
      <c r="DU10" s="165">
        <v>6878.6173903400004</v>
      </c>
      <c r="DV10" s="165">
        <v>7517.9262284000015</v>
      </c>
      <c r="DW10" s="179">
        <v>7527.257762873006</v>
      </c>
      <c r="DX10" s="174">
        <v>7579.05</v>
      </c>
      <c r="DY10" s="165">
        <v>7885.6903404700006</v>
      </c>
      <c r="DZ10" s="165">
        <v>8113.8</v>
      </c>
      <c r="EA10" s="165">
        <v>8117.4975090600001</v>
      </c>
      <c r="EB10" s="165">
        <v>8352.2361561400012</v>
      </c>
      <c r="EC10" s="165">
        <v>8535.7323135099996</v>
      </c>
      <c r="ED10" s="165">
        <v>8814.571768920001</v>
      </c>
      <c r="EE10" s="165">
        <v>8871.8440591100007</v>
      </c>
      <c r="EF10" s="165">
        <v>9004.4913866499992</v>
      </c>
      <c r="EG10" s="165">
        <v>9247.4237161100009</v>
      </c>
      <c r="EH10" s="165">
        <v>9619.1769925699991</v>
      </c>
      <c r="EI10" s="179">
        <v>9518.5210906800003</v>
      </c>
      <c r="EJ10" s="174">
        <v>9718.3258729999998</v>
      </c>
      <c r="EK10" s="165">
        <v>10289.614237</v>
      </c>
      <c r="EL10" s="165">
        <v>10414.691206</v>
      </c>
      <c r="EM10" s="165">
        <v>10921.259473</v>
      </c>
      <c r="EN10" s="165">
        <v>11368.553146</v>
      </c>
      <c r="EO10" s="165">
        <v>12018.647226999999</v>
      </c>
      <c r="EP10" s="165">
        <v>12530.70458</v>
      </c>
      <c r="EQ10" s="165">
        <v>13006.076208</v>
      </c>
      <c r="ER10" s="165">
        <v>14219.921001999999</v>
      </c>
      <c r="ES10" s="165">
        <v>14932.137642</v>
      </c>
      <c r="ET10" s="165">
        <v>15857.050389</v>
      </c>
      <c r="EU10" s="179">
        <v>16120.696436</v>
      </c>
      <c r="EV10" s="174">
        <v>16420.56588672</v>
      </c>
      <c r="EW10" s="165">
        <v>16884.763648020002</v>
      </c>
      <c r="EX10" s="165">
        <v>17381.863208589999</v>
      </c>
      <c r="EY10" s="165">
        <v>17906.35675237</v>
      </c>
      <c r="EZ10" s="165">
        <v>18102.536895740002</v>
      </c>
      <c r="FA10" s="165">
        <v>17756.495123650002</v>
      </c>
      <c r="FB10" s="165">
        <v>17945.47382707</v>
      </c>
      <c r="FC10" s="165">
        <v>17992.472322319998</v>
      </c>
      <c r="FD10" s="165">
        <v>18761.694005500001</v>
      </c>
      <c r="FE10" s="165">
        <v>19605.20655214</v>
      </c>
      <c r="FF10" s="165">
        <v>20038.749857430001</v>
      </c>
      <c r="FG10" s="179">
        <v>21412.502252890001</v>
      </c>
    </row>
    <row r="11" spans="1:189" ht="33" customHeight="1" x14ac:dyDescent="0.45">
      <c r="A11" s="2090" t="s">
        <v>280</v>
      </c>
      <c r="B11" s="188">
        <v>33.545999999999999</v>
      </c>
      <c r="C11" s="188">
        <v>34.257999999999996</v>
      </c>
      <c r="D11" s="188">
        <v>35.501999999999995</v>
      </c>
      <c r="E11" s="188">
        <v>38.493000000000002</v>
      </c>
      <c r="F11" s="188">
        <v>41.406999999999996</v>
      </c>
      <c r="G11" s="188">
        <v>43.591000000000001</v>
      </c>
      <c r="H11" s="188">
        <v>47.3</v>
      </c>
      <c r="I11" s="188">
        <v>47.9</v>
      </c>
      <c r="J11" s="188"/>
      <c r="K11" s="602">
        <v>52.46</v>
      </c>
      <c r="L11" s="602">
        <v>52.66</v>
      </c>
      <c r="M11" s="602">
        <v>57.58</v>
      </c>
      <c r="N11" s="602">
        <v>61.64</v>
      </c>
      <c r="O11" s="602"/>
      <c r="P11" s="602">
        <v>66.478818979999986</v>
      </c>
      <c r="Q11" s="602">
        <v>70.354057679999997</v>
      </c>
      <c r="R11" s="602">
        <v>75.260000000000005</v>
      </c>
      <c r="S11" s="602">
        <v>80.78</v>
      </c>
      <c r="T11" s="602"/>
      <c r="U11" s="602">
        <v>86.55</v>
      </c>
      <c r="V11" s="602">
        <v>92.99</v>
      </c>
      <c r="W11" s="602">
        <v>90.02</v>
      </c>
      <c r="X11" s="602">
        <v>104.47351502000005</v>
      </c>
      <c r="Y11" s="2087"/>
      <c r="Z11" s="602">
        <v>88.507556155999993</v>
      </c>
      <c r="AA11" s="602">
        <v>114.34512830000003</v>
      </c>
      <c r="AB11" s="2087" t="s">
        <v>124</v>
      </c>
      <c r="AC11" s="2088" t="s">
        <v>124</v>
      </c>
      <c r="AD11" s="603">
        <v>147.70065167000004</v>
      </c>
      <c r="AE11" s="603">
        <v>255.45875555999996</v>
      </c>
      <c r="AF11" s="603">
        <v>289.80500921000009</v>
      </c>
      <c r="AG11" s="603">
        <v>296.73098340000013</v>
      </c>
      <c r="AH11" s="603">
        <v>302.54184714999997</v>
      </c>
      <c r="AI11" s="604">
        <v>299.94293522999999</v>
      </c>
      <c r="AJ11" s="170">
        <v>303.28138978999993</v>
      </c>
      <c r="AK11" s="170">
        <v>304.96934739999995</v>
      </c>
      <c r="AL11" s="170">
        <v>301.91109199000005</v>
      </c>
      <c r="AM11" s="165">
        <v>302.46432576000001</v>
      </c>
      <c r="AN11" s="165">
        <v>311.52738849999997</v>
      </c>
      <c r="AO11" s="165">
        <v>316.28863191000005</v>
      </c>
      <c r="AP11" s="165">
        <v>329.52980233000005</v>
      </c>
      <c r="AQ11" s="165">
        <v>335.57665060000005</v>
      </c>
      <c r="AR11" s="165">
        <v>341.51502899000002</v>
      </c>
      <c r="AS11" s="165">
        <v>351.5012718800001</v>
      </c>
      <c r="AT11" s="165">
        <v>362.4257365499999</v>
      </c>
      <c r="AU11" s="165">
        <v>377.3506992400001</v>
      </c>
      <c r="AV11" s="165">
        <v>384.93059361000002</v>
      </c>
      <c r="AW11" s="165">
        <v>397.46573315999984</v>
      </c>
      <c r="AX11" s="165">
        <v>384.38550508000003</v>
      </c>
      <c r="AY11" s="1819">
        <v>388.91132746999989</v>
      </c>
      <c r="AZ11" s="1819">
        <v>392.09942752000012</v>
      </c>
      <c r="BA11" s="1819">
        <v>400.59320215999998</v>
      </c>
      <c r="BB11" s="1819">
        <v>394.90175445999989</v>
      </c>
      <c r="BC11" s="1819">
        <v>405.41118802999995</v>
      </c>
      <c r="BD11" s="1819">
        <v>429.58580247999993</v>
      </c>
      <c r="BE11" s="1819">
        <v>434.71952544999999</v>
      </c>
      <c r="BF11" s="1819">
        <v>446.13690662999988</v>
      </c>
      <c r="BG11" s="1819">
        <v>441.96674176999994</v>
      </c>
      <c r="BH11" s="1819">
        <v>446.08924237000002</v>
      </c>
      <c r="BI11" s="1819">
        <v>447.67292350999998</v>
      </c>
      <c r="BJ11" s="1819">
        <v>457.04253219999993</v>
      </c>
      <c r="BK11" s="1819">
        <v>461.54067652999993</v>
      </c>
      <c r="BL11" s="1819">
        <v>476.96891771999998</v>
      </c>
      <c r="BM11" s="1819">
        <v>477.19652984999982</v>
      </c>
      <c r="BN11" s="1819">
        <v>466.23091529999994</v>
      </c>
      <c r="BO11" s="165">
        <v>478.20755006000002</v>
      </c>
      <c r="BP11" s="174">
        <v>465.40623570999981</v>
      </c>
      <c r="BQ11" s="165">
        <v>489.01534705000006</v>
      </c>
      <c r="BR11" s="165">
        <v>500.50130753999991</v>
      </c>
      <c r="BS11" s="165">
        <v>498.17200898999999</v>
      </c>
      <c r="BT11" s="165">
        <v>484.96194677000011</v>
      </c>
      <c r="BU11" s="165">
        <v>499.44904519999989</v>
      </c>
      <c r="BV11" s="165">
        <v>502.58255479999974</v>
      </c>
      <c r="BW11" s="165">
        <v>501.20095663000001</v>
      </c>
      <c r="BX11" s="165">
        <v>506.3928326799998</v>
      </c>
      <c r="BY11" s="165">
        <v>506.77483977999992</v>
      </c>
      <c r="BZ11" s="165">
        <v>505.0445319599998</v>
      </c>
      <c r="CA11" s="179">
        <v>504.01333670000008</v>
      </c>
      <c r="CB11" s="174">
        <v>500.12479166999964</v>
      </c>
      <c r="CC11" s="165">
        <v>501.06935476000001</v>
      </c>
      <c r="CD11" s="165">
        <v>498.50783240999988</v>
      </c>
      <c r="CE11" s="165">
        <v>496.86297177999984</v>
      </c>
      <c r="CF11" s="165">
        <v>492.79560174999989</v>
      </c>
      <c r="CG11" s="165">
        <v>465.13943621999988</v>
      </c>
      <c r="CH11" s="165">
        <v>459.34411993999976</v>
      </c>
      <c r="CI11" s="165">
        <v>448.46856921999961</v>
      </c>
      <c r="CJ11" s="165">
        <v>445.28879857999982</v>
      </c>
      <c r="CK11" s="165">
        <v>450.77508636999988</v>
      </c>
      <c r="CL11" s="165">
        <v>449.60902847999989</v>
      </c>
      <c r="CM11" s="179">
        <v>431.01975375999984</v>
      </c>
      <c r="CN11" s="174">
        <v>433.02094288000001</v>
      </c>
      <c r="CO11" s="165">
        <v>438.97317796999999</v>
      </c>
      <c r="CP11" s="165">
        <v>444.53215681999995</v>
      </c>
      <c r="CQ11" s="165">
        <v>429.91196117999999</v>
      </c>
      <c r="CR11" s="165">
        <v>438.18715990000004</v>
      </c>
      <c r="CS11" s="165">
        <v>410.55863182999997</v>
      </c>
      <c r="CT11" s="165">
        <v>400.37301535999978</v>
      </c>
      <c r="CU11" s="165">
        <v>404.1252634999999</v>
      </c>
      <c r="CV11" s="165">
        <v>414.56896533999986</v>
      </c>
      <c r="CW11" s="165">
        <v>404.75620218999995</v>
      </c>
      <c r="CX11" s="165">
        <v>392.90501781</v>
      </c>
      <c r="CY11" s="179">
        <v>377.18465860999987</v>
      </c>
      <c r="CZ11" s="174">
        <v>355.17828806999995</v>
      </c>
      <c r="DA11" s="165">
        <v>376.87819659999997</v>
      </c>
      <c r="DB11" s="165">
        <v>390.84269067999992</v>
      </c>
      <c r="DC11" s="165">
        <v>391.13964448999991</v>
      </c>
      <c r="DD11" s="165">
        <v>378.40926303000003</v>
      </c>
      <c r="DE11" s="165">
        <v>375.67942295000006</v>
      </c>
      <c r="DF11" s="165">
        <v>390.88509003000013</v>
      </c>
      <c r="DG11" s="165">
        <v>411.15645887000011</v>
      </c>
      <c r="DH11" s="165">
        <v>428.11611245</v>
      </c>
      <c r="DI11" s="165">
        <v>416.01526066999998</v>
      </c>
      <c r="DJ11" s="165">
        <v>414.09888868000013</v>
      </c>
      <c r="DK11" s="179">
        <v>388.98997994000007</v>
      </c>
      <c r="DL11" s="174">
        <v>405.96</v>
      </c>
      <c r="DM11" s="165">
        <v>419.26</v>
      </c>
      <c r="DN11" s="165">
        <v>427.41244881300008</v>
      </c>
      <c r="DO11" s="165">
        <v>423.4372632859999</v>
      </c>
      <c r="DP11" s="165">
        <v>415.75139141600005</v>
      </c>
      <c r="DQ11" s="165">
        <v>410.92994995599997</v>
      </c>
      <c r="DR11" s="165">
        <v>416.71941730599997</v>
      </c>
      <c r="DS11" s="165">
        <v>444.79260451599993</v>
      </c>
      <c r="DT11" s="165">
        <v>456.13127504600004</v>
      </c>
      <c r="DU11" s="165">
        <v>470.28688471599992</v>
      </c>
      <c r="DV11" s="165">
        <v>476.467233233</v>
      </c>
      <c r="DW11" s="179">
        <v>473.77246157300004</v>
      </c>
      <c r="DX11" s="174">
        <v>504.94582503000026</v>
      </c>
      <c r="DY11" s="165">
        <v>546.73923100000002</v>
      </c>
      <c r="DZ11" s="165">
        <v>578.96</v>
      </c>
      <c r="EA11" s="165">
        <v>591.73075613000003</v>
      </c>
      <c r="EB11" s="165">
        <v>589.43108976999997</v>
      </c>
      <c r="EC11" s="165">
        <v>586.08508467999991</v>
      </c>
      <c r="ED11" s="165">
        <v>610.83152203999998</v>
      </c>
      <c r="EE11" s="165">
        <v>642.28048927999998</v>
      </c>
      <c r="EF11" s="165">
        <v>674.90579455999989</v>
      </c>
      <c r="EG11" s="165">
        <v>692.04930089000004</v>
      </c>
      <c r="EH11" s="165">
        <v>744.18457610000007</v>
      </c>
      <c r="EI11" s="179">
        <v>692.93731082000011</v>
      </c>
      <c r="EJ11" s="174">
        <v>729.10220800000002</v>
      </c>
      <c r="EK11" s="165">
        <v>803.71798799999999</v>
      </c>
      <c r="EL11" s="165">
        <v>858.34633699999995</v>
      </c>
      <c r="EM11" s="165">
        <v>891.18639900000005</v>
      </c>
      <c r="EN11" s="165">
        <v>920.99524199999996</v>
      </c>
      <c r="EO11" s="165">
        <v>929.97257300000001</v>
      </c>
      <c r="EP11" s="165">
        <v>971.55454999999995</v>
      </c>
      <c r="EQ11" s="165">
        <v>1053.745582</v>
      </c>
      <c r="ER11" s="165">
        <v>1123.0707359999999</v>
      </c>
      <c r="ES11" s="165">
        <v>1220.0507729999999</v>
      </c>
      <c r="ET11" s="165">
        <v>1318.5155400000001</v>
      </c>
      <c r="EU11" s="179">
        <v>1381.2176360000001</v>
      </c>
      <c r="EV11" s="174">
        <v>1511.42020303</v>
      </c>
      <c r="EW11" s="165">
        <v>1639.5989815999999</v>
      </c>
      <c r="EX11" s="165">
        <v>1758.6089061600001</v>
      </c>
      <c r="EY11" s="165">
        <v>1817.62770372</v>
      </c>
      <c r="EZ11" s="165">
        <v>1751.6094527999999</v>
      </c>
      <c r="FA11" s="165">
        <v>1817.2076830599999</v>
      </c>
      <c r="FB11" s="165">
        <v>1919.1514272899999</v>
      </c>
      <c r="FC11" s="165">
        <v>2008.7531007800001</v>
      </c>
      <c r="FD11" s="165">
        <v>2120.2342817399999</v>
      </c>
      <c r="FE11" s="165">
        <v>2232.5623338</v>
      </c>
      <c r="FF11" s="165">
        <v>2242.8169668</v>
      </c>
      <c r="FG11" s="179">
        <v>2354.538532</v>
      </c>
    </row>
    <row r="12" spans="1:189" ht="33" customHeight="1" x14ac:dyDescent="0.45">
      <c r="A12" s="2090" t="s">
        <v>181</v>
      </c>
      <c r="B12" s="188">
        <v>27.131999999999998</v>
      </c>
      <c r="C12" s="188">
        <v>27.164999999999999</v>
      </c>
      <c r="D12" s="188">
        <v>31.782</v>
      </c>
      <c r="E12" s="188">
        <v>33.706000000000003</v>
      </c>
      <c r="F12" s="188">
        <v>36.14</v>
      </c>
      <c r="G12" s="188">
        <v>34.908999999999999</v>
      </c>
      <c r="H12" s="188">
        <v>49.1</v>
      </c>
      <c r="I12" s="188">
        <v>46.7</v>
      </c>
      <c r="J12" s="188"/>
      <c r="K12" s="602">
        <v>46.69</v>
      </c>
      <c r="L12" s="602">
        <v>52.06</v>
      </c>
      <c r="M12" s="602">
        <v>60.73</v>
      </c>
      <c r="N12" s="602">
        <v>56.6</v>
      </c>
      <c r="O12" s="602"/>
      <c r="P12" s="602">
        <v>57.809387498999996</v>
      </c>
      <c r="Q12" s="602">
        <v>78.652138224000012</v>
      </c>
      <c r="R12" s="602">
        <v>77.14</v>
      </c>
      <c r="S12" s="602">
        <v>83.82</v>
      </c>
      <c r="T12" s="602"/>
      <c r="U12" s="602">
        <v>79.319999999999993</v>
      </c>
      <c r="V12" s="602">
        <v>82.26</v>
      </c>
      <c r="W12" s="602">
        <v>83.2</v>
      </c>
      <c r="X12" s="602">
        <v>87.344559310000008</v>
      </c>
      <c r="Y12" s="2087"/>
      <c r="Z12" s="602">
        <v>85.232870550000001</v>
      </c>
      <c r="AA12" s="602">
        <v>110.15280523999999</v>
      </c>
      <c r="AB12" s="2087" t="s">
        <v>124</v>
      </c>
      <c r="AC12" s="2088" t="s">
        <v>124</v>
      </c>
      <c r="AD12" s="2093">
        <v>140.99655810000093</v>
      </c>
      <c r="AE12" s="2093">
        <v>206.80477526999994</v>
      </c>
      <c r="AF12" s="603">
        <v>208.19811128999999</v>
      </c>
      <c r="AG12" s="603">
        <v>209.35372892000001</v>
      </c>
      <c r="AH12" s="603">
        <v>210.14328874000006</v>
      </c>
      <c r="AI12" s="604">
        <v>215.71236981000007</v>
      </c>
      <c r="AJ12" s="170">
        <v>210.17875541000004</v>
      </c>
      <c r="AK12" s="170">
        <v>221.75747218000009</v>
      </c>
      <c r="AL12" s="170">
        <v>223.33575107000001</v>
      </c>
      <c r="AM12" s="165">
        <v>224.00087845000002</v>
      </c>
      <c r="AN12" s="165">
        <v>228.78441763000001</v>
      </c>
      <c r="AO12" s="165">
        <v>249.08233668</v>
      </c>
      <c r="AP12" s="165">
        <v>233.39329248999999</v>
      </c>
      <c r="AQ12" s="165">
        <v>222.28246395000002</v>
      </c>
      <c r="AR12" s="165">
        <v>228.14350661999998</v>
      </c>
      <c r="AS12" s="165">
        <v>237.45489943000001</v>
      </c>
      <c r="AT12" s="165">
        <v>230.70306209</v>
      </c>
      <c r="AU12" s="165">
        <v>240.32263606999996</v>
      </c>
      <c r="AV12" s="165">
        <v>237.88917311000006</v>
      </c>
      <c r="AW12" s="165">
        <v>237.62107164000003</v>
      </c>
      <c r="AX12" s="165">
        <v>238.78792600000006</v>
      </c>
      <c r="AY12" s="1819">
        <v>245.88460764999999</v>
      </c>
      <c r="AZ12" s="1819">
        <v>248.1191875399999</v>
      </c>
      <c r="BA12" s="1819">
        <v>271.98071960999999</v>
      </c>
      <c r="BB12" s="1819">
        <v>269.67431121000004</v>
      </c>
      <c r="BC12" s="1819">
        <v>265.49282560999995</v>
      </c>
      <c r="BD12" s="1819">
        <v>272.99467012999997</v>
      </c>
      <c r="BE12" s="1819">
        <v>276.74010817000004</v>
      </c>
      <c r="BF12" s="1819">
        <v>270.20571729999995</v>
      </c>
      <c r="BG12" s="1819">
        <v>268.19620684</v>
      </c>
      <c r="BH12" s="1819">
        <v>317.64232067</v>
      </c>
      <c r="BI12" s="1819">
        <v>287.06783084000006</v>
      </c>
      <c r="BJ12" s="1819">
        <v>282.00142847000001</v>
      </c>
      <c r="BK12" s="1819">
        <v>289.73252368999999</v>
      </c>
      <c r="BL12" s="1819">
        <v>308.65078769999991</v>
      </c>
      <c r="BM12" s="1819">
        <v>299.28383669999994</v>
      </c>
      <c r="BN12" s="1819">
        <v>300.74204504999994</v>
      </c>
      <c r="BO12" s="165">
        <v>284.87036676999998</v>
      </c>
      <c r="BP12" s="174">
        <v>320.61160070999983</v>
      </c>
      <c r="BQ12" s="165">
        <v>291.76990132000003</v>
      </c>
      <c r="BR12" s="165">
        <v>289.43156964999997</v>
      </c>
      <c r="BS12" s="165">
        <v>284.39493791000001</v>
      </c>
      <c r="BT12" s="165">
        <v>290.22242710000006</v>
      </c>
      <c r="BU12" s="165">
        <v>291.60104817000001</v>
      </c>
      <c r="BV12" s="165">
        <v>299.59085126000002</v>
      </c>
      <c r="BW12" s="165">
        <v>300.52892423999992</v>
      </c>
      <c r="BX12" s="165">
        <v>311.21590689999994</v>
      </c>
      <c r="BY12" s="165">
        <v>335.98230714999988</v>
      </c>
      <c r="BZ12" s="165">
        <v>331.91125301999989</v>
      </c>
      <c r="CA12" s="179">
        <v>286.03533755000012</v>
      </c>
      <c r="CB12" s="174">
        <v>281.92588723000011</v>
      </c>
      <c r="CC12" s="165">
        <v>274.45234087999995</v>
      </c>
      <c r="CD12" s="165">
        <v>282.07480412999996</v>
      </c>
      <c r="CE12" s="165">
        <v>290.40495440999996</v>
      </c>
      <c r="CF12" s="165">
        <v>287.24204416999999</v>
      </c>
      <c r="CG12" s="165">
        <v>312.87494534000001</v>
      </c>
      <c r="CH12" s="165">
        <v>315.68011457999995</v>
      </c>
      <c r="CI12" s="165">
        <v>333.11630415999991</v>
      </c>
      <c r="CJ12" s="165">
        <v>337.39902554999998</v>
      </c>
      <c r="CK12" s="165">
        <v>350.40725517000016</v>
      </c>
      <c r="CL12" s="165">
        <v>359.51151462000007</v>
      </c>
      <c r="CM12" s="179">
        <v>348.31861725999994</v>
      </c>
      <c r="CN12" s="174">
        <v>341.30756265999992</v>
      </c>
      <c r="CO12" s="165">
        <v>348.41016207999803</v>
      </c>
      <c r="CP12" s="165">
        <v>346.2464324500001</v>
      </c>
      <c r="CQ12" s="165">
        <v>367.75540539999997</v>
      </c>
      <c r="CR12" s="165">
        <v>378.88467706999995</v>
      </c>
      <c r="CS12" s="165">
        <v>381.12075871300004</v>
      </c>
      <c r="CT12" s="165">
        <v>380.02220742999998</v>
      </c>
      <c r="CU12" s="165">
        <v>386.66425164999993</v>
      </c>
      <c r="CV12" s="165">
        <v>418.44926585999985</v>
      </c>
      <c r="CW12" s="165">
        <v>433.95554176000007</v>
      </c>
      <c r="CX12" s="165">
        <v>430.52525660999987</v>
      </c>
      <c r="CY12" s="179">
        <v>440.59023730000018</v>
      </c>
      <c r="CZ12" s="174">
        <v>420.1044920999999</v>
      </c>
      <c r="DA12" s="165">
        <v>432.72098952999988</v>
      </c>
      <c r="DB12" s="165">
        <v>423.30314595999988</v>
      </c>
      <c r="DC12" s="165">
        <v>436.48627326999991</v>
      </c>
      <c r="DD12" s="165">
        <v>445.89464637999993</v>
      </c>
      <c r="DE12" s="165">
        <v>439.12070129</v>
      </c>
      <c r="DF12" s="165">
        <v>436.15968047999996</v>
      </c>
      <c r="DG12" s="165">
        <v>446.65757287000019</v>
      </c>
      <c r="DH12" s="165">
        <v>431.81809512000007</v>
      </c>
      <c r="DI12" s="165">
        <v>398.88500586999982</v>
      </c>
      <c r="DJ12" s="165">
        <v>421.55904709000021</v>
      </c>
      <c r="DK12" s="179">
        <v>392.60412867400009</v>
      </c>
      <c r="DL12" s="174">
        <v>391.84</v>
      </c>
      <c r="DM12" s="165">
        <v>408.64</v>
      </c>
      <c r="DN12" s="165">
        <v>421.53958092399989</v>
      </c>
      <c r="DO12" s="165">
        <v>452.44513139100002</v>
      </c>
      <c r="DP12" s="165">
        <v>435.34461275000007</v>
      </c>
      <c r="DQ12" s="165">
        <v>448.98598791000012</v>
      </c>
      <c r="DR12" s="165">
        <v>440.0369710299999</v>
      </c>
      <c r="DS12" s="165">
        <v>459.58409818999979</v>
      </c>
      <c r="DT12" s="165">
        <v>467.70995950700001</v>
      </c>
      <c r="DU12" s="165">
        <v>486.78549137299979</v>
      </c>
      <c r="DV12" s="165">
        <v>533.73119644999997</v>
      </c>
      <c r="DW12" s="179">
        <v>547.06796884999994</v>
      </c>
      <c r="DX12" s="174">
        <v>561.26</v>
      </c>
      <c r="DY12" s="165">
        <v>573.90683645000001</v>
      </c>
      <c r="DZ12" s="165">
        <v>605.58999999999992</v>
      </c>
      <c r="EA12" s="165">
        <v>577.71769463999999</v>
      </c>
      <c r="EB12" s="165">
        <v>581.40185292000012</v>
      </c>
      <c r="EC12" s="165">
        <v>610.43360152000002</v>
      </c>
      <c r="ED12" s="165">
        <v>628.46333621999997</v>
      </c>
      <c r="EE12" s="165">
        <v>645.50153406999993</v>
      </c>
      <c r="EF12" s="165">
        <v>667.56445019</v>
      </c>
      <c r="EG12" s="165">
        <v>657.49074046999999</v>
      </c>
      <c r="EH12" s="165">
        <v>662.15675168999996</v>
      </c>
      <c r="EI12" s="179">
        <v>660.46023874000002</v>
      </c>
      <c r="EJ12" s="174">
        <v>680.57779800000026</v>
      </c>
      <c r="EK12" s="165">
        <v>725.23531600000024</v>
      </c>
      <c r="EL12" s="165">
        <v>730.63164400000096</v>
      </c>
      <c r="EM12" s="165">
        <v>786.65648300000066</v>
      </c>
      <c r="EN12" s="165">
        <v>808.91128700000081</v>
      </c>
      <c r="EO12" s="165">
        <v>845.66029499999968</v>
      </c>
      <c r="EP12" s="165">
        <v>865.77829500000007</v>
      </c>
      <c r="EQ12" s="165">
        <v>924.60018099999979</v>
      </c>
      <c r="ER12" s="165">
        <v>1007.6917180000019</v>
      </c>
      <c r="ES12" s="165">
        <v>1030.6293789999982</v>
      </c>
      <c r="ET12" s="165">
        <v>1064.0844120000002</v>
      </c>
      <c r="EU12" s="179">
        <v>1071.8691529999996</v>
      </c>
      <c r="EV12" s="174">
        <v>1086.48482582</v>
      </c>
      <c r="EW12" s="165">
        <v>1128.9227572499985</v>
      </c>
      <c r="EX12" s="165">
        <v>1133.4704375600013</v>
      </c>
      <c r="EY12" s="165">
        <v>1144.3954380099967</v>
      </c>
      <c r="EZ12" s="165">
        <v>1151.3888593699994</v>
      </c>
      <c r="FA12" s="165">
        <v>1160.2042163299957</v>
      </c>
      <c r="FB12" s="165">
        <v>1146.4252171500011</v>
      </c>
      <c r="FC12" s="165">
        <v>1136.8242490100019</v>
      </c>
      <c r="FD12" s="165">
        <v>1190.9175501499994</v>
      </c>
      <c r="FE12" s="165">
        <v>1224.96912342</v>
      </c>
      <c r="FF12" s="165">
        <v>1144.0979998799994</v>
      </c>
      <c r="FG12" s="179">
        <v>1114.88004172</v>
      </c>
    </row>
    <row r="13" spans="1:189" s="2104" customFormat="1" ht="33" customHeight="1" thickBot="1" x14ac:dyDescent="0.5">
      <c r="A13" s="2094" t="s">
        <v>281</v>
      </c>
      <c r="B13" s="2095">
        <v>120</v>
      </c>
      <c r="C13" s="2095" t="s">
        <v>282</v>
      </c>
      <c r="D13" s="2095" t="s">
        <v>283</v>
      </c>
      <c r="E13" s="2095" t="s">
        <v>283</v>
      </c>
      <c r="F13" s="2095" t="s">
        <v>283</v>
      </c>
      <c r="G13" s="2095">
        <v>123</v>
      </c>
      <c r="H13" s="2095">
        <v>124</v>
      </c>
      <c r="I13" s="2095">
        <v>124</v>
      </c>
      <c r="J13" s="2095"/>
      <c r="K13" s="2096">
        <v>125</v>
      </c>
      <c r="L13" s="2096">
        <v>125</v>
      </c>
      <c r="M13" s="2096">
        <v>126</v>
      </c>
      <c r="N13" s="2096">
        <v>128</v>
      </c>
      <c r="O13" s="2096"/>
      <c r="P13" s="2096">
        <v>128</v>
      </c>
      <c r="Q13" s="2096">
        <v>128</v>
      </c>
      <c r="R13" s="2096">
        <v>128</v>
      </c>
      <c r="S13" s="2096">
        <v>128</v>
      </c>
      <c r="T13" s="2096"/>
      <c r="U13" s="2096">
        <v>128</v>
      </c>
      <c r="V13" s="606">
        <v>135</v>
      </c>
      <c r="W13" s="606">
        <v>135</v>
      </c>
      <c r="X13" s="606">
        <v>135</v>
      </c>
      <c r="Y13" s="606"/>
      <c r="Z13" s="606">
        <v>135</v>
      </c>
      <c r="AA13" s="606">
        <v>135</v>
      </c>
      <c r="AB13" s="2096" t="s">
        <v>124</v>
      </c>
      <c r="AC13" s="2097" t="s">
        <v>124</v>
      </c>
      <c r="AD13" s="606">
        <v>132</v>
      </c>
      <c r="AE13" s="607">
        <v>140</v>
      </c>
      <c r="AF13" s="2098">
        <v>139</v>
      </c>
      <c r="AG13" s="2098">
        <v>139</v>
      </c>
      <c r="AH13" s="2098">
        <v>139</v>
      </c>
      <c r="AI13" s="2099">
        <v>139</v>
      </c>
      <c r="AJ13" s="2098">
        <v>139</v>
      </c>
      <c r="AK13" s="2098">
        <v>139</v>
      </c>
      <c r="AL13" s="2098">
        <v>139</v>
      </c>
      <c r="AM13" s="2098">
        <v>139</v>
      </c>
      <c r="AN13" s="2098">
        <v>139</v>
      </c>
      <c r="AO13" s="2098">
        <v>139</v>
      </c>
      <c r="AP13" s="2098">
        <v>139</v>
      </c>
      <c r="AQ13" s="2098">
        <v>139</v>
      </c>
      <c r="AR13" s="2098">
        <v>139</v>
      </c>
      <c r="AS13" s="2098">
        <v>139</v>
      </c>
      <c r="AT13" s="2098">
        <v>139</v>
      </c>
      <c r="AU13" s="2098">
        <v>139</v>
      </c>
      <c r="AV13" s="2098">
        <v>139</v>
      </c>
      <c r="AW13" s="2098">
        <v>139</v>
      </c>
      <c r="AX13" s="2098">
        <v>139</v>
      </c>
      <c r="AY13" s="2096">
        <v>139</v>
      </c>
      <c r="AZ13" s="2096">
        <v>139</v>
      </c>
      <c r="BA13" s="2096">
        <v>139</v>
      </c>
      <c r="BB13" s="2096">
        <v>139</v>
      </c>
      <c r="BC13" s="2096">
        <v>139</v>
      </c>
      <c r="BD13" s="2096">
        <v>140</v>
      </c>
      <c r="BE13" s="2096">
        <v>140</v>
      </c>
      <c r="BF13" s="2096">
        <v>140</v>
      </c>
      <c r="BG13" s="2096">
        <v>140</v>
      </c>
      <c r="BH13" s="2096">
        <v>140</v>
      </c>
      <c r="BI13" s="2096">
        <v>140</v>
      </c>
      <c r="BJ13" s="2096">
        <v>141</v>
      </c>
      <c r="BK13" s="2100">
        <v>141</v>
      </c>
      <c r="BL13" s="2100">
        <v>141</v>
      </c>
      <c r="BM13" s="2100">
        <v>141</v>
      </c>
      <c r="BN13" s="2100">
        <v>141</v>
      </c>
      <c r="BO13" s="2101">
        <v>141</v>
      </c>
      <c r="BP13" s="2102">
        <v>141</v>
      </c>
      <c r="BQ13" s="2101">
        <v>141</v>
      </c>
      <c r="BR13" s="2101">
        <v>141</v>
      </c>
      <c r="BS13" s="2101">
        <v>141</v>
      </c>
      <c r="BT13" s="2101">
        <v>141</v>
      </c>
      <c r="BU13" s="2101">
        <v>141</v>
      </c>
      <c r="BV13" s="2101">
        <v>142</v>
      </c>
      <c r="BW13" s="2101">
        <v>142</v>
      </c>
      <c r="BX13" s="2101">
        <v>143</v>
      </c>
      <c r="BY13" s="2101">
        <v>144</v>
      </c>
      <c r="BZ13" s="2101">
        <v>144</v>
      </c>
      <c r="CA13" s="2103">
        <v>144</v>
      </c>
      <c r="CB13" s="2102">
        <v>144</v>
      </c>
      <c r="CC13" s="2101">
        <v>144</v>
      </c>
      <c r="CD13" s="2101">
        <v>144</v>
      </c>
      <c r="CE13" s="2101">
        <v>144</v>
      </c>
      <c r="CF13" s="2101">
        <v>144</v>
      </c>
      <c r="CG13" s="2101">
        <v>144</v>
      </c>
      <c r="CH13" s="2101">
        <v>144</v>
      </c>
      <c r="CI13" s="2101">
        <v>144</v>
      </c>
      <c r="CJ13" s="2101">
        <v>144</v>
      </c>
      <c r="CK13" s="2101">
        <v>144</v>
      </c>
      <c r="CL13" s="2101">
        <v>144</v>
      </c>
      <c r="CM13" s="2103">
        <v>144</v>
      </c>
      <c r="CN13" s="2102">
        <v>144</v>
      </c>
      <c r="CO13" s="2101">
        <v>144</v>
      </c>
      <c r="CP13" s="2101">
        <v>144</v>
      </c>
      <c r="CQ13" s="2101">
        <v>144</v>
      </c>
      <c r="CR13" s="2101">
        <v>144</v>
      </c>
      <c r="CS13" s="2101">
        <v>144</v>
      </c>
      <c r="CT13" s="2101">
        <v>144</v>
      </c>
      <c r="CU13" s="2101">
        <v>144</v>
      </c>
      <c r="CV13" s="2101">
        <v>145</v>
      </c>
      <c r="CW13" s="2101">
        <v>142</v>
      </c>
      <c r="CX13" s="2101">
        <v>144</v>
      </c>
      <c r="CY13" s="2103">
        <v>145</v>
      </c>
      <c r="CZ13" s="2102">
        <v>145</v>
      </c>
      <c r="DA13" s="2101">
        <v>145</v>
      </c>
      <c r="DB13" s="2101">
        <v>144</v>
      </c>
      <c r="DC13" s="2101">
        <v>144</v>
      </c>
      <c r="DD13" s="2101">
        <v>144</v>
      </c>
      <c r="DE13" s="2101">
        <v>144</v>
      </c>
      <c r="DF13" s="2101">
        <v>144</v>
      </c>
      <c r="DG13" s="2101">
        <v>145</v>
      </c>
      <c r="DH13" s="2101">
        <v>145</v>
      </c>
      <c r="DI13" s="2101">
        <v>145</v>
      </c>
      <c r="DJ13" s="2101">
        <v>145</v>
      </c>
      <c r="DK13" s="2103">
        <v>145</v>
      </c>
      <c r="DL13" s="2102">
        <v>145</v>
      </c>
      <c r="DM13" s="2101">
        <v>145</v>
      </c>
      <c r="DN13" s="2101">
        <v>145</v>
      </c>
      <c r="DO13" s="2101">
        <v>145</v>
      </c>
      <c r="DP13" s="2101">
        <v>146</v>
      </c>
      <c r="DQ13" s="2101">
        <v>146</v>
      </c>
      <c r="DR13" s="2101">
        <v>146</v>
      </c>
      <c r="DS13" s="2101">
        <v>146</v>
      </c>
      <c r="DT13" s="2101">
        <v>146</v>
      </c>
      <c r="DU13" s="2101">
        <v>146</v>
      </c>
      <c r="DV13" s="2101">
        <v>146</v>
      </c>
      <c r="DW13" s="2103">
        <v>146</v>
      </c>
      <c r="DX13" s="2102">
        <v>146</v>
      </c>
      <c r="DY13" s="2101">
        <v>146</v>
      </c>
      <c r="DZ13" s="2101">
        <v>146</v>
      </c>
      <c r="EA13" s="2101">
        <v>147</v>
      </c>
      <c r="EB13" s="2101">
        <v>147</v>
      </c>
      <c r="EC13" s="2101">
        <v>147</v>
      </c>
      <c r="ED13" s="2101">
        <v>147</v>
      </c>
      <c r="EE13" s="2101">
        <v>147</v>
      </c>
      <c r="EF13" s="2101">
        <v>147</v>
      </c>
      <c r="EG13" s="2101">
        <v>147</v>
      </c>
      <c r="EH13" s="2101">
        <v>147</v>
      </c>
      <c r="EI13" s="2103">
        <v>147</v>
      </c>
      <c r="EJ13" s="2102">
        <v>146</v>
      </c>
      <c r="EK13" s="2101">
        <v>146</v>
      </c>
      <c r="EL13" s="2101">
        <v>146</v>
      </c>
      <c r="EM13" s="2101">
        <v>146</v>
      </c>
      <c r="EN13" s="2101">
        <v>146</v>
      </c>
      <c r="EO13" s="2101">
        <v>146</v>
      </c>
      <c r="EP13" s="2101">
        <v>146</v>
      </c>
      <c r="EQ13" s="2101">
        <v>146</v>
      </c>
      <c r="ER13" s="2101">
        <v>146</v>
      </c>
      <c r="ES13" s="2101">
        <v>146</v>
      </c>
      <c r="ET13" s="2101">
        <v>146</v>
      </c>
      <c r="EU13" s="2103">
        <v>146</v>
      </c>
      <c r="EV13" s="2102">
        <v>146</v>
      </c>
      <c r="EW13" s="2101">
        <v>146</v>
      </c>
      <c r="EX13" s="2101">
        <v>146</v>
      </c>
      <c r="EY13" s="2101">
        <v>146</v>
      </c>
      <c r="EZ13" s="2101">
        <v>146</v>
      </c>
      <c r="FA13" s="2101">
        <v>146</v>
      </c>
      <c r="FB13" s="2101">
        <v>146</v>
      </c>
      <c r="FC13" s="2101">
        <v>146</v>
      </c>
      <c r="FD13" s="2101">
        <v>146</v>
      </c>
      <c r="FE13" s="2101">
        <v>146</v>
      </c>
      <c r="FF13" s="2101">
        <v>146</v>
      </c>
      <c r="FG13" s="2103">
        <v>146</v>
      </c>
    </row>
    <row r="14" spans="1:189" ht="32.9" customHeight="1" thickTop="1" x14ac:dyDescent="0.45">
      <c r="A14" s="2105"/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2106"/>
      <c r="AD14" s="2106"/>
      <c r="AE14" s="2106"/>
      <c r="AF14" s="2106"/>
      <c r="AG14" s="2106"/>
      <c r="AH14" s="2107"/>
      <c r="AI14" s="2107"/>
      <c r="AJ14" s="2107"/>
      <c r="AK14" s="2107"/>
      <c r="AL14" s="2107"/>
      <c r="AM14" s="2107"/>
      <c r="AN14" s="2107"/>
      <c r="AO14" s="2107"/>
      <c r="AP14" s="2107"/>
      <c r="AQ14" s="2107"/>
      <c r="AR14" s="2107"/>
      <c r="AS14" s="2107"/>
      <c r="AT14" s="2107"/>
      <c r="AU14" s="2107"/>
      <c r="AV14" s="2107"/>
      <c r="AW14" s="2107"/>
      <c r="AX14" s="161"/>
      <c r="AY14" s="2067"/>
      <c r="AZ14" s="2067"/>
      <c r="BA14" s="2067"/>
      <c r="BB14" s="2067"/>
      <c r="BC14" s="2067"/>
      <c r="BD14" s="2067"/>
      <c r="BE14" s="2067"/>
      <c r="BF14" s="2067"/>
      <c r="BG14" s="2067"/>
      <c r="BH14" s="2067"/>
      <c r="BI14" s="2067"/>
      <c r="BJ14" s="2067"/>
      <c r="BK14" s="2067"/>
      <c r="BL14" s="2067"/>
      <c r="BM14" s="2067"/>
      <c r="BN14" s="2067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</row>
    <row r="15" spans="1:189" x14ac:dyDescent="0.35">
      <c r="A15" s="2108"/>
      <c r="W15" s="2110"/>
      <c r="AC15" s="2111"/>
      <c r="AD15" s="2111"/>
      <c r="AE15" s="2111"/>
      <c r="AF15" s="2111"/>
      <c r="AG15" s="2111"/>
      <c r="AH15" s="2111"/>
      <c r="AI15" s="2111"/>
      <c r="AJ15" s="2111"/>
      <c r="AK15" s="2111"/>
      <c r="AL15" s="2111"/>
      <c r="AM15" s="2111"/>
      <c r="AN15" s="2111"/>
      <c r="AO15" s="2111"/>
      <c r="AP15" s="2111"/>
      <c r="AQ15" s="2111"/>
      <c r="AR15" s="2111"/>
      <c r="AS15" s="2111"/>
      <c r="AT15" s="2111"/>
      <c r="AU15" s="2111"/>
      <c r="AV15" s="2111"/>
      <c r="AW15" s="2111"/>
      <c r="GG15" s="2113"/>
    </row>
    <row r="16" spans="1:189" x14ac:dyDescent="0.35">
      <c r="AC16" s="2114"/>
      <c r="AD16" s="2114"/>
      <c r="AE16" s="2114"/>
    </row>
    <row r="17" spans="8:163" x14ac:dyDescent="0.35">
      <c r="U17" s="2110"/>
    </row>
    <row r="27" spans="8:163" x14ac:dyDescent="0.35">
      <c r="K27" s="2115">
        <v>44013</v>
      </c>
    </row>
    <row r="30" spans="8:163" ht="26" x14ac:dyDescent="0.6">
      <c r="H30" s="2116"/>
    </row>
    <row r="31" spans="8:163" x14ac:dyDescent="0.35">
      <c r="BO31" s="2068"/>
      <c r="BP31" s="2068"/>
      <c r="BQ31" s="2068"/>
      <c r="BR31" s="2068"/>
      <c r="BS31" s="2068"/>
      <c r="BT31" s="2068"/>
      <c r="BU31" s="2068"/>
      <c r="BV31" s="2068"/>
      <c r="BW31" s="2068"/>
      <c r="BX31" s="2068"/>
      <c r="BY31" s="2068"/>
      <c r="BZ31" s="2068"/>
      <c r="CA31" s="2068"/>
      <c r="CB31" s="2068"/>
      <c r="CC31" s="2068"/>
      <c r="CD31" s="2068"/>
      <c r="CE31" s="2068"/>
      <c r="CF31" s="2068"/>
      <c r="CG31" s="2068"/>
      <c r="CH31" s="2068"/>
      <c r="CI31" s="2068"/>
      <c r="CJ31" s="2068"/>
      <c r="CK31" s="2068"/>
      <c r="CL31" s="2068"/>
      <c r="CM31" s="2068"/>
      <c r="CN31" s="2068"/>
      <c r="CO31" s="2068"/>
      <c r="CP31" s="2068"/>
      <c r="CQ31" s="2068"/>
      <c r="CR31" s="2068"/>
      <c r="CS31" s="2068"/>
      <c r="CT31" s="2068"/>
      <c r="CU31" s="2068"/>
      <c r="CV31" s="2068"/>
      <c r="CW31" s="2068"/>
      <c r="CX31" s="2068"/>
      <c r="CY31" s="2068"/>
      <c r="CZ31" s="2068"/>
      <c r="DA31" s="2068"/>
      <c r="DB31" s="2068"/>
      <c r="DC31" s="2068"/>
      <c r="DD31" s="2068"/>
      <c r="DE31" s="2068"/>
      <c r="DF31" s="2068"/>
      <c r="DG31" s="2068"/>
      <c r="DH31" s="2068"/>
      <c r="DI31" s="2068"/>
      <c r="DJ31" s="2068"/>
      <c r="DK31" s="2068"/>
      <c r="DL31" s="2068"/>
      <c r="DM31" s="2068"/>
      <c r="DN31" s="2068"/>
      <c r="DO31" s="2068"/>
      <c r="DP31" s="2068"/>
      <c r="DQ31" s="2068"/>
      <c r="DR31" s="2068"/>
      <c r="DS31" s="2068"/>
      <c r="DT31" s="2068"/>
      <c r="DU31" s="2068"/>
      <c r="DV31" s="2068"/>
      <c r="DW31" s="2068"/>
      <c r="DX31" s="2068"/>
      <c r="DY31" s="2068"/>
      <c r="DZ31" s="2068"/>
      <c r="EA31" s="2068"/>
      <c r="EB31" s="2068"/>
      <c r="EC31" s="2068"/>
      <c r="ED31" s="2068"/>
      <c r="EE31" s="2068"/>
      <c r="EF31" s="2068"/>
      <c r="EG31" s="2068"/>
      <c r="EH31" s="2068"/>
      <c r="EI31" s="2068"/>
      <c r="EJ31" s="2068"/>
      <c r="EK31" s="2068"/>
      <c r="EL31" s="2068"/>
      <c r="EM31" s="2068"/>
      <c r="EN31" s="2068"/>
      <c r="EO31" s="2068"/>
      <c r="EP31" s="2068"/>
      <c r="EQ31" s="2068"/>
      <c r="ER31" s="2068"/>
      <c r="ES31" s="2068"/>
      <c r="ET31" s="2068"/>
      <c r="EU31" s="2068"/>
      <c r="EV31" s="2068"/>
      <c r="EW31" s="2068"/>
      <c r="EX31" s="2068"/>
      <c r="EY31" s="2068"/>
      <c r="EZ31" s="2068"/>
      <c r="FA31" s="2068"/>
      <c r="FB31" s="2068"/>
      <c r="FC31" s="2068"/>
      <c r="FD31" s="2068"/>
      <c r="FE31" s="2068"/>
      <c r="FF31" s="2068"/>
      <c r="FG31" s="2068"/>
    </row>
    <row r="32" spans="8:163" x14ac:dyDescent="0.35">
      <c r="BO32" s="2068"/>
      <c r="BP32" s="2068"/>
      <c r="BQ32" s="2068"/>
      <c r="BR32" s="2068"/>
      <c r="BS32" s="2068"/>
      <c r="BT32" s="2068"/>
      <c r="BU32" s="2068"/>
      <c r="BV32" s="2068"/>
      <c r="BW32" s="2068"/>
      <c r="BX32" s="2068"/>
      <c r="BY32" s="2068"/>
      <c r="BZ32" s="2068"/>
      <c r="CA32" s="2068"/>
      <c r="CB32" s="2068"/>
      <c r="CC32" s="2068"/>
      <c r="CD32" s="2068"/>
      <c r="CE32" s="2068"/>
      <c r="CF32" s="2068"/>
      <c r="CG32" s="2068"/>
      <c r="CH32" s="2068"/>
      <c r="CI32" s="2068"/>
      <c r="CJ32" s="2068"/>
      <c r="CK32" s="2068"/>
      <c r="CL32" s="2068"/>
      <c r="CM32" s="2068"/>
      <c r="CN32" s="2068"/>
      <c r="CO32" s="2068"/>
      <c r="CP32" s="2068"/>
      <c r="CQ32" s="2068"/>
      <c r="CR32" s="2068"/>
      <c r="CS32" s="2068"/>
      <c r="CT32" s="2068"/>
      <c r="CU32" s="2068"/>
      <c r="CV32" s="2068"/>
      <c r="CW32" s="2068"/>
      <c r="CX32" s="2068"/>
      <c r="CY32" s="2068"/>
      <c r="CZ32" s="2068"/>
      <c r="DA32" s="2068"/>
      <c r="DB32" s="2068"/>
      <c r="DC32" s="2068"/>
      <c r="DD32" s="2068"/>
      <c r="DE32" s="2068"/>
      <c r="DF32" s="2068"/>
      <c r="DG32" s="2068"/>
      <c r="DH32" s="2068"/>
      <c r="DI32" s="2068"/>
      <c r="DJ32" s="2068"/>
      <c r="DK32" s="2068"/>
      <c r="DL32" s="2068"/>
      <c r="DM32" s="2068"/>
      <c r="DN32" s="2068"/>
      <c r="DO32" s="2068"/>
      <c r="DP32" s="2068"/>
      <c r="DQ32" s="2068"/>
      <c r="DR32" s="2068"/>
      <c r="DS32" s="2068"/>
      <c r="DT32" s="2068"/>
      <c r="DU32" s="2068"/>
      <c r="DV32" s="2068"/>
      <c r="DW32" s="2068"/>
      <c r="DX32" s="2068"/>
      <c r="DY32" s="2068"/>
      <c r="DZ32" s="2068"/>
      <c r="EA32" s="2068"/>
      <c r="EB32" s="2068"/>
      <c r="EC32" s="2068"/>
      <c r="ED32" s="2068"/>
      <c r="EE32" s="2068"/>
      <c r="EF32" s="2068"/>
      <c r="EG32" s="2068"/>
      <c r="EH32" s="2068"/>
      <c r="EI32" s="2068"/>
      <c r="EJ32" s="2068"/>
      <c r="EK32" s="2068"/>
      <c r="EL32" s="2068"/>
      <c r="EM32" s="2068"/>
      <c r="EN32" s="2068"/>
      <c r="EO32" s="2068"/>
      <c r="EP32" s="2068"/>
      <c r="EQ32" s="2068"/>
      <c r="ER32" s="2068"/>
      <c r="ES32" s="2068"/>
      <c r="ET32" s="2068"/>
      <c r="EU32" s="2068"/>
      <c r="EV32" s="2068"/>
      <c r="EW32" s="2068"/>
      <c r="EX32" s="2068"/>
      <c r="EY32" s="2068"/>
      <c r="EZ32" s="2068"/>
      <c r="FA32" s="2068"/>
      <c r="FB32" s="2068"/>
      <c r="FC32" s="2068"/>
      <c r="FD32" s="2068"/>
      <c r="FE32" s="2068"/>
      <c r="FF32" s="2068"/>
      <c r="FG32" s="2068"/>
    </row>
    <row r="33" spans="1:163" x14ac:dyDescent="0.35">
      <c r="K33" s="2109" t="s">
        <v>284</v>
      </c>
      <c r="BO33" s="2068"/>
      <c r="BP33" s="2068"/>
      <c r="BQ33" s="2068"/>
      <c r="BR33" s="2068"/>
      <c r="BS33" s="2068"/>
      <c r="BT33" s="2068"/>
      <c r="BU33" s="2068"/>
      <c r="BV33" s="2068"/>
      <c r="BW33" s="2068"/>
      <c r="BX33" s="2068"/>
      <c r="BY33" s="2068"/>
      <c r="BZ33" s="2068"/>
      <c r="CA33" s="2068"/>
      <c r="CB33" s="2068"/>
      <c r="CC33" s="2068"/>
      <c r="CD33" s="2068"/>
      <c r="CE33" s="2068"/>
      <c r="CF33" s="2068"/>
      <c r="CG33" s="2068"/>
      <c r="CH33" s="2068"/>
      <c r="CI33" s="2068"/>
      <c r="CJ33" s="2068"/>
      <c r="CK33" s="2068"/>
      <c r="CL33" s="2068"/>
      <c r="CM33" s="2068"/>
      <c r="CN33" s="2068"/>
      <c r="CO33" s="2068"/>
      <c r="CP33" s="2068"/>
      <c r="CQ33" s="2068"/>
      <c r="CR33" s="2068"/>
      <c r="CS33" s="2068"/>
      <c r="CT33" s="2068"/>
      <c r="CU33" s="2068"/>
      <c r="CV33" s="2068"/>
      <c r="CW33" s="2068"/>
      <c r="CX33" s="2068"/>
      <c r="CY33" s="2068"/>
      <c r="CZ33" s="2068"/>
      <c r="DA33" s="2068"/>
      <c r="DB33" s="2068"/>
      <c r="DC33" s="2068"/>
      <c r="DD33" s="2068"/>
      <c r="DE33" s="2068"/>
      <c r="DF33" s="2068"/>
      <c r="DG33" s="2068"/>
      <c r="DH33" s="2068"/>
      <c r="DI33" s="2068"/>
      <c r="DJ33" s="2068"/>
      <c r="DK33" s="2068"/>
      <c r="DL33" s="2068"/>
      <c r="DM33" s="2068"/>
      <c r="DN33" s="2068"/>
      <c r="DO33" s="2068"/>
      <c r="DP33" s="2068"/>
      <c r="DQ33" s="2068"/>
      <c r="DR33" s="2068"/>
      <c r="DS33" s="2068"/>
      <c r="DT33" s="2068"/>
      <c r="DU33" s="2068"/>
      <c r="DV33" s="2068"/>
      <c r="DW33" s="2068"/>
      <c r="DX33" s="2068"/>
      <c r="DY33" s="2068"/>
      <c r="DZ33" s="2068"/>
      <c r="EA33" s="2068"/>
      <c r="EB33" s="2068"/>
      <c r="EC33" s="2068"/>
      <c r="ED33" s="2068"/>
      <c r="EE33" s="2068"/>
      <c r="EF33" s="2068"/>
      <c r="EG33" s="2068"/>
      <c r="EH33" s="2068"/>
      <c r="EI33" s="2068"/>
      <c r="EJ33" s="2068"/>
      <c r="EK33" s="2068"/>
      <c r="EL33" s="2068"/>
      <c r="EM33" s="2068"/>
      <c r="EN33" s="2068"/>
      <c r="EO33" s="2068"/>
      <c r="EP33" s="2068"/>
      <c r="EQ33" s="2068"/>
      <c r="ER33" s="2068"/>
      <c r="ES33" s="2068"/>
      <c r="ET33" s="2068"/>
      <c r="EU33" s="2068"/>
      <c r="EV33" s="2068"/>
      <c r="EW33" s="2068"/>
      <c r="EX33" s="2068"/>
      <c r="EY33" s="2068"/>
      <c r="EZ33" s="2068"/>
      <c r="FA33" s="2068"/>
      <c r="FB33" s="2068"/>
      <c r="FC33" s="2068"/>
      <c r="FD33" s="2068"/>
      <c r="FE33" s="2068"/>
      <c r="FF33" s="2068"/>
      <c r="FG33" s="2068"/>
    </row>
    <row r="34" spans="1:163" x14ac:dyDescent="0.35">
      <c r="BO34" s="2068"/>
      <c r="BP34" s="2068"/>
      <c r="BQ34" s="2068"/>
      <c r="BR34" s="2068"/>
      <c r="BS34" s="2068"/>
      <c r="BT34" s="2068"/>
      <c r="BU34" s="2068"/>
      <c r="BV34" s="2068"/>
      <c r="BW34" s="2068"/>
      <c r="BX34" s="2068"/>
      <c r="BY34" s="2068"/>
      <c r="BZ34" s="2068"/>
      <c r="CA34" s="2068"/>
      <c r="CB34" s="2068"/>
      <c r="CC34" s="2068"/>
      <c r="CD34" s="2068"/>
      <c r="CE34" s="2068"/>
      <c r="CF34" s="2068"/>
      <c r="CG34" s="2068"/>
      <c r="CH34" s="2068"/>
      <c r="CI34" s="2068"/>
      <c r="CJ34" s="2068"/>
      <c r="CK34" s="2068"/>
      <c r="CL34" s="2068"/>
      <c r="CM34" s="2068"/>
      <c r="CN34" s="2068"/>
      <c r="CO34" s="2068"/>
      <c r="CP34" s="2068"/>
      <c r="CQ34" s="2068"/>
      <c r="CR34" s="2068"/>
      <c r="CS34" s="2068"/>
      <c r="CT34" s="2068"/>
      <c r="CU34" s="2068"/>
      <c r="CV34" s="2068"/>
      <c r="CW34" s="2068"/>
      <c r="CX34" s="2068"/>
      <c r="CY34" s="2068"/>
      <c r="CZ34" s="2068"/>
      <c r="DA34" s="2068"/>
      <c r="DB34" s="2068"/>
      <c r="DC34" s="2068"/>
      <c r="DD34" s="2068"/>
      <c r="DE34" s="2068"/>
      <c r="DF34" s="2068"/>
      <c r="DG34" s="2068"/>
      <c r="DH34" s="2068"/>
      <c r="DI34" s="2068"/>
      <c r="DJ34" s="2068"/>
      <c r="DK34" s="2068"/>
      <c r="DL34" s="2068"/>
      <c r="DM34" s="2068"/>
      <c r="DN34" s="2068"/>
      <c r="DO34" s="2068"/>
      <c r="DP34" s="2068"/>
      <c r="DQ34" s="2068"/>
      <c r="DR34" s="2068"/>
      <c r="DS34" s="2068"/>
      <c r="DT34" s="2068"/>
      <c r="DU34" s="2068"/>
      <c r="DV34" s="2068"/>
      <c r="DW34" s="2068"/>
      <c r="DX34" s="2068"/>
      <c r="DY34" s="2068"/>
      <c r="DZ34" s="2068"/>
      <c r="EA34" s="2068"/>
      <c r="EB34" s="2068"/>
      <c r="EC34" s="2068"/>
      <c r="ED34" s="2068"/>
      <c r="EE34" s="2068"/>
      <c r="EF34" s="2068"/>
      <c r="EG34" s="2068"/>
      <c r="EH34" s="2068"/>
      <c r="EI34" s="2068"/>
      <c r="EJ34" s="2068"/>
      <c r="EK34" s="2068"/>
      <c r="EL34" s="2068"/>
      <c r="EM34" s="2068"/>
      <c r="EN34" s="2068"/>
      <c r="EO34" s="2068"/>
      <c r="EP34" s="2068"/>
      <c r="EQ34" s="2068"/>
      <c r="ER34" s="2068"/>
      <c r="ES34" s="2068"/>
      <c r="ET34" s="2068"/>
      <c r="EU34" s="2068"/>
      <c r="EV34" s="2068"/>
      <c r="EW34" s="2068"/>
      <c r="EX34" s="2068"/>
      <c r="EY34" s="2068"/>
      <c r="EZ34" s="2068"/>
      <c r="FA34" s="2068"/>
      <c r="FB34" s="2068"/>
      <c r="FC34" s="2068"/>
      <c r="FD34" s="2068"/>
      <c r="FE34" s="2068"/>
      <c r="FF34" s="2068"/>
      <c r="FG34" s="2068"/>
    </row>
    <row r="35" spans="1:163" x14ac:dyDescent="0.35">
      <c r="BO35" s="2068"/>
      <c r="BP35" s="2068"/>
      <c r="BQ35" s="2068"/>
      <c r="BR35" s="2068"/>
      <c r="BS35" s="2068"/>
      <c r="BT35" s="2068"/>
      <c r="BU35" s="2068"/>
      <c r="BV35" s="2068"/>
      <c r="BW35" s="2068"/>
      <c r="BX35" s="2068"/>
      <c r="BY35" s="2068"/>
      <c r="BZ35" s="2068"/>
      <c r="CA35" s="2068"/>
      <c r="CB35" s="2068"/>
      <c r="CC35" s="2068"/>
      <c r="CD35" s="2068"/>
      <c r="CE35" s="2068"/>
      <c r="CF35" s="2068"/>
      <c r="CG35" s="2068"/>
      <c r="CH35" s="2068"/>
      <c r="CI35" s="2068"/>
      <c r="CJ35" s="2068"/>
      <c r="CK35" s="2068"/>
      <c r="CL35" s="2068"/>
      <c r="CM35" s="2068"/>
      <c r="CN35" s="2068"/>
      <c r="CO35" s="2068"/>
      <c r="CP35" s="2068"/>
      <c r="CQ35" s="2068"/>
      <c r="CR35" s="2068"/>
      <c r="CS35" s="2068"/>
      <c r="CT35" s="2068"/>
      <c r="CU35" s="2068"/>
      <c r="CV35" s="2068"/>
      <c r="CW35" s="2068"/>
      <c r="CX35" s="2068"/>
      <c r="CY35" s="2068"/>
      <c r="CZ35" s="2068"/>
      <c r="DA35" s="2068"/>
      <c r="DB35" s="2068"/>
      <c r="DC35" s="2068"/>
      <c r="DD35" s="2068"/>
      <c r="DE35" s="2068"/>
      <c r="DF35" s="2068"/>
      <c r="DG35" s="2068"/>
      <c r="DH35" s="2068"/>
      <c r="DI35" s="2068"/>
      <c r="DJ35" s="2068"/>
      <c r="DK35" s="2068"/>
      <c r="DL35" s="2068"/>
      <c r="DM35" s="2068"/>
      <c r="DN35" s="2068"/>
      <c r="DO35" s="2068"/>
      <c r="DP35" s="2068"/>
      <c r="DQ35" s="2068"/>
      <c r="DR35" s="2068"/>
      <c r="DS35" s="2068"/>
      <c r="DT35" s="2068"/>
      <c r="DU35" s="2068"/>
      <c r="DV35" s="2068"/>
      <c r="DW35" s="2068"/>
      <c r="DX35" s="2068"/>
      <c r="DY35" s="2068"/>
      <c r="DZ35" s="2068"/>
      <c r="EA35" s="2068"/>
      <c r="EB35" s="2068"/>
      <c r="EC35" s="2068"/>
      <c r="ED35" s="2068"/>
      <c r="EE35" s="2068"/>
      <c r="EF35" s="2068"/>
      <c r="EG35" s="2068"/>
      <c r="EH35" s="2068"/>
      <c r="EI35" s="2068"/>
      <c r="EJ35" s="2068"/>
      <c r="EK35" s="2068"/>
      <c r="EL35" s="2068"/>
      <c r="EM35" s="2068"/>
      <c r="EN35" s="2068"/>
      <c r="EO35" s="2068"/>
      <c r="EP35" s="2068"/>
      <c r="EQ35" s="2068"/>
      <c r="ER35" s="2068"/>
      <c r="ES35" s="2068"/>
      <c r="ET35" s="2068"/>
      <c r="EU35" s="2068"/>
      <c r="EV35" s="2068"/>
      <c r="EW35" s="2068"/>
      <c r="EX35" s="2068"/>
      <c r="EY35" s="2068"/>
      <c r="EZ35" s="2068"/>
      <c r="FA35" s="2068"/>
      <c r="FB35" s="2068"/>
      <c r="FC35" s="2068"/>
      <c r="FD35" s="2068"/>
      <c r="FE35" s="2068"/>
      <c r="FF35" s="2068"/>
      <c r="FG35" s="2068"/>
    </row>
    <row r="36" spans="1:163" x14ac:dyDescent="0.35">
      <c r="BO36" s="2068"/>
      <c r="BP36" s="2068"/>
      <c r="BQ36" s="2068"/>
      <c r="BR36" s="2068"/>
      <c r="BS36" s="2068"/>
      <c r="BT36" s="2068"/>
      <c r="BU36" s="2068"/>
      <c r="BV36" s="2068"/>
      <c r="BW36" s="2068"/>
      <c r="BX36" s="2068"/>
      <c r="BY36" s="2068"/>
      <c r="BZ36" s="2068"/>
      <c r="CA36" s="2068"/>
      <c r="CB36" s="2068"/>
      <c r="CC36" s="2068"/>
      <c r="CD36" s="2068"/>
      <c r="CE36" s="2068"/>
      <c r="CF36" s="2068"/>
      <c r="CG36" s="2068"/>
      <c r="CH36" s="2068"/>
      <c r="CI36" s="2068"/>
      <c r="CJ36" s="2068"/>
      <c r="CK36" s="2068"/>
      <c r="CL36" s="2068"/>
      <c r="CM36" s="2068"/>
      <c r="CN36" s="2068"/>
      <c r="CO36" s="2068"/>
      <c r="CP36" s="2068"/>
      <c r="CQ36" s="2068"/>
      <c r="CR36" s="2068"/>
      <c r="CS36" s="2068"/>
      <c r="CT36" s="2068"/>
      <c r="CU36" s="2068"/>
      <c r="CV36" s="2068"/>
      <c r="CW36" s="2068"/>
      <c r="CX36" s="2068"/>
      <c r="CY36" s="2068"/>
      <c r="CZ36" s="2068"/>
      <c r="DA36" s="2068"/>
      <c r="DB36" s="2068"/>
      <c r="DC36" s="2068"/>
      <c r="DD36" s="2068"/>
      <c r="DE36" s="2068"/>
      <c r="DF36" s="2068"/>
      <c r="DG36" s="2068"/>
      <c r="DH36" s="2068"/>
      <c r="DI36" s="2068"/>
      <c r="DJ36" s="2068"/>
      <c r="DK36" s="2068"/>
      <c r="DL36" s="2068"/>
      <c r="DM36" s="2068"/>
      <c r="DN36" s="2068"/>
      <c r="DO36" s="2068"/>
      <c r="DP36" s="2068"/>
      <c r="DQ36" s="2068"/>
      <c r="DR36" s="2068"/>
      <c r="DS36" s="2068"/>
      <c r="DT36" s="2068"/>
      <c r="DU36" s="2068"/>
      <c r="DV36" s="2068"/>
      <c r="DW36" s="2068"/>
      <c r="DX36" s="2068"/>
      <c r="DY36" s="2068"/>
      <c r="DZ36" s="2068"/>
      <c r="EA36" s="2068"/>
      <c r="EB36" s="2068"/>
      <c r="EC36" s="2068"/>
      <c r="ED36" s="2068"/>
      <c r="EE36" s="2068"/>
      <c r="EF36" s="2068"/>
      <c r="EG36" s="2068"/>
      <c r="EH36" s="2068"/>
      <c r="EI36" s="2068"/>
      <c r="EJ36" s="2068"/>
      <c r="EK36" s="2068"/>
      <c r="EL36" s="2068"/>
      <c r="EM36" s="2068"/>
      <c r="EN36" s="2068"/>
      <c r="EO36" s="2068"/>
      <c r="EP36" s="2068"/>
      <c r="EQ36" s="2068"/>
      <c r="ER36" s="2068"/>
      <c r="ES36" s="2068"/>
      <c r="ET36" s="2068"/>
      <c r="EU36" s="2068"/>
      <c r="EV36" s="2068"/>
      <c r="EW36" s="2068"/>
      <c r="EX36" s="2068"/>
      <c r="EY36" s="2068"/>
      <c r="EZ36" s="2068"/>
      <c r="FA36" s="2068"/>
      <c r="FB36" s="2068"/>
      <c r="FC36" s="2068"/>
      <c r="FD36" s="2068"/>
      <c r="FE36" s="2068"/>
      <c r="FF36" s="2068"/>
      <c r="FG36" s="2068"/>
    </row>
    <row r="37" spans="1:163" x14ac:dyDescent="0.35">
      <c r="BO37" s="2068"/>
      <c r="BP37" s="2068"/>
      <c r="BQ37" s="2068"/>
      <c r="BR37" s="2068"/>
      <c r="BS37" s="2068"/>
      <c r="BT37" s="2068"/>
      <c r="BU37" s="2068"/>
      <c r="BV37" s="2068"/>
      <c r="BW37" s="2068"/>
      <c r="BX37" s="2068"/>
      <c r="BY37" s="2068"/>
      <c r="BZ37" s="2068"/>
      <c r="CA37" s="2068"/>
      <c r="CB37" s="2068"/>
      <c r="CC37" s="2068"/>
      <c r="CD37" s="2068"/>
      <c r="CE37" s="2068"/>
      <c r="CF37" s="2068"/>
      <c r="CG37" s="2068"/>
      <c r="CH37" s="2068"/>
      <c r="CI37" s="2068"/>
      <c r="CJ37" s="2068"/>
      <c r="CK37" s="2068"/>
      <c r="CL37" s="2068"/>
      <c r="CM37" s="2068"/>
      <c r="CN37" s="2068"/>
      <c r="CO37" s="2068"/>
      <c r="CP37" s="2068"/>
      <c r="CQ37" s="2068"/>
      <c r="CR37" s="2068"/>
      <c r="CS37" s="2068"/>
      <c r="CT37" s="2068"/>
      <c r="CU37" s="2068"/>
      <c r="CV37" s="2068"/>
      <c r="CW37" s="2068"/>
      <c r="CX37" s="2068"/>
      <c r="CY37" s="2068"/>
      <c r="CZ37" s="2068"/>
      <c r="DA37" s="2068"/>
      <c r="DB37" s="2068"/>
      <c r="DC37" s="2068"/>
      <c r="DD37" s="2068"/>
      <c r="DE37" s="2068"/>
      <c r="DF37" s="2068"/>
      <c r="DG37" s="2068"/>
      <c r="DH37" s="2068"/>
      <c r="DI37" s="2068"/>
      <c r="DJ37" s="2068"/>
      <c r="DK37" s="2068"/>
      <c r="DL37" s="2068"/>
      <c r="DM37" s="2068"/>
      <c r="DN37" s="2068"/>
      <c r="DO37" s="2068"/>
      <c r="DP37" s="2068"/>
      <c r="DQ37" s="2068"/>
      <c r="DR37" s="2068"/>
      <c r="DS37" s="2068"/>
      <c r="DT37" s="2068"/>
      <c r="DU37" s="2068"/>
      <c r="DV37" s="2068"/>
      <c r="DW37" s="2068"/>
      <c r="DX37" s="2068"/>
      <c r="DY37" s="2068"/>
      <c r="DZ37" s="2068"/>
      <c r="EA37" s="2068"/>
      <c r="EB37" s="2068"/>
      <c r="EC37" s="2068"/>
      <c r="ED37" s="2068"/>
      <c r="EE37" s="2068"/>
      <c r="EF37" s="2068"/>
      <c r="EG37" s="2068"/>
      <c r="EH37" s="2068"/>
      <c r="EI37" s="2068"/>
      <c r="EJ37" s="2068"/>
      <c r="EK37" s="2068"/>
      <c r="EL37" s="2068"/>
      <c r="EM37" s="2068"/>
      <c r="EN37" s="2068"/>
      <c r="EO37" s="2068"/>
      <c r="EP37" s="2068"/>
      <c r="EQ37" s="2068"/>
      <c r="ER37" s="2068"/>
      <c r="ES37" s="2068"/>
      <c r="ET37" s="2068"/>
      <c r="EU37" s="2068"/>
      <c r="EV37" s="2068"/>
      <c r="EW37" s="2068"/>
      <c r="EX37" s="2068"/>
      <c r="EY37" s="2068"/>
      <c r="EZ37" s="2068"/>
      <c r="FA37" s="2068"/>
      <c r="FB37" s="2068"/>
      <c r="FC37" s="2068"/>
      <c r="FD37" s="2068"/>
      <c r="FE37" s="2068"/>
      <c r="FF37" s="2068"/>
      <c r="FG37" s="2068"/>
    </row>
    <row r="38" spans="1:163" x14ac:dyDescent="0.35">
      <c r="BO38" s="2068"/>
      <c r="BP38" s="2068"/>
      <c r="BQ38" s="2068"/>
      <c r="BR38" s="2068"/>
      <c r="BS38" s="2068"/>
      <c r="BT38" s="2068"/>
      <c r="BU38" s="2068"/>
      <c r="BV38" s="2068"/>
      <c r="BW38" s="2068"/>
      <c r="BX38" s="2068"/>
      <c r="BY38" s="2068"/>
      <c r="BZ38" s="2068"/>
      <c r="CA38" s="2068"/>
      <c r="CB38" s="2068"/>
      <c r="CC38" s="2068"/>
      <c r="CD38" s="2068"/>
      <c r="CE38" s="2068"/>
      <c r="CF38" s="2068"/>
      <c r="CG38" s="2068"/>
      <c r="CH38" s="2068"/>
      <c r="CI38" s="2068"/>
      <c r="CJ38" s="2068"/>
      <c r="CK38" s="2068"/>
      <c r="CL38" s="2068"/>
      <c r="CM38" s="2068"/>
      <c r="CN38" s="2068"/>
      <c r="CO38" s="2068"/>
      <c r="CP38" s="2068"/>
      <c r="CQ38" s="2068"/>
      <c r="CR38" s="2068"/>
      <c r="CS38" s="2068"/>
      <c r="CT38" s="2068"/>
      <c r="CU38" s="2068"/>
      <c r="CV38" s="2068"/>
      <c r="CW38" s="2068"/>
      <c r="CX38" s="2068"/>
      <c r="CY38" s="2068"/>
      <c r="CZ38" s="2068"/>
      <c r="DA38" s="2068"/>
      <c r="DB38" s="2068"/>
      <c r="DC38" s="2068"/>
      <c r="DD38" s="2068"/>
      <c r="DE38" s="2068"/>
      <c r="DF38" s="2068"/>
      <c r="DG38" s="2068"/>
      <c r="DH38" s="2068"/>
      <c r="DI38" s="2068"/>
      <c r="DJ38" s="2068"/>
      <c r="DK38" s="2068"/>
      <c r="DL38" s="2068"/>
      <c r="DM38" s="2068"/>
      <c r="DN38" s="2068"/>
      <c r="DO38" s="2068"/>
      <c r="DP38" s="2068"/>
      <c r="DQ38" s="2068"/>
      <c r="DR38" s="2068"/>
      <c r="DS38" s="2068"/>
      <c r="DT38" s="2068"/>
      <c r="DU38" s="2068"/>
      <c r="DV38" s="2068"/>
      <c r="DW38" s="2068"/>
      <c r="DX38" s="2068"/>
      <c r="DY38" s="2068"/>
      <c r="DZ38" s="2068"/>
      <c r="EA38" s="2068"/>
      <c r="EB38" s="2068"/>
      <c r="EC38" s="2068"/>
      <c r="ED38" s="2068"/>
      <c r="EE38" s="2068"/>
      <c r="EF38" s="2068"/>
      <c r="EG38" s="2068"/>
      <c r="EH38" s="2068"/>
      <c r="EI38" s="2068"/>
      <c r="EJ38" s="2068"/>
      <c r="EK38" s="2068"/>
      <c r="EL38" s="2068"/>
      <c r="EM38" s="2068"/>
      <c r="EN38" s="2068"/>
      <c r="EO38" s="2068"/>
      <c r="EP38" s="2068"/>
      <c r="EQ38" s="2068"/>
      <c r="ER38" s="2068"/>
      <c r="ES38" s="2068"/>
      <c r="ET38" s="2068"/>
      <c r="EU38" s="2068"/>
      <c r="EV38" s="2068"/>
      <c r="EW38" s="2068"/>
      <c r="EX38" s="2068"/>
      <c r="EY38" s="2068"/>
      <c r="EZ38" s="2068"/>
      <c r="FA38" s="2068"/>
      <c r="FB38" s="2068"/>
      <c r="FC38" s="2068"/>
      <c r="FD38" s="2068"/>
      <c r="FE38" s="2068"/>
      <c r="FF38" s="2068"/>
      <c r="FG38" s="2068"/>
    </row>
    <row r="39" spans="1:163" x14ac:dyDescent="0.35">
      <c r="A39" s="2109" t="s">
        <v>1050</v>
      </c>
      <c r="BO39" s="2068"/>
      <c r="BP39" s="2068"/>
      <c r="BQ39" s="2068"/>
      <c r="BR39" s="2068"/>
      <c r="BS39" s="2068"/>
      <c r="BT39" s="2068"/>
      <c r="BU39" s="2068"/>
      <c r="BV39" s="2068"/>
      <c r="BW39" s="2068"/>
      <c r="BX39" s="2068"/>
      <c r="BY39" s="2068"/>
      <c r="BZ39" s="2068"/>
      <c r="CA39" s="2068"/>
      <c r="CB39" s="2068"/>
      <c r="CC39" s="2068"/>
      <c r="CD39" s="2068"/>
      <c r="CE39" s="2068"/>
      <c r="CF39" s="2068"/>
      <c r="CG39" s="2068"/>
      <c r="CH39" s="2068"/>
      <c r="CI39" s="2068"/>
      <c r="CJ39" s="2068"/>
      <c r="CK39" s="2068"/>
      <c r="CL39" s="2068"/>
      <c r="CM39" s="2068"/>
      <c r="CN39" s="2068"/>
      <c r="CO39" s="2068"/>
      <c r="CP39" s="2068"/>
      <c r="CQ39" s="2068"/>
      <c r="CR39" s="2068"/>
      <c r="CS39" s="2068"/>
      <c r="CT39" s="2068"/>
      <c r="CU39" s="2068"/>
      <c r="CV39" s="2068"/>
      <c r="CW39" s="2068"/>
      <c r="CX39" s="2068"/>
      <c r="CY39" s="2068"/>
      <c r="CZ39" s="2068"/>
      <c r="DA39" s="2068"/>
      <c r="DB39" s="2068"/>
      <c r="DC39" s="2068"/>
      <c r="DD39" s="2068"/>
      <c r="DE39" s="2068"/>
      <c r="DF39" s="2068"/>
      <c r="DG39" s="2068"/>
      <c r="DH39" s="2068"/>
      <c r="DI39" s="2068"/>
      <c r="DJ39" s="2068"/>
      <c r="DK39" s="2068"/>
      <c r="DL39" s="2068"/>
      <c r="DM39" s="2068"/>
      <c r="DN39" s="2068"/>
      <c r="DO39" s="2068"/>
      <c r="DP39" s="2068"/>
      <c r="DQ39" s="2068"/>
      <c r="DR39" s="2068"/>
      <c r="DS39" s="2068"/>
      <c r="DT39" s="2068"/>
      <c r="DU39" s="2068"/>
      <c r="DV39" s="2068"/>
      <c r="DW39" s="2068"/>
      <c r="DX39" s="2068"/>
      <c r="DY39" s="2068"/>
      <c r="DZ39" s="2068"/>
      <c r="EA39" s="2068"/>
      <c r="EB39" s="2068"/>
      <c r="EC39" s="2068"/>
      <c r="ED39" s="2068"/>
      <c r="EE39" s="2068"/>
      <c r="EF39" s="2068"/>
      <c r="EG39" s="2068"/>
      <c r="EH39" s="2068"/>
      <c r="EI39" s="2068"/>
      <c r="EJ39" s="2068"/>
      <c r="EK39" s="2068"/>
      <c r="EL39" s="2068"/>
      <c r="EM39" s="2068"/>
      <c r="EN39" s="2068"/>
      <c r="EO39" s="2068"/>
      <c r="EP39" s="2068"/>
      <c r="EQ39" s="2068"/>
      <c r="ER39" s="2068"/>
      <c r="ES39" s="2068"/>
      <c r="ET39" s="2068"/>
      <c r="EU39" s="2068"/>
      <c r="EV39" s="2068"/>
      <c r="EW39" s="2068"/>
      <c r="EX39" s="2068"/>
      <c r="EY39" s="2068"/>
      <c r="EZ39" s="2068"/>
      <c r="FA39" s="2068"/>
      <c r="FB39" s="2068"/>
      <c r="FC39" s="2068"/>
      <c r="FD39" s="2068"/>
      <c r="FE39" s="2068"/>
      <c r="FF39" s="2068"/>
      <c r="FG39" s="2068"/>
    </row>
    <row r="40" spans="1:163" x14ac:dyDescent="0.35">
      <c r="A40" s="2109" t="s">
        <v>1051</v>
      </c>
      <c r="BO40" s="2068"/>
      <c r="BP40" s="2068"/>
      <c r="BQ40" s="2068"/>
      <c r="BR40" s="2068"/>
      <c r="BS40" s="2068"/>
      <c r="BT40" s="2068"/>
      <c r="BU40" s="2068"/>
      <c r="BV40" s="2068"/>
      <c r="BW40" s="2068"/>
      <c r="BX40" s="2068"/>
      <c r="BY40" s="2068"/>
      <c r="BZ40" s="2068"/>
      <c r="CA40" s="2068"/>
      <c r="CB40" s="2068"/>
      <c r="CC40" s="2068"/>
      <c r="CD40" s="2068"/>
      <c r="CE40" s="2068"/>
      <c r="CF40" s="2068"/>
      <c r="CG40" s="2068"/>
      <c r="CH40" s="2068"/>
      <c r="CI40" s="2068"/>
      <c r="CJ40" s="2068"/>
      <c r="CK40" s="2068"/>
      <c r="CL40" s="2068"/>
      <c r="CM40" s="2068"/>
      <c r="CN40" s="2068"/>
      <c r="CO40" s="2068"/>
      <c r="CP40" s="2068"/>
      <c r="CQ40" s="2068"/>
      <c r="CR40" s="2068"/>
      <c r="CS40" s="2068"/>
      <c r="CT40" s="2068"/>
      <c r="CU40" s="2068"/>
      <c r="CV40" s="2068"/>
      <c r="CW40" s="2068"/>
      <c r="CX40" s="2068"/>
      <c r="CY40" s="2068"/>
      <c r="CZ40" s="2068"/>
      <c r="DA40" s="2068"/>
      <c r="DB40" s="2068"/>
      <c r="DC40" s="2068"/>
      <c r="DD40" s="2068"/>
      <c r="DE40" s="2068"/>
      <c r="DF40" s="2068"/>
      <c r="DG40" s="2068"/>
      <c r="DH40" s="2068"/>
      <c r="DI40" s="2068"/>
      <c r="DJ40" s="2068"/>
      <c r="DK40" s="2068"/>
      <c r="DL40" s="2068"/>
      <c r="DM40" s="2068"/>
      <c r="DN40" s="2068"/>
      <c r="DO40" s="2068"/>
      <c r="DP40" s="2068"/>
      <c r="DQ40" s="2068"/>
      <c r="DR40" s="2068"/>
      <c r="DS40" s="2068"/>
      <c r="DT40" s="2068"/>
      <c r="DU40" s="2068"/>
      <c r="DV40" s="2068"/>
      <c r="DW40" s="2068"/>
      <c r="DX40" s="2068"/>
      <c r="DY40" s="2068"/>
      <c r="DZ40" s="2068"/>
      <c r="EA40" s="2068"/>
      <c r="EB40" s="2068"/>
      <c r="EC40" s="2068"/>
      <c r="ED40" s="2068"/>
      <c r="EE40" s="2068"/>
      <c r="EF40" s="2068"/>
      <c r="EG40" s="2068"/>
      <c r="EH40" s="2068"/>
      <c r="EI40" s="2068"/>
      <c r="EJ40" s="2068"/>
      <c r="EK40" s="2068"/>
      <c r="EL40" s="2068"/>
      <c r="EM40" s="2068"/>
      <c r="EN40" s="2068"/>
      <c r="EO40" s="2068"/>
      <c r="EP40" s="2068"/>
      <c r="EQ40" s="2068"/>
      <c r="ER40" s="2068"/>
      <c r="ES40" s="2068"/>
      <c r="ET40" s="2068"/>
      <c r="EU40" s="2068"/>
      <c r="EV40" s="2068"/>
      <c r="EW40" s="2068"/>
      <c r="EX40" s="2068"/>
      <c r="EY40" s="2068"/>
      <c r="EZ40" s="2068"/>
      <c r="FA40" s="2068"/>
      <c r="FB40" s="2068"/>
      <c r="FC40" s="2068"/>
      <c r="FD40" s="2068"/>
      <c r="FE40" s="2068"/>
      <c r="FF40" s="2068"/>
      <c r="FG40" s="2068"/>
    </row>
    <row r="41" spans="1:163" x14ac:dyDescent="0.35">
      <c r="BO41" s="2068"/>
      <c r="BP41" s="2068"/>
      <c r="BQ41" s="2068"/>
      <c r="BR41" s="2068"/>
      <c r="BS41" s="2068"/>
      <c r="BT41" s="2068"/>
      <c r="BU41" s="2068"/>
      <c r="BV41" s="2068"/>
      <c r="BW41" s="2068"/>
      <c r="BX41" s="2068"/>
      <c r="BY41" s="2068"/>
      <c r="BZ41" s="2068"/>
      <c r="CA41" s="2068"/>
      <c r="CB41" s="2068"/>
      <c r="CC41" s="2068"/>
      <c r="CD41" s="2068"/>
      <c r="CE41" s="2068"/>
      <c r="CF41" s="2068"/>
      <c r="CG41" s="2068"/>
      <c r="CH41" s="2068"/>
      <c r="CI41" s="2068"/>
      <c r="CJ41" s="2068"/>
      <c r="CK41" s="2068"/>
      <c r="CL41" s="2068"/>
      <c r="CM41" s="2068"/>
      <c r="CN41" s="2068"/>
      <c r="CO41" s="2068"/>
      <c r="CP41" s="2068"/>
      <c r="CQ41" s="2068"/>
      <c r="CR41" s="2068"/>
      <c r="CS41" s="2068"/>
      <c r="CT41" s="2068"/>
      <c r="CU41" s="2068"/>
      <c r="CV41" s="2068"/>
      <c r="CW41" s="2068"/>
      <c r="CX41" s="2068"/>
      <c r="CY41" s="2068"/>
      <c r="CZ41" s="2068"/>
      <c r="DA41" s="2068"/>
      <c r="DB41" s="2068"/>
      <c r="DC41" s="2068"/>
      <c r="DD41" s="2068"/>
      <c r="DE41" s="2068"/>
      <c r="DF41" s="2068"/>
      <c r="DG41" s="2068"/>
      <c r="DH41" s="2068"/>
      <c r="DI41" s="2068"/>
      <c r="DJ41" s="2068"/>
      <c r="DK41" s="2068"/>
      <c r="DL41" s="2068"/>
      <c r="DM41" s="2068"/>
      <c r="DN41" s="2068"/>
      <c r="DO41" s="2068"/>
      <c r="DP41" s="2068"/>
      <c r="DQ41" s="2068"/>
      <c r="DR41" s="2068"/>
      <c r="DS41" s="2068"/>
      <c r="DT41" s="2068"/>
      <c r="DU41" s="2068"/>
      <c r="DV41" s="2068"/>
      <c r="DW41" s="2068"/>
      <c r="DX41" s="2068"/>
      <c r="DY41" s="2068"/>
      <c r="DZ41" s="2068"/>
      <c r="EA41" s="2068"/>
      <c r="EB41" s="2068"/>
      <c r="EC41" s="2068"/>
      <c r="ED41" s="2068"/>
      <c r="EE41" s="2068"/>
      <c r="EF41" s="2068"/>
      <c r="EG41" s="2068"/>
      <c r="EH41" s="2068"/>
      <c r="EI41" s="2068"/>
      <c r="EJ41" s="2068"/>
      <c r="EK41" s="2068"/>
      <c r="EL41" s="2068"/>
      <c r="EM41" s="2068"/>
      <c r="EN41" s="2068"/>
      <c r="EO41" s="2068"/>
      <c r="EP41" s="2068"/>
      <c r="EQ41" s="2068"/>
      <c r="ER41" s="2068"/>
      <c r="ES41" s="2068"/>
      <c r="ET41" s="2068"/>
      <c r="EU41" s="2068"/>
      <c r="EV41" s="2068"/>
      <c r="EW41" s="2068"/>
      <c r="EX41" s="2068"/>
      <c r="EY41" s="2068"/>
      <c r="EZ41" s="2068"/>
      <c r="FA41" s="2068"/>
      <c r="FB41" s="2068"/>
      <c r="FC41" s="2068"/>
      <c r="FD41" s="2068"/>
      <c r="FE41" s="2068"/>
      <c r="FF41" s="2068"/>
      <c r="FG41" s="2068"/>
    </row>
    <row r="42" spans="1:163" x14ac:dyDescent="0.35">
      <c r="BO42" s="2068"/>
      <c r="BP42" s="2068"/>
      <c r="BQ42" s="2068"/>
      <c r="BR42" s="2068"/>
      <c r="BS42" s="2068"/>
      <c r="BT42" s="2068"/>
      <c r="BU42" s="2068"/>
      <c r="BV42" s="2068"/>
      <c r="BW42" s="2068"/>
      <c r="BX42" s="2068"/>
      <c r="BY42" s="2068"/>
      <c r="BZ42" s="2068"/>
      <c r="CA42" s="2068"/>
      <c r="CB42" s="2068"/>
      <c r="CC42" s="2068"/>
      <c r="CD42" s="2068"/>
      <c r="CE42" s="2068"/>
      <c r="CF42" s="2068"/>
      <c r="CG42" s="2068"/>
      <c r="CH42" s="2068"/>
      <c r="CI42" s="2068"/>
      <c r="CJ42" s="2068"/>
      <c r="CK42" s="2068"/>
      <c r="CL42" s="2068"/>
      <c r="CM42" s="2068"/>
      <c r="CN42" s="2068"/>
      <c r="CO42" s="2068"/>
      <c r="CP42" s="2068"/>
      <c r="CQ42" s="2068"/>
      <c r="CR42" s="2068"/>
      <c r="CS42" s="2068"/>
      <c r="CT42" s="2068"/>
      <c r="CU42" s="2068"/>
      <c r="CV42" s="2068"/>
      <c r="CW42" s="2068"/>
      <c r="CX42" s="2068"/>
      <c r="CY42" s="2068"/>
      <c r="CZ42" s="2068"/>
      <c r="DA42" s="2068"/>
      <c r="DB42" s="2068"/>
      <c r="DC42" s="2068"/>
      <c r="DD42" s="2068"/>
      <c r="DE42" s="2068"/>
      <c r="DF42" s="2068"/>
      <c r="DG42" s="2068"/>
      <c r="DH42" s="2068"/>
      <c r="DI42" s="2068"/>
      <c r="DJ42" s="2068"/>
      <c r="DK42" s="2068"/>
      <c r="DL42" s="2068"/>
      <c r="DM42" s="2068"/>
      <c r="DN42" s="2068"/>
      <c r="DO42" s="2068"/>
      <c r="DP42" s="2068"/>
      <c r="DQ42" s="2068"/>
      <c r="DR42" s="2068"/>
      <c r="DS42" s="2068"/>
      <c r="DT42" s="2068"/>
      <c r="DU42" s="2068"/>
      <c r="DV42" s="2068"/>
      <c r="DW42" s="2068"/>
      <c r="DX42" s="2068"/>
      <c r="DY42" s="2068"/>
      <c r="DZ42" s="2068"/>
      <c r="EA42" s="2068"/>
      <c r="EB42" s="2068"/>
      <c r="EC42" s="2068"/>
      <c r="ED42" s="2068"/>
      <c r="EE42" s="2068"/>
      <c r="EF42" s="2068"/>
      <c r="EG42" s="2068"/>
      <c r="EH42" s="2068"/>
      <c r="EI42" s="2068"/>
      <c r="EJ42" s="2068"/>
      <c r="EK42" s="2068"/>
      <c r="EL42" s="2068"/>
      <c r="EM42" s="2068"/>
      <c r="EN42" s="2068"/>
      <c r="EO42" s="2068"/>
      <c r="EP42" s="2068"/>
      <c r="EQ42" s="2068"/>
      <c r="ER42" s="2068"/>
      <c r="ES42" s="2068"/>
      <c r="ET42" s="2068"/>
      <c r="EU42" s="2068"/>
      <c r="EV42" s="2068"/>
      <c r="EW42" s="2068"/>
      <c r="EX42" s="2068"/>
      <c r="EY42" s="2068"/>
      <c r="EZ42" s="2068"/>
      <c r="FA42" s="2068"/>
      <c r="FB42" s="2068"/>
      <c r="FC42" s="2068"/>
      <c r="FD42" s="2068"/>
      <c r="FE42" s="2068"/>
      <c r="FF42" s="2068"/>
      <c r="FG42" s="2068"/>
    </row>
    <row r="43" spans="1:163" ht="12.5" x14ac:dyDescent="0.25">
      <c r="A43" s="2068"/>
      <c r="B43" s="2068"/>
      <c r="C43" s="2068"/>
      <c r="D43" s="2068"/>
      <c r="E43" s="2068"/>
      <c r="F43" s="2068"/>
      <c r="G43" s="2068"/>
      <c r="H43" s="2068"/>
      <c r="I43" s="2068"/>
      <c r="J43" s="2068"/>
      <c r="K43" s="2068"/>
      <c r="L43" s="2068"/>
      <c r="M43" s="2068"/>
      <c r="N43" s="2068"/>
      <c r="O43" s="2068"/>
      <c r="P43" s="2068"/>
      <c r="Q43" s="2068"/>
      <c r="R43" s="2068"/>
      <c r="S43" s="2068"/>
      <c r="T43" s="2068"/>
      <c r="U43" s="2068"/>
      <c r="V43" s="2068"/>
      <c r="W43" s="2068"/>
      <c r="X43" s="2068"/>
      <c r="Y43" s="2068"/>
      <c r="Z43" s="2068"/>
      <c r="AA43" s="2068"/>
      <c r="AB43" s="2068"/>
      <c r="AC43" s="2068"/>
      <c r="AD43" s="2068"/>
      <c r="AE43" s="2068"/>
      <c r="AF43" s="2068"/>
      <c r="AG43" s="2068"/>
      <c r="AH43" s="2068"/>
      <c r="AI43" s="2068"/>
      <c r="AJ43" s="2068"/>
      <c r="AK43" s="2068"/>
      <c r="AL43" s="2068"/>
      <c r="AM43" s="2068"/>
      <c r="AN43" s="2068"/>
      <c r="AO43" s="2068"/>
      <c r="AP43" s="2068"/>
      <c r="AQ43" s="2068"/>
      <c r="AR43" s="2068"/>
      <c r="AS43" s="2068"/>
      <c r="AT43" s="2068"/>
      <c r="AU43" s="2068"/>
      <c r="AV43" s="2068"/>
      <c r="AW43" s="2068"/>
      <c r="AX43" s="2068"/>
      <c r="BO43" s="2068"/>
      <c r="BP43" s="2068"/>
      <c r="BQ43" s="2068"/>
      <c r="BR43" s="2068"/>
      <c r="BS43" s="2068"/>
      <c r="BT43" s="2068"/>
      <c r="BU43" s="2068"/>
      <c r="BV43" s="2068"/>
      <c r="BW43" s="2068"/>
      <c r="BX43" s="2068"/>
      <c r="BY43" s="2068"/>
      <c r="BZ43" s="2068"/>
      <c r="CA43" s="2068"/>
      <c r="CB43" s="2068"/>
      <c r="CC43" s="2068"/>
      <c r="CD43" s="2068"/>
      <c r="CE43" s="2068"/>
      <c r="CF43" s="2068"/>
      <c r="CG43" s="2068"/>
      <c r="CH43" s="2068"/>
      <c r="CI43" s="2068"/>
      <c r="CJ43" s="2068"/>
      <c r="CK43" s="2068"/>
      <c r="CL43" s="2068"/>
      <c r="CM43" s="2068"/>
      <c r="CN43" s="2068"/>
      <c r="CO43" s="2068"/>
      <c r="CP43" s="2068"/>
      <c r="CQ43" s="2068"/>
      <c r="CR43" s="2068"/>
      <c r="CS43" s="2068"/>
      <c r="CT43" s="2068"/>
      <c r="CU43" s="2068"/>
      <c r="CV43" s="2068"/>
      <c r="CW43" s="2068"/>
      <c r="CX43" s="2068"/>
      <c r="CY43" s="2068"/>
      <c r="CZ43" s="2068"/>
      <c r="DA43" s="2068"/>
      <c r="DB43" s="2068"/>
      <c r="DC43" s="2068"/>
      <c r="DD43" s="2068"/>
      <c r="DE43" s="2068"/>
      <c r="DF43" s="2068"/>
      <c r="DG43" s="2068"/>
      <c r="DH43" s="2068"/>
      <c r="DI43" s="2068"/>
      <c r="DJ43" s="2068"/>
      <c r="DK43" s="2068"/>
      <c r="DL43" s="2068"/>
      <c r="DM43" s="2068"/>
      <c r="DN43" s="2068"/>
      <c r="DO43" s="2068"/>
      <c r="DP43" s="2068"/>
      <c r="DQ43" s="2068"/>
      <c r="DR43" s="2068"/>
      <c r="DS43" s="2068"/>
      <c r="DT43" s="2068"/>
      <c r="DU43" s="2068"/>
      <c r="DV43" s="2068"/>
      <c r="DW43" s="2068"/>
      <c r="DX43" s="2068"/>
      <c r="DY43" s="2068"/>
      <c r="DZ43" s="2068"/>
      <c r="EA43" s="2068"/>
      <c r="EB43" s="2068"/>
      <c r="EC43" s="2068"/>
      <c r="ED43" s="2068"/>
      <c r="EE43" s="2068"/>
      <c r="EF43" s="2068"/>
      <c r="EG43" s="2068"/>
      <c r="EH43" s="2068"/>
      <c r="EI43" s="2068"/>
      <c r="EJ43" s="2068"/>
      <c r="EK43" s="2068"/>
      <c r="EL43" s="2068"/>
      <c r="EM43" s="2068"/>
      <c r="EN43" s="2068"/>
      <c r="EO43" s="2068"/>
      <c r="EP43" s="2068"/>
      <c r="EQ43" s="2068"/>
      <c r="ER43" s="2068"/>
      <c r="ES43" s="2068"/>
      <c r="ET43" s="2068"/>
      <c r="EU43" s="2068"/>
      <c r="EV43" s="2068"/>
      <c r="EW43" s="2068"/>
      <c r="EX43" s="2068"/>
      <c r="EY43" s="2068"/>
      <c r="EZ43" s="2068"/>
      <c r="FA43" s="2068"/>
      <c r="FB43" s="2068"/>
      <c r="FC43" s="2068"/>
      <c r="FD43" s="2068"/>
      <c r="FE43" s="2068"/>
      <c r="FF43" s="2068"/>
      <c r="FG43" s="2068"/>
    </row>
    <row r="44" spans="1:163" ht="12.5" x14ac:dyDescent="0.25">
      <c r="A44" s="2068"/>
      <c r="B44" s="2068"/>
      <c r="C44" s="2068"/>
      <c r="D44" s="2068"/>
      <c r="E44" s="2068"/>
      <c r="F44" s="2068"/>
      <c r="G44" s="2068"/>
      <c r="H44" s="2068"/>
      <c r="I44" s="2068"/>
      <c r="J44" s="2068"/>
      <c r="K44" s="2068"/>
      <c r="L44" s="2068"/>
      <c r="M44" s="2068"/>
      <c r="N44" s="2068"/>
      <c r="O44" s="2068"/>
      <c r="P44" s="2068"/>
      <c r="Q44" s="2068"/>
      <c r="R44" s="2068"/>
      <c r="S44" s="2068"/>
      <c r="T44" s="2068"/>
      <c r="U44" s="2068"/>
      <c r="V44" s="2068"/>
      <c r="W44" s="2068"/>
      <c r="X44" s="2068"/>
      <c r="Y44" s="2068"/>
      <c r="Z44" s="2068"/>
      <c r="AA44" s="2068"/>
      <c r="AB44" s="2068"/>
      <c r="AC44" s="2068"/>
      <c r="AD44" s="2068"/>
      <c r="AE44" s="2068"/>
      <c r="AF44" s="2068"/>
      <c r="AG44" s="2068"/>
      <c r="AH44" s="2068"/>
      <c r="AI44" s="2068"/>
      <c r="AJ44" s="2068"/>
      <c r="AK44" s="2068"/>
      <c r="AL44" s="2068"/>
      <c r="AM44" s="2068"/>
      <c r="AN44" s="2068"/>
      <c r="AO44" s="2068"/>
      <c r="AP44" s="2068"/>
      <c r="AQ44" s="2068"/>
      <c r="AR44" s="2068"/>
      <c r="AS44" s="2068"/>
      <c r="AT44" s="2068"/>
      <c r="AU44" s="2068"/>
      <c r="AV44" s="2068"/>
      <c r="AW44" s="2068"/>
      <c r="AX44" s="2068"/>
      <c r="BO44" s="2068"/>
      <c r="BP44" s="2068"/>
      <c r="BQ44" s="2068"/>
      <c r="BR44" s="2068"/>
      <c r="BS44" s="2068"/>
      <c r="BT44" s="2068"/>
      <c r="BU44" s="2068"/>
      <c r="BV44" s="2068"/>
      <c r="BW44" s="2068"/>
      <c r="BX44" s="2068"/>
      <c r="BY44" s="2068"/>
      <c r="BZ44" s="2068"/>
      <c r="CA44" s="2068"/>
      <c r="CB44" s="2068"/>
      <c r="CC44" s="2068"/>
      <c r="CD44" s="2068"/>
      <c r="CE44" s="2068"/>
      <c r="CF44" s="2068"/>
      <c r="CG44" s="2068"/>
      <c r="CH44" s="2068"/>
      <c r="CI44" s="2068"/>
      <c r="CJ44" s="2068"/>
      <c r="CK44" s="2068"/>
      <c r="CL44" s="2068"/>
      <c r="CM44" s="2068"/>
      <c r="CN44" s="2068"/>
      <c r="CO44" s="2068"/>
      <c r="CP44" s="2068"/>
      <c r="CQ44" s="2068"/>
      <c r="CR44" s="2068"/>
      <c r="CS44" s="2068"/>
      <c r="CT44" s="2068"/>
      <c r="CU44" s="2068"/>
      <c r="CV44" s="2068"/>
      <c r="CW44" s="2068"/>
      <c r="CX44" s="2068"/>
      <c r="CY44" s="2068"/>
      <c r="CZ44" s="2068"/>
      <c r="DA44" s="2068"/>
      <c r="DB44" s="2068"/>
      <c r="DC44" s="2068"/>
      <c r="DD44" s="2068"/>
      <c r="DE44" s="2068"/>
      <c r="DF44" s="2068"/>
      <c r="DG44" s="2068"/>
      <c r="DH44" s="2068"/>
      <c r="DI44" s="2068"/>
      <c r="DJ44" s="2068"/>
      <c r="DK44" s="2068"/>
      <c r="DL44" s="2068"/>
      <c r="DM44" s="2068"/>
      <c r="DN44" s="2068"/>
      <c r="DO44" s="2068"/>
      <c r="DP44" s="2068"/>
      <c r="DQ44" s="2068"/>
      <c r="DR44" s="2068"/>
      <c r="DS44" s="2068"/>
      <c r="DT44" s="2068"/>
      <c r="DU44" s="2068"/>
      <c r="DV44" s="2068"/>
      <c r="DW44" s="2068"/>
      <c r="DX44" s="2068"/>
      <c r="DY44" s="2068"/>
      <c r="DZ44" s="2068"/>
      <c r="EA44" s="2068"/>
      <c r="EB44" s="2068"/>
      <c r="EC44" s="2068"/>
      <c r="ED44" s="2068"/>
      <c r="EE44" s="2068"/>
      <c r="EF44" s="2068"/>
      <c r="EG44" s="2068"/>
      <c r="EH44" s="2068"/>
      <c r="EI44" s="2068"/>
      <c r="EJ44" s="2068"/>
      <c r="EK44" s="2068"/>
      <c r="EL44" s="2068"/>
      <c r="EM44" s="2068"/>
      <c r="EN44" s="2068"/>
      <c r="EO44" s="2068"/>
      <c r="EP44" s="2068"/>
      <c r="EQ44" s="2068"/>
      <c r="ER44" s="2068"/>
      <c r="ES44" s="2068"/>
      <c r="ET44" s="2068"/>
      <c r="EU44" s="2068"/>
      <c r="EV44" s="2068"/>
      <c r="EW44" s="2068"/>
      <c r="EX44" s="2068"/>
      <c r="EY44" s="2068"/>
      <c r="EZ44" s="2068"/>
      <c r="FA44" s="2068"/>
      <c r="FB44" s="2068"/>
      <c r="FC44" s="2068"/>
      <c r="FD44" s="2068"/>
      <c r="FE44" s="2068"/>
      <c r="FF44" s="2068"/>
      <c r="FG44" s="2068"/>
    </row>
    <row r="45" spans="1:163" ht="12.5" x14ac:dyDescent="0.25">
      <c r="A45" s="2068"/>
      <c r="B45" s="2068"/>
      <c r="C45" s="2068"/>
      <c r="D45" s="2068"/>
      <c r="E45" s="2068"/>
      <c r="F45" s="2068"/>
      <c r="G45" s="2068"/>
      <c r="H45" s="2068"/>
      <c r="I45" s="2068"/>
      <c r="J45" s="2068"/>
      <c r="K45" s="2068"/>
      <c r="L45" s="2068"/>
      <c r="M45" s="2068"/>
      <c r="N45" s="2068"/>
      <c r="O45" s="2068"/>
      <c r="P45" s="2068"/>
      <c r="Q45" s="2068"/>
      <c r="R45" s="2068"/>
      <c r="S45" s="2068"/>
      <c r="T45" s="2068"/>
      <c r="U45" s="2068"/>
      <c r="V45" s="2068"/>
      <c r="W45" s="2068"/>
      <c r="X45" s="2068"/>
      <c r="Y45" s="2068"/>
      <c r="Z45" s="2068"/>
      <c r="AA45" s="2068"/>
      <c r="AB45" s="2068"/>
      <c r="AC45" s="2068"/>
      <c r="AD45" s="2068"/>
      <c r="AE45" s="2068"/>
      <c r="AF45" s="2068"/>
      <c r="AG45" s="2068"/>
      <c r="AH45" s="2068"/>
      <c r="AI45" s="2068"/>
      <c r="AJ45" s="2068"/>
      <c r="AK45" s="2068"/>
      <c r="AL45" s="2068"/>
      <c r="AM45" s="2068"/>
      <c r="AN45" s="2068"/>
      <c r="AO45" s="2068"/>
      <c r="AP45" s="2068"/>
      <c r="AQ45" s="2068"/>
      <c r="AR45" s="2068"/>
      <c r="AS45" s="2068"/>
      <c r="AT45" s="2068"/>
      <c r="AU45" s="2068"/>
      <c r="AV45" s="2068"/>
      <c r="AW45" s="2068"/>
      <c r="AX45" s="2068"/>
      <c r="BO45" s="2068"/>
      <c r="BP45" s="2068"/>
      <c r="BQ45" s="2068"/>
      <c r="BR45" s="2068"/>
      <c r="BS45" s="2068"/>
      <c r="BT45" s="2068"/>
      <c r="BU45" s="2068"/>
      <c r="BV45" s="2068"/>
      <c r="BW45" s="2068"/>
      <c r="BX45" s="2068"/>
      <c r="BY45" s="2068"/>
      <c r="BZ45" s="2068"/>
      <c r="CA45" s="2068"/>
      <c r="CB45" s="2068"/>
      <c r="CC45" s="2068"/>
      <c r="CD45" s="2068"/>
      <c r="CE45" s="2068"/>
      <c r="CF45" s="2068"/>
      <c r="CG45" s="2068"/>
      <c r="CH45" s="2068"/>
      <c r="CI45" s="2068"/>
      <c r="CJ45" s="2068"/>
      <c r="CK45" s="2068"/>
      <c r="CL45" s="2068"/>
      <c r="CM45" s="2068"/>
      <c r="CN45" s="2068"/>
      <c r="CO45" s="2068"/>
      <c r="CP45" s="2068"/>
      <c r="CQ45" s="2068"/>
      <c r="CR45" s="2068"/>
      <c r="CS45" s="2068"/>
      <c r="CT45" s="2068"/>
      <c r="CU45" s="2068"/>
      <c r="CV45" s="2068"/>
      <c r="CW45" s="2068"/>
      <c r="CX45" s="2068"/>
      <c r="CY45" s="2068"/>
      <c r="CZ45" s="2068"/>
      <c r="DA45" s="2068"/>
      <c r="DB45" s="2068"/>
      <c r="DC45" s="2068"/>
      <c r="DD45" s="2068"/>
      <c r="DE45" s="2068"/>
      <c r="DF45" s="2068"/>
      <c r="DG45" s="2068"/>
      <c r="DH45" s="2068"/>
      <c r="DI45" s="2068"/>
      <c r="DJ45" s="2068"/>
      <c r="DK45" s="2068"/>
      <c r="DL45" s="2068"/>
      <c r="DM45" s="2068"/>
      <c r="DN45" s="2068"/>
      <c r="DO45" s="2068"/>
      <c r="DP45" s="2068"/>
      <c r="DQ45" s="2068"/>
      <c r="DR45" s="2068"/>
      <c r="DS45" s="2068"/>
      <c r="DT45" s="2068"/>
      <c r="DU45" s="2068"/>
      <c r="DV45" s="2068"/>
      <c r="DW45" s="2068"/>
      <c r="DX45" s="2068"/>
      <c r="DY45" s="2068"/>
      <c r="DZ45" s="2068"/>
      <c r="EA45" s="2068"/>
      <c r="EB45" s="2068"/>
      <c r="EC45" s="2068"/>
      <c r="ED45" s="2068"/>
      <c r="EE45" s="2068"/>
      <c r="EF45" s="2068"/>
      <c r="EG45" s="2068"/>
      <c r="EH45" s="2068"/>
      <c r="EI45" s="2068"/>
      <c r="EJ45" s="2068"/>
      <c r="EK45" s="2068"/>
      <c r="EL45" s="2068"/>
      <c r="EM45" s="2068"/>
      <c r="EN45" s="2068"/>
      <c r="EO45" s="2068"/>
      <c r="EP45" s="2068"/>
      <c r="EQ45" s="2068"/>
      <c r="ER45" s="2068"/>
      <c r="ES45" s="2068"/>
      <c r="ET45" s="2068"/>
      <c r="EU45" s="2068"/>
      <c r="EV45" s="2068"/>
      <c r="EW45" s="2068"/>
      <c r="EX45" s="2068"/>
      <c r="EY45" s="2068"/>
      <c r="EZ45" s="2068"/>
      <c r="FA45" s="2068"/>
      <c r="FB45" s="2068"/>
      <c r="FC45" s="2068"/>
      <c r="FD45" s="2068"/>
      <c r="FE45" s="2068"/>
      <c r="FF45" s="2068"/>
      <c r="FG45" s="2068"/>
    </row>
    <row r="46" spans="1:163" ht="12.5" x14ac:dyDescent="0.25">
      <c r="A46" s="2068"/>
      <c r="B46" s="2068"/>
      <c r="C46" s="2068"/>
      <c r="D46" s="2068"/>
      <c r="E46" s="2068"/>
      <c r="F46" s="2068"/>
      <c r="G46" s="2068"/>
      <c r="H46" s="2068"/>
      <c r="I46" s="2068"/>
      <c r="J46" s="2068"/>
      <c r="K46" s="2068"/>
      <c r="L46" s="2068"/>
      <c r="M46" s="2068"/>
      <c r="N46" s="2068"/>
      <c r="O46" s="2068"/>
      <c r="P46" s="2068"/>
      <c r="Q46" s="2068"/>
      <c r="R46" s="2068"/>
      <c r="S46" s="2068"/>
      <c r="T46" s="2068"/>
      <c r="U46" s="2068"/>
      <c r="V46" s="2068"/>
      <c r="W46" s="2068"/>
      <c r="X46" s="2068"/>
      <c r="Y46" s="2068"/>
      <c r="Z46" s="2068"/>
      <c r="AA46" s="2068"/>
      <c r="AB46" s="2068"/>
      <c r="AC46" s="2068"/>
      <c r="AD46" s="2068"/>
      <c r="AE46" s="2068"/>
      <c r="AF46" s="2068"/>
      <c r="AG46" s="2068"/>
      <c r="AH46" s="2068"/>
      <c r="AI46" s="2068"/>
      <c r="AJ46" s="2068"/>
      <c r="AK46" s="2068"/>
      <c r="AL46" s="2068"/>
      <c r="AM46" s="2068"/>
      <c r="AN46" s="2068"/>
      <c r="AO46" s="2068"/>
      <c r="AP46" s="2068"/>
      <c r="AQ46" s="2068"/>
      <c r="AR46" s="2068"/>
      <c r="AS46" s="2068"/>
      <c r="AT46" s="2068"/>
      <c r="AU46" s="2068"/>
      <c r="AV46" s="2068"/>
      <c r="AW46" s="2068"/>
      <c r="AX46" s="2068"/>
      <c r="BO46" s="2068"/>
      <c r="BP46" s="2068"/>
      <c r="BQ46" s="2068"/>
      <c r="BR46" s="2068"/>
      <c r="BS46" s="2068"/>
      <c r="BT46" s="2068"/>
      <c r="BU46" s="2068"/>
      <c r="BV46" s="2068"/>
      <c r="BW46" s="2068"/>
      <c r="BX46" s="2068"/>
      <c r="BY46" s="2068"/>
      <c r="BZ46" s="2068"/>
      <c r="CA46" s="2068"/>
      <c r="CB46" s="2068"/>
      <c r="CC46" s="2068"/>
      <c r="CD46" s="2068"/>
      <c r="CE46" s="2068"/>
      <c r="CF46" s="2068"/>
      <c r="CG46" s="2068"/>
      <c r="CH46" s="2068"/>
      <c r="CI46" s="2068"/>
      <c r="CJ46" s="2068"/>
      <c r="CK46" s="2068"/>
      <c r="CL46" s="2068"/>
      <c r="CM46" s="2068"/>
      <c r="CN46" s="2068"/>
      <c r="CO46" s="2068"/>
      <c r="CP46" s="2068"/>
      <c r="CQ46" s="2068"/>
      <c r="CR46" s="2068"/>
      <c r="CS46" s="2068"/>
      <c r="CT46" s="2068"/>
      <c r="CU46" s="2068"/>
      <c r="CV46" s="2068"/>
      <c r="CW46" s="2068"/>
      <c r="CX46" s="2068"/>
      <c r="CY46" s="2068"/>
      <c r="CZ46" s="2068"/>
      <c r="DA46" s="2068"/>
      <c r="DB46" s="2068"/>
      <c r="DC46" s="2068"/>
      <c r="DD46" s="2068"/>
      <c r="DE46" s="2068"/>
      <c r="DF46" s="2068"/>
      <c r="DG46" s="2068"/>
      <c r="DH46" s="2068"/>
      <c r="DI46" s="2068"/>
      <c r="DJ46" s="2068"/>
      <c r="DK46" s="2068"/>
      <c r="DL46" s="2068"/>
      <c r="DM46" s="2068"/>
      <c r="DN46" s="2068"/>
      <c r="DO46" s="2068"/>
      <c r="DP46" s="2068"/>
      <c r="DQ46" s="2068"/>
      <c r="DR46" s="2068"/>
      <c r="DS46" s="2068"/>
      <c r="DT46" s="2068"/>
      <c r="DU46" s="2068"/>
      <c r="DV46" s="2068"/>
      <c r="DW46" s="2068"/>
      <c r="DX46" s="2068"/>
      <c r="DY46" s="2068"/>
      <c r="DZ46" s="2068"/>
      <c r="EA46" s="2068"/>
      <c r="EB46" s="2068"/>
      <c r="EC46" s="2068"/>
      <c r="ED46" s="2068"/>
      <c r="EE46" s="2068"/>
      <c r="EF46" s="2068"/>
      <c r="EG46" s="2068"/>
      <c r="EH46" s="2068"/>
      <c r="EI46" s="2068"/>
      <c r="EJ46" s="2068"/>
      <c r="EK46" s="2068"/>
      <c r="EL46" s="2068"/>
      <c r="EM46" s="2068"/>
      <c r="EN46" s="2068"/>
      <c r="EO46" s="2068"/>
      <c r="EP46" s="2068"/>
      <c r="EQ46" s="2068"/>
      <c r="ER46" s="2068"/>
      <c r="ES46" s="2068"/>
      <c r="ET46" s="2068"/>
      <c r="EU46" s="2068"/>
      <c r="EV46" s="2068"/>
      <c r="EW46" s="2068"/>
      <c r="EX46" s="2068"/>
      <c r="EY46" s="2068"/>
      <c r="EZ46" s="2068"/>
      <c r="FA46" s="2068"/>
      <c r="FB46" s="2068"/>
      <c r="FC46" s="2068"/>
      <c r="FD46" s="2068"/>
      <c r="FE46" s="2068"/>
      <c r="FF46" s="2068"/>
      <c r="FG46" s="2068"/>
    </row>
    <row r="47" spans="1:163" ht="12.5" x14ac:dyDescent="0.25">
      <c r="A47" s="2068"/>
      <c r="B47" s="2068"/>
      <c r="C47" s="2068"/>
      <c r="D47" s="2068"/>
      <c r="E47" s="2068"/>
      <c r="F47" s="2068"/>
      <c r="G47" s="2068"/>
      <c r="H47" s="2068"/>
      <c r="I47" s="2068"/>
      <c r="J47" s="2068"/>
      <c r="K47" s="2068"/>
      <c r="L47" s="2068"/>
      <c r="M47" s="2068"/>
      <c r="N47" s="2068"/>
      <c r="O47" s="2068"/>
      <c r="P47" s="2068"/>
      <c r="Q47" s="2068"/>
      <c r="R47" s="2068"/>
      <c r="S47" s="2068"/>
      <c r="T47" s="2068"/>
      <c r="U47" s="2068"/>
      <c r="V47" s="2068"/>
      <c r="W47" s="2068"/>
      <c r="X47" s="2068"/>
      <c r="Y47" s="2068"/>
      <c r="Z47" s="2068"/>
      <c r="AA47" s="2068"/>
      <c r="AB47" s="2068"/>
      <c r="AC47" s="2068"/>
      <c r="AD47" s="2068"/>
      <c r="AE47" s="2068"/>
      <c r="AF47" s="2068"/>
      <c r="AG47" s="2068"/>
      <c r="AH47" s="2068"/>
      <c r="AI47" s="2068"/>
      <c r="AJ47" s="2068"/>
      <c r="AK47" s="2068"/>
      <c r="AL47" s="2068"/>
      <c r="AM47" s="2068"/>
      <c r="AN47" s="2068"/>
      <c r="AO47" s="2068"/>
      <c r="AP47" s="2068"/>
      <c r="AQ47" s="2068"/>
      <c r="AR47" s="2068"/>
      <c r="AS47" s="2068"/>
      <c r="AT47" s="2068"/>
      <c r="AU47" s="2068"/>
      <c r="AV47" s="2068"/>
      <c r="AW47" s="2068"/>
      <c r="AX47" s="2068"/>
      <c r="BO47" s="2068"/>
      <c r="BP47" s="2068"/>
      <c r="BQ47" s="2068"/>
      <c r="BR47" s="2068"/>
      <c r="BS47" s="2068"/>
      <c r="BT47" s="2068"/>
      <c r="BU47" s="2068"/>
      <c r="BV47" s="2068"/>
      <c r="BW47" s="2068"/>
      <c r="BX47" s="2068"/>
      <c r="BY47" s="2068"/>
      <c r="BZ47" s="2068"/>
      <c r="CA47" s="2068"/>
      <c r="CB47" s="2068"/>
      <c r="CC47" s="2068"/>
      <c r="CD47" s="2068"/>
      <c r="CE47" s="2068"/>
      <c r="CF47" s="2068"/>
      <c r="CG47" s="2068"/>
      <c r="CH47" s="2068"/>
      <c r="CI47" s="2068"/>
      <c r="CJ47" s="2068"/>
      <c r="CK47" s="2068"/>
      <c r="CL47" s="2068"/>
      <c r="CM47" s="2068"/>
      <c r="CN47" s="2068"/>
      <c r="CO47" s="2068"/>
      <c r="CP47" s="2068"/>
      <c r="CQ47" s="2068"/>
      <c r="CR47" s="2068"/>
      <c r="CS47" s="2068"/>
      <c r="CT47" s="2068"/>
      <c r="CU47" s="2068"/>
      <c r="CV47" s="2068"/>
      <c r="CW47" s="2068"/>
      <c r="CX47" s="2068"/>
      <c r="CY47" s="2068"/>
      <c r="CZ47" s="2068"/>
      <c r="DA47" s="2068"/>
      <c r="DB47" s="2068"/>
      <c r="DC47" s="2068"/>
      <c r="DD47" s="2068"/>
      <c r="DE47" s="2068"/>
      <c r="DF47" s="2068"/>
      <c r="DG47" s="2068"/>
      <c r="DH47" s="2068"/>
      <c r="DI47" s="2068"/>
      <c r="DJ47" s="2068"/>
      <c r="DK47" s="2068"/>
      <c r="DL47" s="2068"/>
      <c r="DM47" s="2068"/>
      <c r="DN47" s="2068"/>
      <c r="DO47" s="2068"/>
      <c r="DP47" s="2068"/>
      <c r="DQ47" s="2068"/>
      <c r="DR47" s="2068"/>
      <c r="DS47" s="2068"/>
      <c r="DT47" s="2068"/>
      <c r="DU47" s="2068"/>
      <c r="DV47" s="2068"/>
      <c r="DW47" s="2068"/>
      <c r="DX47" s="2068"/>
      <c r="DY47" s="2068"/>
      <c r="DZ47" s="2068"/>
      <c r="EA47" s="2068"/>
      <c r="EB47" s="2068"/>
      <c r="EC47" s="2068"/>
      <c r="ED47" s="2068"/>
      <c r="EE47" s="2068"/>
      <c r="EF47" s="2068"/>
      <c r="EG47" s="2068"/>
      <c r="EH47" s="2068"/>
      <c r="EI47" s="2068"/>
      <c r="EJ47" s="2068"/>
      <c r="EK47" s="2068"/>
      <c r="EL47" s="2068"/>
      <c r="EM47" s="2068"/>
      <c r="EN47" s="2068"/>
      <c r="EO47" s="2068"/>
      <c r="EP47" s="2068"/>
      <c r="EQ47" s="2068"/>
      <c r="ER47" s="2068"/>
      <c r="ES47" s="2068"/>
      <c r="ET47" s="2068"/>
      <c r="EU47" s="2068"/>
      <c r="EV47" s="2068"/>
      <c r="EW47" s="2068"/>
      <c r="EX47" s="2068"/>
      <c r="EY47" s="2068"/>
      <c r="EZ47" s="2068"/>
      <c r="FA47" s="2068"/>
      <c r="FB47" s="2068"/>
      <c r="FC47" s="2068"/>
      <c r="FD47" s="2068"/>
      <c r="FE47" s="2068"/>
      <c r="FF47" s="2068"/>
      <c r="FG47" s="2068"/>
    </row>
    <row r="48" spans="1:163" ht="12.5" x14ac:dyDescent="0.25">
      <c r="A48" s="2068"/>
      <c r="B48" s="2068"/>
      <c r="C48" s="2068"/>
      <c r="D48" s="2068"/>
      <c r="E48" s="2068"/>
      <c r="F48" s="2068"/>
      <c r="G48" s="2068"/>
      <c r="H48" s="2068"/>
      <c r="I48" s="2068"/>
      <c r="J48" s="2068"/>
      <c r="K48" s="2068"/>
      <c r="L48" s="2068"/>
      <c r="M48" s="2068"/>
      <c r="N48" s="2068"/>
      <c r="O48" s="2068"/>
      <c r="P48" s="2068"/>
      <c r="Q48" s="2068"/>
      <c r="R48" s="2068"/>
      <c r="S48" s="2068"/>
      <c r="T48" s="2068"/>
      <c r="U48" s="2068"/>
      <c r="V48" s="2068"/>
      <c r="W48" s="2068"/>
      <c r="X48" s="2068"/>
      <c r="Y48" s="2068"/>
      <c r="Z48" s="2068"/>
      <c r="AA48" s="2068"/>
      <c r="AB48" s="2068"/>
      <c r="AC48" s="2068"/>
      <c r="AD48" s="2068"/>
      <c r="AE48" s="2068"/>
      <c r="AF48" s="2068"/>
      <c r="AG48" s="2068"/>
      <c r="AH48" s="2068"/>
      <c r="AI48" s="2068"/>
      <c r="AJ48" s="2068"/>
      <c r="AK48" s="2068"/>
      <c r="AL48" s="2068"/>
      <c r="AM48" s="2068"/>
      <c r="AN48" s="2068"/>
      <c r="AO48" s="2068"/>
      <c r="AP48" s="2068"/>
      <c r="AQ48" s="2068"/>
      <c r="AR48" s="2068"/>
      <c r="AS48" s="2068"/>
      <c r="AT48" s="2068"/>
      <c r="AU48" s="2068"/>
      <c r="AV48" s="2068"/>
      <c r="AW48" s="2068"/>
      <c r="AX48" s="2068"/>
      <c r="BO48" s="2068"/>
      <c r="BP48" s="2068"/>
      <c r="BQ48" s="2068"/>
      <c r="BR48" s="2068"/>
      <c r="BS48" s="2068"/>
      <c r="BT48" s="2068"/>
      <c r="BU48" s="2068"/>
      <c r="BV48" s="2068"/>
      <c r="BW48" s="2068"/>
      <c r="BX48" s="2068"/>
      <c r="BY48" s="2068"/>
      <c r="BZ48" s="2068"/>
      <c r="CA48" s="2068"/>
      <c r="CB48" s="2068"/>
      <c r="CC48" s="2068"/>
      <c r="CD48" s="2068"/>
      <c r="CE48" s="2068"/>
      <c r="CF48" s="2068"/>
      <c r="CG48" s="2068"/>
      <c r="CH48" s="2068"/>
      <c r="CI48" s="2068"/>
      <c r="CJ48" s="2068"/>
      <c r="CK48" s="2068"/>
      <c r="CL48" s="2068"/>
      <c r="CM48" s="2068"/>
      <c r="CN48" s="2068"/>
      <c r="CO48" s="2068"/>
      <c r="CP48" s="2068"/>
      <c r="CQ48" s="2068"/>
      <c r="CR48" s="2068"/>
      <c r="CS48" s="2068"/>
      <c r="CT48" s="2068"/>
      <c r="CU48" s="2068"/>
      <c r="CV48" s="2068"/>
      <c r="CW48" s="2068"/>
      <c r="CX48" s="2068"/>
      <c r="CY48" s="2068"/>
      <c r="CZ48" s="2068"/>
      <c r="DA48" s="2068"/>
      <c r="DB48" s="2068"/>
      <c r="DC48" s="2068"/>
      <c r="DD48" s="2068"/>
      <c r="DE48" s="2068"/>
      <c r="DF48" s="2068"/>
      <c r="DG48" s="2068"/>
      <c r="DH48" s="2068"/>
      <c r="DI48" s="2068"/>
      <c r="DJ48" s="2068"/>
      <c r="DK48" s="2068"/>
      <c r="DL48" s="2068"/>
      <c r="DM48" s="2068"/>
      <c r="DN48" s="2068"/>
      <c r="DO48" s="2068"/>
      <c r="DP48" s="2068"/>
      <c r="DQ48" s="2068"/>
      <c r="DR48" s="2068"/>
      <c r="DS48" s="2068"/>
      <c r="DT48" s="2068"/>
      <c r="DU48" s="2068"/>
      <c r="DV48" s="2068"/>
      <c r="DW48" s="2068"/>
      <c r="DX48" s="2068"/>
      <c r="DY48" s="2068"/>
      <c r="DZ48" s="2068"/>
      <c r="EA48" s="2068"/>
      <c r="EB48" s="2068"/>
      <c r="EC48" s="2068"/>
      <c r="ED48" s="2068"/>
      <c r="EE48" s="2068"/>
      <c r="EF48" s="2068"/>
      <c r="EG48" s="2068"/>
      <c r="EH48" s="2068"/>
      <c r="EI48" s="2068"/>
      <c r="EJ48" s="2068"/>
      <c r="EK48" s="2068"/>
      <c r="EL48" s="2068"/>
      <c r="EM48" s="2068"/>
      <c r="EN48" s="2068"/>
      <c r="EO48" s="2068"/>
      <c r="EP48" s="2068"/>
      <c r="EQ48" s="2068"/>
      <c r="ER48" s="2068"/>
      <c r="ES48" s="2068"/>
      <c r="ET48" s="2068"/>
      <c r="EU48" s="2068"/>
      <c r="EV48" s="2068"/>
      <c r="EW48" s="2068"/>
      <c r="EX48" s="2068"/>
      <c r="EY48" s="2068"/>
      <c r="EZ48" s="2068"/>
      <c r="FA48" s="2068"/>
      <c r="FB48" s="2068"/>
      <c r="FC48" s="2068"/>
      <c r="FD48" s="2068"/>
      <c r="FE48" s="2068"/>
      <c r="FF48" s="2068"/>
      <c r="FG48" s="2068"/>
    </row>
    <row r="49" spans="1:163" ht="12.5" x14ac:dyDescent="0.25">
      <c r="A49" s="2068"/>
      <c r="B49" s="2068"/>
      <c r="C49" s="2068"/>
      <c r="D49" s="2068"/>
      <c r="E49" s="2068"/>
      <c r="F49" s="2068"/>
      <c r="G49" s="2068"/>
      <c r="H49" s="2068"/>
      <c r="I49" s="2068"/>
      <c r="J49" s="2068"/>
      <c r="K49" s="2068"/>
      <c r="L49" s="2068"/>
      <c r="M49" s="2068"/>
      <c r="N49" s="2068"/>
      <c r="O49" s="2068"/>
      <c r="P49" s="2068"/>
      <c r="Q49" s="2068"/>
      <c r="R49" s="2068"/>
      <c r="S49" s="2068"/>
      <c r="T49" s="2068"/>
      <c r="U49" s="2068"/>
      <c r="V49" s="2068"/>
      <c r="W49" s="2068"/>
      <c r="X49" s="2068"/>
      <c r="Y49" s="2068"/>
      <c r="Z49" s="2068"/>
      <c r="AA49" s="2068"/>
      <c r="AB49" s="2068"/>
      <c r="AC49" s="2068"/>
      <c r="AD49" s="2068"/>
      <c r="AE49" s="2068"/>
      <c r="AF49" s="2068"/>
      <c r="AG49" s="2068"/>
      <c r="AH49" s="2068"/>
      <c r="AI49" s="2068"/>
      <c r="AJ49" s="2068"/>
      <c r="AK49" s="2068"/>
      <c r="AL49" s="2068"/>
      <c r="AM49" s="2068"/>
      <c r="AN49" s="2068"/>
      <c r="AO49" s="2068"/>
      <c r="AP49" s="2068"/>
      <c r="AQ49" s="2068"/>
      <c r="AR49" s="2068"/>
      <c r="AS49" s="2068"/>
      <c r="AT49" s="2068"/>
      <c r="AU49" s="2068"/>
      <c r="AV49" s="2068"/>
      <c r="AW49" s="2068"/>
      <c r="AX49" s="2068"/>
      <c r="BO49" s="2068"/>
      <c r="BP49" s="2068"/>
      <c r="BQ49" s="2068"/>
      <c r="BR49" s="2068"/>
      <c r="BS49" s="2068"/>
      <c r="BT49" s="2068"/>
      <c r="BU49" s="2068"/>
      <c r="BV49" s="2068"/>
      <c r="BW49" s="2068"/>
      <c r="BX49" s="2068"/>
      <c r="BY49" s="2068"/>
      <c r="BZ49" s="2068"/>
      <c r="CA49" s="2068"/>
      <c r="CB49" s="2068"/>
      <c r="CC49" s="2068"/>
      <c r="CD49" s="2068"/>
      <c r="CE49" s="2068"/>
      <c r="CF49" s="2068"/>
      <c r="CG49" s="2068"/>
      <c r="CH49" s="2068"/>
      <c r="CI49" s="2068"/>
      <c r="CJ49" s="2068"/>
      <c r="CK49" s="2068"/>
      <c r="CL49" s="2068"/>
      <c r="CM49" s="2068"/>
      <c r="CN49" s="2068"/>
      <c r="CO49" s="2068"/>
      <c r="CP49" s="2068"/>
      <c r="CQ49" s="2068"/>
      <c r="CR49" s="2068"/>
      <c r="CS49" s="2068"/>
      <c r="CT49" s="2068"/>
      <c r="CU49" s="2068"/>
      <c r="CV49" s="2068"/>
      <c r="CW49" s="2068"/>
      <c r="CX49" s="2068"/>
      <c r="CY49" s="2068"/>
      <c r="CZ49" s="2068"/>
      <c r="DA49" s="2068"/>
      <c r="DB49" s="2068"/>
      <c r="DC49" s="2068"/>
      <c r="DD49" s="2068"/>
      <c r="DE49" s="2068"/>
      <c r="DF49" s="2068"/>
      <c r="DG49" s="2068"/>
      <c r="DH49" s="2068"/>
      <c r="DI49" s="2068"/>
      <c r="DJ49" s="2068"/>
      <c r="DK49" s="2068"/>
      <c r="DL49" s="2068"/>
      <c r="DM49" s="2068"/>
      <c r="DN49" s="2068"/>
      <c r="DO49" s="2068"/>
      <c r="DP49" s="2068"/>
      <c r="DQ49" s="2068"/>
      <c r="DR49" s="2068"/>
      <c r="DS49" s="2068"/>
      <c r="DT49" s="2068"/>
      <c r="DU49" s="2068"/>
      <c r="DV49" s="2068"/>
      <c r="DW49" s="2068"/>
      <c r="DX49" s="2068"/>
      <c r="DY49" s="2068"/>
      <c r="DZ49" s="2068"/>
      <c r="EA49" s="2068"/>
      <c r="EB49" s="2068"/>
      <c r="EC49" s="2068"/>
      <c r="ED49" s="2068"/>
      <c r="EE49" s="2068"/>
      <c r="EF49" s="2068"/>
      <c r="EG49" s="2068"/>
      <c r="EH49" s="2068"/>
      <c r="EI49" s="2068"/>
      <c r="EJ49" s="2068"/>
      <c r="EK49" s="2068"/>
      <c r="EL49" s="2068"/>
      <c r="EM49" s="2068"/>
      <c r="EN49" s="2068"/>
      <c r="EO49" s="2068"/>
      <c r="EP49" s="2068"/>
      <c r="EQ49" s="2068"/>
      <c r="ER49" s="2068"/>
      <c r="ES49" s="2068"/>
      <c r="ET49" s="2068"/>
      <c r="EU49" s="2068"/>
      <c r="EV49" s="2068"/>
      <c r="EW49" s="2068"/>
      <c r="EX49" s="2068"/>
      <c r="EY49" s="2068"/>
      <c r="EZ49" s="2068"/>
      <c r="FA49" s="2068"/>
      <c r="FB49" s="2068"/>
      <c r="FC49" s="2068"/>
      <c r="FD49" s="2068"/>
      <c r="FE49" s="2068"/>
      <c r="FF49" s="2068"/>
      <c r="FG49" s="2068"/>
    </row>
    <row r="50" spans="1:163" x14ac:dyDescent="0.35">
      <c r="BO50" s="2068"/>
      <c r="BP50" s="2068"/>
      <c r="BQ50" s="2068"/>
      <c r="BR50" s="2068"/>
      <c r="BS50" s="2068"/>
      <c r="BT50" s="2068"/>
      <c r="BU50" s="2068"/>
      <c r="BV50" s="2068"/>
      <c r="BW50" s="2068"/>
      <c r="BX50" s="2068"/>
      <c r="BY50" s="2068"/>
      <c r="BZ50" s="2068"/>
      <c r="CA50" s="2068"/>
      <c r="CB50" s="2068"/>
      <c r="CC50" s="2068"/>
      <c r="CD50" s="2068"/>
      <c r="CE50" s="2068"/>
      <c r="CF50" s="2068"/>
      <c r="CG50" s="2068"/>
      <c r="CH50" s="2068"/>
      <c r="CI50" s="2068"/>
      <c r="CJ50" s="2068"/>
      <c r="CK50" s="2068"/>
      <c r="CL50" s="2068"/>
      <c r="CM50" s="2068"/>
      <c r="CN50" s="2068"/>
      <c r="CO50" s="2068"/>
      <c r="CP50" s="2068"/>
      <c r="CQ50" s="2068"/>
      <c r="CR50" s="2068"/>
      <c r="CS50" s="2068"/>
      <c r="CT50" s="2068"/>
      <c r="CU50" s="2068"/>
      <c r="CV50" s="2068"/>
      <c r="CW50" s="2068"/>
      <c r="CX50" s="2068"/>
      <c r="CY50" s="2068"/>
      <c r="CZ50" s="2068"/>
      <c r="DA50" s="2068"/>
      <c r="DB50" s="2068"/>
      <c r="DC50" s="2068"/>
      <c r="DD50" s="2068"/>
      <c r="DE50" s="2068"/>
      <c r="DF50" s="2068"/>
      <c r="DG50" s="2068"/>
      <c r="DH50" s="2068"/>
      <c r="DI50" s="2068"/>
      <c r="DJ50" s="2068"/>
      <c r="DK50" s="2068"/>
      <c r="DL50" s="2068"/>
      <c r="DM50" s="2068"/>
      <c r="DN50" s="2068"/>
      <c r="DO50" s="2068"/>
      <c r="DP50" s="2068"/>
      <c r="DQ50" s="2068"/>
      <c r="DR50" s="2068"/>
      <c r="DS50" s="2068"/>
      <c r="DT50" s="2068"/>
      <c r="DU50" s="2068"/>
      <c r="DV50" s="2068"/>
      <c r="DW50" s="2068"/>
      <c r="DX50" s="2068"/>
      <c r="DY50" s="2068"/>
      <c r="DZ50" s="2068"/>
      <c r="EA50" s="2068"/>
      <c r="EB50" s="2068"/>
      <c r="EC50" s="2068"/>
      <c r="ED50" s="2068"/>
      <c r="EE50" s="2068"/>
      <c r="EF50" s="2068"/>
      <c r="EG50" s="2068"/>
      <c r="EH50" s="2068"/>
      <c r="EI50" s="2068"/>
      <c r="EJ50" s="2068"/>
      <c r="EK50" s="2068"/>
      <c r="EL50" s="2068"/>
      <c r="EM50" s="2068"/>
      <c r="EN50" s="2068"/>
      <c r="EO50" s="2068"/>
      <c r="EP50" s="2068"/>
      <c r="EQ50" s="2068"/>
      <c r="ER50" s="2068"/>
      <c r="ES50" s="2068"/>
      <c r="ET50" s="2068"/>
      <c r="EU50" s="2068"/>
      <c r="EV50" s="2068"/>
      <c r="EW50" s="2068"/>
      <c r="EX50" s="2068"/>
      <c r="EY50" s="2068"/>
      <c r="EZ50" s="2068"/>
      <c r="FA50" s="2068"/>
      <c r="FB50" s="2068"/>
      <c r="FC50" s="2068"/>
      <c r="FD50" s="2068"/>
      <c r="FE50" s="2068"/>
      <c r="FF50" s="2068"/>
      <c r="FG50" s="2068"/>
    </row>
    <row r="51" spans="1:163" x14ac:dyDescent="0.35">
      <c r="BO51" s="2068"/>
      <c r="BP51" s="2068"/>
      <c r="BQ51" s="2068"/>
      <c r="BR51" s="2068"/>
      <c r="BS51" s="2068"/>
      <c r="BT51" s="2068"/>
      <c r="BU51" s="2068"/>
      <c r="BV51" s="2068"/>
      <c r="BW51" s="2068"/>
      <c r="BX51" s="2068"/>
      <c r="BY51" s="2068"/>
      <c r="BZ51" s="2068"/>
      <c r="CA51" s="2068"/>
      <c r="CB51" s="2068"/>
      <c r="CC51" s="2068"/>
      <c r="CD51" s="2068"/>
      <c r="CE51" s="2068"/>
      <c r="CF51" s="2068"/>
      <c r="CG51" s="2068"/>
      <c r="CH51" s="2068"/>
      <c r="CI51" s="2068"/>
      <c r="CJ51" s="2068"/>
      <c r="CK51" s="2068"/>
      <c r="CL51" s="2068"/>
      <c r="CM51" s="2068"/>
      <c r="CN51" s="2068"/>
      <c r="CO51" s="2068"/>
      <c r="CP51" s="2068"/>
      <c r="CQ51" s="2068"/>
      <c r="CR51" s="2068"/>
      <c r="CS51" s="2068"/>
      <c r="CT51" s="2068"/>
      <c r="CU51" s="2068"/>
      <c r="CV51" s="2068"/>
      <c r="CW51" s="2068"/>
      <c r="CX51" s="2068"/>
      <c r="CY51" s="2068"/>
      <c r="CZ51" s="2068"/>
      <c r="DA51" s="2068"/>
      <c r="DB51" s="2068"/>
      <c r="DC51" s="2068"/>
      <c r="DD51" s="2068"/>
      <c r="DE51" s="2068"/>
      <c r="DF51" s="2068"/>
      <c r="DG51" s="2068"/>
      <c r="DH51" s="2068"/>
      <c r="DI51" s="2068"/>
      <c r="DJ51" s="2068"/>
      <c r="DK51" s="2068"/>
      <c r="DL51" s="2068"/>
      <c r="DM51" s="2068"/>
      <c r="DN51" s="2068"/>
      <c r="DO51" s="2068"/>
      <c r="DP51" s="2068"/>
      <c r="DQ51" s="2068"/>
      <c r="DR51" s="2068"/>
      <c r="DS51" s="2068"/>
      <c r="DT51" s="2068"/>
      <c r="DU51" s="2068"/>
      <c r="DV51" s="2068"/>
      <c r="DW51" s="2068"/>
      <c r="DX51" s="2068"/>
      <c r="DY51" s="2068"/>
      <c r="DZ51" s="2068"/>
      <c r="EA51" s="2068"/>
      <c r="EB51" s="2068"/>
      <c r="EC51" s="2068"/>
      <c r="ED51" s="2068"/>
      <c r="EE51" s="2068"/>
      <c r="EF51" s="2068"/>
      <c r="EG51" s="2068"/>
      <c r="EH51" s="2068"/>
      <c r="EI51" s="2068"/>
      <c r="EJ51" s="2068"/>
      <c r="EK51" s="2068"/>
      <c r="EL51" s="2068"/>
      <c r="EM51" s="2068"/>
      <c r="EN51" s="2068"/>
      <c r="EO51" s="2068"/>
      <c r="EP51" s="2068"/>
      <c r="EQ51" s="2068"/>
      <c r="ER51" s="2068"/>
      <c r="ES51" s="2068"/>
      <c r="ET51" s="2068"/>
      <c r="EU51" s="2068"/>
      <c r="EV51" s="2068"/>
      <c r="EW51" s="2068"/>
      <c r="EX51" s="2068"/>
      <c r="EY51" s="2068"/>
      <c r="EZ51" s="2068"/>
      <c r="FA51" s="2068"/>
      <c r="FB51" s="2068"/>
      <c r="FC51" s="2068"/>
      <c r="FD51" s="2068"/>
      <c r="FE51" s="2068"/>
      <c r="FF51" s="2068"/>
      <c r="FG51" s="2068"/>
    </row>
    <row r="52" spans="1:163" x14ac:dyDescent="0.35">
      <c r="BO52" s="2068"/>
      <c r="BP52" s="2068"/>
      <c r="BQ52" s="2068"/>
      <c r="BR52" s="2068"/>
      <c r="BS52" s="2068"/>
      <c r="BT52" s="2068"/>
      <c r="BU52" s="2068"/>
      <c r="BV52" s="2068"/>
      <c r="BW52" s="2068"/>
      <c r="BX52" s="2068"/>
      <c r="BY52" s="2068"/>
      <c r="BZ52" s="2068"/>
      <c r="CA52" s="2068"/>
      <c r="CB52" s="2068"/>
      <c r="CC52" s="2068"/>
      <c r="CD52" s="2068"/>
      <c r="CE52" s="2068"/>
      <c r="CF52" s="2068"/>
      <c r="CG52" s="2068"/>
      <c r="CH52" s="2068"/>
      <c r="CI52" s="2068"/>
      <c r="CJ52" s="2068"/>
      <c r="CK52" s="2068"/>
      <c r="CL52" s="2068"/>
      <c r="CM52" s="2068"/>
      <c r="CN52" s="2068"/>
      <c r="CO52" s="2068"/>
      <c r="CP52" s="2068"/>
      <c r="CQ52" s="2068"/>
      <c r="CR52" s="2068"/>
      <c r="CS52" s="2068"/>
      <c r="CT52" s="2068"/>
      <c r="CU52" s="2068"/>
      <c r="CV52" s="2068"/>
      <c r="CW52" s="2068"/>
      <c r="CX52" s="2068"/>
      <c r="CY52" s="2068"/>
      <c r="CZ52" s="2068"/>
      <c r="DA52" s="2068"/>
      <c r="DB52" s="2068"/>
      <c r="DC52" s="2068"/>
      <c r="DD52" s="2068"/>
      <c r="DE52" s="2068"/>
      <c r="DF52" s="2068"/>
      <c r="DG52" s="2068"/>
      <c r="DH52" s="2068"/>
      <c r="DI52" s="2068"/>
      <c r="DJ52" s="2068"/>
      <c r="DK52" s="2068"/>
      <c r="DL52" s="2068"/>
      <c r="DM52" s="2068"/>
      <c r="DN52" s="2068"/>
      <c r="DO52" s="2068"/>
      <c r="DP52" s="2068"/>
      <c r="DQ52" s="2068"/>
      <c r="DR52" s="2068"/>
      <c r="DS52" s="2068"/>
      <c r="DT52" s="2068"/>
      <c r="DU52" s="2068"/>
      <c r="DV52" s="2068"/>
      <c r="DW52" s="2068"/>
      <c r="DX52" s="2068"/>
      <c r="DY52" s="2068"/>
      <c r="DZ52" s="2068"/>
      <c r="EA52" s="2068"/>
      <c r="EB52" s="2068"/>
      <c r="EC52" s="2068"/>
      <c r="ED52" s="2068"/>
      <c r="EE52" s="2068"/>
      <c r="EF52" s="2068"/>
      <c r="EG52" s="2068"/>
      <c r="EH52" s="2068"/>
      <c r="EI52" s="2068"/>
      <c r="EJ52" s="2068"/>
      <c r="EK52" s="2068"/>
      <c r="EL52" s="2068"/>
      <c r="EM52" s="2068"/>
      <c r="EN52" s="2068"/>
      <c r="EO52" s="2068"/>
      <c r="EP52" s="2068"/>
      <c r="EQ52" s="2068"/>
      <c r="ER52" s="2068"/>
      <c r="ES52" s="2068"/>
      <c r="ET52" s="2068"/>
      <c r="EU52" s="2068"/>
      <c r="EV52" s="2068"/>
      <c r="EW52" s="2068"/>
      <c r="EX52" s="2068"/>
      <c r="EY52" s="2068"/>
      <c r="EZ52" s="2068"/>
      <c r="FA52" s="2068"/>
      <c r="FB52" s="2068"/>
      <c r="FC52" s="2068"/>
      <c r="FD52" s="2068"/>
      <c r="FE52" s="2068"/>
      <c r="FF52" s="2068"/>
      <c r="FG52" s="2068"/>
    </row>
  </sheetData>
  <mergeCells count="18">
    <mergeCell ref="CN2:CY2"/>
    <mergeCell ref="CZ2:DK2"/>
    <mergeCell ref="DL2:DW2"/>
    <mergeCell ref="DX2:EI2"/>
    <mergeCell ref="EJ2:EU2"/>
    <mergeCell ref="EV2:FG2"/>
    <mergeCell ref="Z2:AC2"/>
    <mergeCell ref="AF2:AQ2"/>
    <mergeCell ref="AR2:BC2"/>
    <mergeCell ref="BD2:BO2"/>
    <mergeCell ref="BP2:CA2"/>
    <mergeCell ref="CB2:CM2"/>
    <mergeCell ref="A2:A3"/>
    <mergeCell ref="B2:E2"/>
    <mergeCell ref="F2:I2"/>
    <mergeCell ref="K2:N2"/>
    <mergeCell ref="P2:S2"/>
    <mergeCell ref="U2:X2"/>
  </mergeCells>
  <printOptions horizontalCentered="1"/>
  <pageMargins left="0" right="0" top="0.39370078740157483" bottom="1.7322834645669292" header="0.51181102362204722" footer="1.3385826771653544"/>
  <pageSetup paperSize="9" scale="65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F3FB3-4D5B-4C69-9D73-AAF602174863}">
  <dimension ref="B1:BW236"/>
  <sheetViews>
    <sheetView showGridLines="0" view="pageBreakPreview" zoomScale="90" zoomScaleNormal="100" zoomScaleSheetLayoutView="90" workbookViewId="0">
      <pane xSplit="2" ySplit="4" topLeftCell="C219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15.5" x14ac:dyDescent="0.35"/>
  <cols>
    <col min="1" max="1" width="4.453125" style="435" customWidth="1"/>
    <col min="2" max="2" width="34.36328125" style="596" customWidth="1"/>
    <col min="3" max="3" width="15.1796875" style="435" customWidth="1"/>
    <col min="4" max="4" width="11.1796875" style="435" customWidth="1"/>
    <col min="5" max="5" width="17.54296875" style="435" bestFit="1" customWidth="1"/>
    <col min="6" max="6" width="15.81640625" style="435" bestFit="1" customWidth="1"/>
    <col min="7" max="7" width="15.453125" style="435" customWidth="1"/>
    <col min="8" max="8" width="4.81640625" style="435" customWidth="1"/>
    <col min="9" max="9" width="12.1796875" style="435" customWidth="1"/>
    <col min="10" max="10" width="16.54296875" style="435" bestFit="1" customWidth="1"/>
    <col min="11" max="11" width="9.1796875" style="435"/>
    <col min="12" max="12" width="12.1796875" style="435" bestFit="1" customWidth="1"/>
    <col min="13" max="16384" width="9.1796875" style="435"/>
  </cols>
  <sheetData>
    <row r="1" spans="2:75" ht="25.5" customHeight="1" thickBot="1" x14ac:dyDescent="0.45">
      <c r="B1" s="1986" t="s">
        <v>1017</v>
      </c>
      <c r="C1" s="1986"/>
      <c r="D1" s="1986"/>
      <c r="E1" s="1986"/>
      <c r="F1" s="1986"/>
      <c r="G1" s="1986"/>
      <c r="BW1" s="2"/>
    </row>
    <row r="2" spans="2:75" ht="16.5" customHeight="1" thickTop="1" x14ac:dyDescent="0.35">
      <c r="B2" s="1987" t="s">
        <v>1048</v>
      </c>
      <c r="C2" s="1990" t="s">
        <v>262</v>
      </c>
      <c r="D2" s="1993" t="s">
        <v>263</v>
      </c>
      <c r="E2" s="1994"/>
      <c r="F2" s="1996" t="s">
        <v>264</v>
      </c>
      <c r="G2" s="1997"/>
    </row>
    <row r="3" spans="2:75" x14ac:dyDescent="0.35">
      <c r="B3" s="1988"/>
      <c r="C3" s="1991"/>
      <c r="D3" s="1995"/>
      <c r="E3" s="1995"/>
      <c r="F3" s="1998" t="s">
        <v>265</v>
      </c>
      <c r="G3" s="1999"/>
    </row>
    <row r="4" spans="2:75" ht="16" thickBot="1" x14ac:dyDescent="0.4">
      <c r="B4" s="1989"/>
      <c r="C4" s="1992"/>
      <c r="D4" s="508" t="s">
        <v>266</v>
      </c>
      <c r="E4" s="508" t="s">
        <v>267</v>
      </c>
      <c r="F4" s="508" t="s">
        <v>266</v>
      </c>
      <c r="G4" s="509" t="s">
        <v>267</v>
      </c>
    </row>
    <row r="5" spans="2:75" ht="16" hidden="1" thickTop="1" x14ac:dyDescent="0.35">
      <c r="B5" s="510">
        <v>38718</v>
      </c>
      <c r="C5" s="511">
        <v>21</v>
      </c>
      <c r="D5" s="512">
        <v>403895</v>
      </c>
      <c r="E5" s="513">
        <v>1074444.325</v>
      </c>
      <c r="F5" s="512">
        <v>19233.095238095237</v>
      </c>
      <c r="G5" s="514">
        <v>51164.015476190471</v>
      </c>
    </row>
    <row r="6" spans="2:75" ht="16" hidden="1" thickTop="1" x14ac:dyDescent="0.35">
      <c r="B6" s="510">
        <v>38749</v>
      </c>
      <c r="C6" s="515">
        <v>20</v>
      </c>
      <c r="D6" s="512">
        <v>305460</v>
      </c>
      <c r="E6" s="513">
        <v>793611.22900000005</v>
      </c>
      <c r="F6" s="512">
        <v>15273</v>
      </c>
      <c r="G6" s="514">
        <v>39680.561450000001</v>
      </c>
    </row>
    <row r="7" spans="2:75" ht="16" hidden="1" thickTop="1" x14ac:dyDescent="0.35">
      <c r="B7" s="510">
        <v>38777</v>
      </c>
      <c r="C7" s="515">
        <v>22</v>
      </c>
      <c r="D7" s="512">
        <v>437342</v>
      </c>
      <c r="E7" s="513">
        <v>1123389.3999999999</v>
      </c>
      <c r="F7" s="512">
        <v>19879</v>
      </c>
      <c r="G7" s="514">
        <v>51063.199999999997</v>
      </c>
    </row>
    <row r="8" spans="2:75" ht="16" hidden="1" thickTop="1" x14ac:dyDescent="0.35">
      <c r="B8" s="510">
        <v>38808</v>
      </c>
      <c r="C8" s="515">
        <v>18</v>
      </c>
      <c r="D8" s="512">
        <v>358324</v>
      </c>
      <c r="E8" s="513">
        <v>1022421.8</v>
      </c>
      <c r="F8" s="512">
        <v>19907</v>
      </c>
      <c r="G8" s="514">
        <v>56801.2</v>
      </c>
    </row>
    <row r="9" spans="2:75" ht="17.5" hidden="1" thickTop="1" x14ac:dyDescent="0.4">
      <c r="B9" s="510">
        <v>38838</v>
      </c>
      <c r="C9" s="515">
        <v>21</v>
      </c>
      <c r="D9" s="512">
        <v>458314</v>
      </c>
      <c r="E9" s="513">
        <v>1180849.1000000001</v>
      </c>
      <c r="F9" s="512">
        <v>21824</v>
      </c>
      <c r="G9" s="514">
        <v>56230.9</v>
      </c>
      <c r="BW9" s="2"/>
    </row>
    <row r="10" spans="2:75" ht="16" hidden="1" thickTop="1" x14ac:dyDescent="0.35">
      <c r="B10" s="510">
        <v>38869</v>
      </c>
      <c r="C10" s="515">
        <v>22</v>
      </c>
      <c r="D10" s="512">
        <v>430086</v>
      </c>
      <c r="E10" s="513">
        <v>1197834.2</v>
      </c>
      <c r="F10" s="512">
        <v>19549</v>
      </c>
      <c r="G10" s="514">
        <v>54447</v>
      </c>
    </row>
    <row r="11" spans="2:75" ht="16" hidden="1" thickTop="1" x14ac:dyDescent="0.35">
      <c r="B11" s="510">
        <v>38899</v>
      </c>
      <c r="C11" s="515">
        <v>21</v>
      </c>
      <c r="D11" s="512">
        <v>407463</v>
      </c>
      <c r="E11" s="513">
        <v>1171103</v>
      </c>
      <c r="F11" s="512">
        <v>19403</v>
      </c>
      <c r="G11" s="514">
        <v>55766.8</v>
      </c>
    </row>
    <row r="12" spans="2:75" ht="16" hidden="1" thickTop="1" x14ac:dyDescent="0.35">
      <c r="B12" s="510">
        <v>38930</v>
      </c>
      <c r="C12" s="515">
        <v>23</v>
      </c>
      <c r="D12" s="512">
        <v>441184</v>
      </c>
      <c r="E12" s="513">
        <v>1295235.2</v>
      </c>
      <c r="F12" s="512">
        <v>19182</v>
      </c>
      <c r="G12" s="514">
        <v>56314.6</v>
      </c>
    </row>
    <row r="13" spans="2:75" ht="16" hidden="1" thickTop="1" x14ac:dyDescent="0.35">
      <c r="B13" s="510">
        <v>38961</v>
      </c>
      <c r="C13" s="515">
        <v>21</v>
      </c>
      <c r="D13" s="512">
        <v>395534</v>
      </c>
      <c r="E13" s="513">
        <v>1029263.6</v>
      </c>
      <c r="F13" s="512">
        <v>18835</v>
      </c>
      <c r="G13" s="514">
        <v>49012.6</v>
      </c>
    </row>
    <row r="14" spans="2:75" ht="16" hidden="1" thickTop="1" x14ac:dyDescent="0.35">
      <c r="B14" s="510">
        <v>38991</v>
      </c>
      <c r="C14" s="515">
        <v>22</v>
      </c>
      <c r="D14" s="512">
        <v>438030</v>
      </c>
      <c r="E14" s="513">
        <v>1193485</v>
      </c>
      <c r="F14" s="512">
        <v>19910</v>
      </c>
      <c r="G14" s="514">
        <v>54249.3</v>
      </c>
    </row>
    <row r="15" spans="2:75" ht="16" hidden="1" thickTop="1" x14ac:dyDescent="0.35">
      <c r="B15" s="510">
        <v>39022</v>
      </c>
      <c r="C15" s="515">
        <v>22</v>
      </c>
      <c r="D15" s="512">
        <v>453343</v>
      </c>
      <c r="E15" s="513">
        <v>1390024.3</v>
      </c>
      <c r="F15" s="512">
        <v>20607</v>
      </c>
      <c r="G15" s="514">
        <v>63182.9</v>
      </c>
    </row>
    <row r="16" spans="2:75" ht="16" hidden="1" thickTop="1" x14ac:dyDescent="0.35">
      <c r="B16" s="510">
        <v>39052</v>
      </c>
      <c r="C16" s="515">
        <v>18</v>
      </c>
      <c r="D16" s="512">
        <v>432876</v>
      </c>
      <c r="E16" s="513">
        <v>1431183.1</v>
      </c>
      <c r="F16" s="512">
        <v>24049</v>
      </c>
      <c r="G16" s="514">
        <v>79510.2</v>
      </c>
    </row>
    <row r="17" spans="2:7" ht="16" hidden="1" thickTop="1" x14ac:dyDescent="0.35">
      <c r="B17" s="516">
        <v>39083</v>
      </c>
      <c r="C17" s="511">
        <v>22</v>
      </c>
      <c r="D17" s="517">
        <v>471228</v>
      </c>
      <c r="E17" s="518">
        <v>1408680</v>
      </c>
      <c r="F17" s="517">
        <v>21419.454545454544</v>
      </c>
      <c r="G17" s="519">
        <v>64030.909090909088</v>
      </c>
    </row>
    <row r="18" spans="2:7" ht="16" hidden="1" thickTop="1" x14ac:dyDescent="0.35">
      <c r="B18" s="510">
        <v>39114</v>
      </c>
      <c r="C18" s="515">
        <v>20</v>
      </c>
      <c r="D18" s="512">
        <v>424399</v>
      </c>
      <c r="E18" s="513">
        <v>1269277</v>
      </c>
      <c r="F18" s="512">
        <v>21219.95</v>
      </c>
      <c r="G18" s="514">
        <v>63463.85</v>
      </c>
    </row>
    <row r="19" spans="2:7" ht="16" hidden="1" thickTop="1" x14ac:dyDescent="0.35">
      <c r="B19" s="510">
        <v>39142</v>
      </c>
      <c r="C19" s="515">
        <v>21</v>
      </c>
      <c r="D19" s="512">
        <v>449680</v>
      </c>
      <c r="E19" s="513">
        <v>1330182</v>
      </c>
      <c r="F19" s="512">
        <v>21413.333333333332</v>
      </c>
      <c r="G19" s="514">
        <v>63342</v>
      </c>
    </row>
    <row r="20" spans="2:7" ht="16" hidden="1" thickTop="1" x14ac:dyDescent="0.35">
      <c r="B20" s="510">
        <v>39173</v>
      </c>
      <c r="C20" s="515">
        <v>19</v>
      </c>
      <c r="D20" s="512">
        <v>420396</v>
      </c>
      <c r="E20" s="513">
        <v>1320166</v>
      </c>
      <c r="F20" s="512">
        <v>22126.105263157893</v>
      </c>
      <c r="G20" s="514">
        <v>69482.421052631573</v>
      </c>
    </row>
    <row r="21" spans="2:7" ht="16" hidden="1" thickTop="1" x14ac:dyDescent="0.35">
      <c r="B21" s="510">
        <v>39203</v>
      </c>
      <c r="C21" s="515">
        <v>21</v>
      </c>
      <c r="D21" s="512">
        <v>482977</v>
      </c>
      <c r="E21" s="513">
        <v>1491024</v>
      </c>
      <c r="F21" s="512">
        <v>22998.904761904763</v>
      </c>
      <c r="G21" s="514">
        <v>71001.142857142855</v>
      </c>
    </row>
    <row r="22" spans="2:7" ht="16" hidden="1" thickTop="1" x14ac:dyDescent="0.35">
      <c r="B22" s="510">
        <v>39234</v>
      </c>
      <c r="C22" s="515">
        <v>21</v>
      </c>
      <c r="D22" s="512">
        <v>480005</v>
      </c>
      <c r="E22" s="513">
        <v>1488247.8</v>
      </c>
      <c r="F22" s="512">
        <v>22857.380952380954</v>
      </c>
      <c r="G22" s="514">
        <v>70868.942857142858</v>
      </c>
    </row>
    <row r="23" spans="2:7" ht="16" hidden="1" thickTop="1" x14ac:dyDescent="0.35">
      <c r="B23" s="510">
        <v>39264</v>
      </c>
      <c r="C23" s="515">
        <v>21</v>
      </c>
      <c r="D23" s="512">
        <v>423390</v>
      </c>
      <c r="E23" s="513">
        <v>1627141</v>
      </c>
      <c r="F23" s="512">
        <v>20161.428571428572</v>
      </c>
      <c r="G23" s="514">
        <v>77482.904761904763</v>
      </c>
    </row>
    <row r="24" spans="2:7" ht="16" hidden="1" thickTop="1" x14ac:dyDescent="0.35">
      <c r="B24" s="510">
        <v>39295</v>
      </c>
      <c r="C24" s="515">
        <v>23</v>
      </c>
      <c r="D24" s="512">
        <v>462184</v>
      </c>
      <c r="E24" s="513">
        <v>1753273</v>
      </c>
      <c r="F24" s="512">
        <v>20094.956521739132</v>
      </c>
      <c r="G24" s="514">
        <v>76229.260869565216</v>
      </c>
    </row>
    <row r="25" spans="2:7" ht="16" hidden="1" thickTop="1" x14ac:dyDescent="0.35">
      <c r="B25" s="510">
        <v>39326</v>
      </c>
      <c r="C25" s="515">
        <v>20</v>
      </c>
      <c r="D25" s="512">
        <v>417856</v>
      </c>
      <c r="E25" s="513">
        <v>1403175</v>
      </c>
      <c r="F25" s="512">
        <v>20892.8</v>
      </c>
      <c r="G25" s="514">
        <v>70158.75</v>
      </c>
    </row>
    <row r="26" spans="2:7" ht="16" hidden="1" thickTop="1" x14ac:dyDescent="0.35">
      <c r="B26" s="510">
        <v>39356</v>
      </c>
      <c r="C26" s="515">
        <v>23</v>
      </c>
      <c r="D26" s="512">
        <v>526630</v>
      </c>
      <c r="E26" s="513">
        <v>1855063</v>
      </c>
      <c r="F26" s="512">
        <v>22896.956521739132</v>
      </c>
      <c r="G26" s="514">
        <v>80654.913043478256</v>
      </c>
    </row>
    <row r="27" spans="2:7" ht="16" hidden="1" thickTop="1" x14ac:dyDescent="0.35">
      <c r="B27" s="510">
        <v>39387</v>
      </c>
      <c r="C27" s="515">
        <v>22</v>
      </c>
      <c r="D27" s="512">
        <v>459601</v>
      </c>
      <c r="E27" s="513">
        <v>1763628</v>
      </c>
      <c r="F27" s="512">
        <v>20890.954545454544</v>
      </c>
      <c r="G27" s="514">
        <v>80164.909090909088</v>
      </c>
    </row>
    <row r="28" spans="2:7" ht="16.5" hidden="1" thickTop="1" thickBot="1" x14ac:dyDescent="0.4">
      <c r="B28" s="520">
        <v>39417</v>
      </c>
      <c r="C28" s="521">
        <v>18</v>
      </c>
      <c r="D28" s="522">
        <v>449087</v>
      </c>
      <c r="E28" s="523">
        <v>1889618</v>
      </c>
      <c r="F28" s="522">
        <v>24949.277777777777</v>
      </c>
      <c r="G28" s="524">
        <v>104978.77777777778</v>
      </c>
    </row>
    <row r="29" spans="2:7" s="530" customFormat="1" ht="16.5" hidden="1" thickTop="1" thickBot="1" x14ac:dyDescent="0.4">
      <c r="B29" s="525">
        <v>39783</v>
      </c>
      <c r="C29" s="526">
        <v>20</v>
      </c>
      <c r="D29" s="527">
        <v>474705</v>
      </c>
      <c r="E29" s="528">
        <v>2640171</v>
      </c>
      <c r="F29" s="527">
        <v>23735</v>
      </c>
      <c r="G29" s="529">
        <v>132009</v>
      </c>
    </row>
    <row r="30" spans="2:7" ht="16" hidden="1" thickTop="1" x14ac:dyDescent="0.35">
      <c r="B30" s="531">
        <v>39814</v>
      </c>
      <c r="C30" s="532">
        <v>21</v>
      </c>
      <c r="D30" s="517">
        <v>459233</v>
      </c>
      <c r="E30" s="518">
        <v>2269997</v>
      </c>
      <c r="F30" s="517">
        <v>21868</v>
      </c>
      <c r="G30" s="519">
        <v>108095</v>
      </c>
    </row>
    <row r="31" spans="2:7" ht="16" hidden="1" thickTop="1" x14ac:dyDescent="0.35">
      <c r="B31" s="533">
        <v>39845</v>
      </c>
      <c r="C31" s="534">
        <v>20</v>
      </c>
      <c r="D31" s="512">
        <v>434839</v>
      </c>
      <c r="E31" s="513">
        <v>2043870</v>
      </c>
      <c r="F31" s="512">
        <v>21742</v>
      </c>
      <c r="G31" s="514">
        <v>102194</v>
      </c>
    </row>
    <row r="32" spans="2:7" ht="16" hidden="1" thickTop="1" x14ac:dyDescent="0.35">
      <c r="B32" s="533">
        <v>39873</v>
      </c>
      <c r="C32" s="534">
        <v>21</v>
      </c>
      <c r="D32" s="512">
        <v>483280</v>
      </c>
      <c r="E32" s="513">
        <v>2308892</v>
      </c>
      <c r="F32" s="512">
        <v>23013</v>
      </c>
      <c r="G32" s="514">
        <v>109947</v>
      </c>
    </row>
    <row r="33" spans="2:7" ht="16" hidden="1" thickTop="1" x14ac:dyDescent="0.35">
      <c r="B33" s="533">
        <v>39904</v>
      </c>
      <c r="C33" s="534">
        <v>20</v>
      </c>
      <c r="D33" s="512">
        <v>433872</v>
      </c>
      <c r="E33" s="513">
        <v>2308891.7220000001</v>
      </c>
      <c r="F33" s="512">
        <v>21694</v>
      </c>
      <c r="G33" s="514">
        <v>115444.586</v>
      </c>
    </row>
    <row r="34" spans="2:7" ht="16" hidden="1" thickTop="1" x14ac:dyDescent="0.35">
      <c r="B34" s="533">
        <v>39934</v>
      </c>
      <c r="C34" s="534">
        <v>19</v>
      </c>
      <c r="D34" s="512">
        <v>327949</v>
      </c>
      <c r="E34" s="513">
        <v>1578800.39</v>
      </c>
      <c r="F34" s="512">
        <v>17260</v>
      </c>
      <c r="G34" s="514">
        <v>83094.756999999998</v>
      </c>
    </row>
    <row r="35" spans="2:7" ht="16" hidden="1" thickTop="1" x14ac:dyDescent="0.35">
      <c r="B35" s="533">
        <v>39965</v>
      </c>
      <c r="C35" s="534">
        <v>22</v>
      </c>
      <c r="D35" s="512">
        <v>486280</v>
      </c>
      <c r="E35" s="513">
        <v>2381532.7450000001</v>
      </c>
      <c r="F35" s="512">
        <v>22104</v>
      </c>
      <c r="G35" s="514">
        <v>108251.488</v>
      </c>
    </row>
    <row r="36" spans="2:7" ht="16" hidden="1" thickTop="1" x14ac:dyDescent="0.35">
      <c r="B36" s="533">
        <v>39995</v>
      </c>
      <c r="C36" s="534">
        <v>22</v>
      </c>
      <c r="D36" s="512">
        <v>471483</v>
      </c>
      <c r="E36" s="513">
        <v>2371603</v>
      </c>
      <c r="F36" s="512">
        <v>21431</v>
      </c>
      <c r="G36" s="514">
        <v>107800</v>
      </c>
    </row>
    <row r="37" spans="2:7" ht="16" hidden="1" thickTop="1" x14ac:dyDescent="0.35">
      <c r="B37" s="533">
        <v>40026</v>
      </c>
      <c r="C37" s="534">
        <v>21</v>
      </c>
      <c r="D37" s="512">
        <v>468705</v>
      </c>
      <c r="E37" s="513">
        <v>2358315</v>
      </c>
      <c r="F37" s="512">
        <v>22319</v>
      </c>
      <c r="G37" s="514">
        <v>112301</v>
      </c>
    </row>
    <row r="38" spans="2:7" ht="16" hidden="1" thickTop="1" x14ac:dyDescent="0.35">
      <c r="B38" s="533">
        <v>40057</v>
      </c>
      <c r="C38" s="534">
        <v>21</v>
      </c>
      <c r="D38" s="512">
        <v>494162</v>
      </c>
      <c r="E38" s="513">
        <v>2255940</v>
      </c>
      <c r="F38" s="512">
        <v>23532</v>
      </c>
      <c r="G38" s="514">
        <v>107426</v>
      </c>
    </row>
    <row r="39" spans="2:7" ht="16" hidden="1" thickTop="1" x14ac:dyDescent="0.35">
      <c r="B39" s="533">
        <v>40087</v>
      </c>
      <c r="C39" s="534">
        <v>22</v>
      </c>
      <c r="D39" s="512">
        <v>476068</v>
      </c>
      <c r="E39" s="513">
        <v>2517108</v>
      </c>
      <c r="F39" s="512">
        <v>21639</v>
      </c>
      <c r="G39" s="514">
        <v>114414</v>
      </c>
    </row>
    <row r="40" spans="2:7" ht="16" hidden="1" thickTop="1" x14ac:dyDescent="0.35">
      <c r="B40" s="533">
        <v>40118</v>
      </c>
      <c r="C40" s="534">
        <v>21</v>
      </c>
      <c r="D40" s="512">
        <v>428889</v>
      </c>
      <c r="E40" s="513">
        <v>2509472</v>
      </c>
      <c r="F40" s="512">
        <v>20423</v>
      </c>
      <c r="G40" s="514">
        <v>119499</v>
      </c>
    </row>
    <row r="41" spans="2:7" ht="16.5" hidden="1" thickTop="1" thickBot="1" x14ac:dyDescent="0.4">
      <c r="B41" s="535">
        <v>40148</v>
      </c>
      <c r="C41" s="536">
        <v>20</v>
      </c>
      <c r="D41" s="522">
        <v>505651</v>
      </c>
      <c r="E41" s="523">
        <v>3288557</v>
      </c>
      <c r="F41" s="522">
        <v>25283</v>
      </c>
      <c r="G41" s="524">
        <v>164428</v>
      </c>
    </row>
    <row r="42" spans="2:7" ht="16" hidden="1" thickTop="1" x14ac:dyDescent="0.35">
      <c r="B42" s="533">
        <v>40179</v>
      </c>
      <c r="C42" s="534">
        <v>20</v>
      </c>
      <c r="D42" s="512">
        <v>454478</v>
      </c>
      <c r="E42" s="513">
        <v>2849038</v>
      </c>
      <c r="F42" s="512">
        <v>22724</v>
      </c>
      <c r="G42" s="514">
        <v>142451.894</v>
      </c>
    </row>
    <row r="43" spans="2:7" ht="16" hidden="1" thickTop="1" x14ac:dyDescent="0.35">
      <c r="B43" s="533">
        <v>40210</v>
      </c>
      <c r="C43" s="534">
        <v>20</v>
      </c>
      <c r="D43" s="512">
        <v>468012</v>
      </c>
      <c r="E43" s="513">
        <v>2590980</v>
      </c>
      <c r="F43" s="512">
        <v>23401</v>
      </c>
      <c r="G43" s="514">
        <v>129548.997</v>
      </c>
    </row>
    <row r="44" spans="2:7" ht="16" hidden="1" thickTop="1" x14ac:dyDescent="0.35">
      <c r="B44" s="533">
        <v>40238</v>
      </c>
      <c r="C44" s="534">
        <v>22</v>
      </c>
      <c r="D44" s="512">
        <v>499347</v>
      </c>
      <c r="E44" s="513">
        <v>2801340</v>
      </c>
      <c r="F44" s="512">
        <v>22698</v>
      </c>
      <c r="G44" s="514">
        <v>127333.639</v>
      </c>
    </row>
    <row r="45" spans="2:7" ht="16" hidden="1" thickTop="1" x14ac:dyDescent="0.35">
      <c r="B45" s="533">
        <v>40269</v>
      </c>
      <c r="C45" s="534">
        <v>20</v>
      </c>
      <c r="D45" s="512">
        <v>451642</v>
      </c>
      <c r="E45" s="513">
        <v>2791079</v>
      </c>
      <c r="F45" s="512">
        <v>22582</v>
      </c>
      <c r="G45" s="514">
        <v>139553.94699999999</v>
      </c>
    </row>
    <row r="46" spans="2:7" ht="16" hidden="1" thickTop="1" x14ac:dyDescent="0.35">
      <c r="B46" s="533">
        <v>40299</v>
      </c>
      <c r="C46" s="534">
        <v>21</v>
      </c>
      <c r="D46" s="512">
        <v>539062</v>
      </c>
      <c r="E46" s="513">
        <v>2927010</v>
      </c>
      <c r="F46" s="512">
        <v>25670</v>
      </c>
      <c r="G46" s="514">
        <v>139381.451</v>
      </c>
    </row>
    <row r="47" spans="2:7" ht="16" hidden="1" thickTop="1" x14ac:dyDescent="0.35">
      <c r="B47" s="533">
        <v>40330</v>
      </c>
      <c r="C47" s="534">
        <v>22</v>
      </c>
      <c r="D47" s="512">
        <v>521200</v>
      </c>
      <c r="E47" s="513">
        <v>2905871</v>
      </c>
      <c r="F47" s="512">
        <v>23691</v>
      </c>
      <c r="G47" s="514">
        <v>132085.04999999999</v>
      </c>
    </row>
    <row r="48" spans="2:7" ht="16" hidden="1" thickTop="1" x14ac:dyDescent="0.35">
      <c r="B48" s="533">
        <v>40360</v>
      </c>
      <c r="C48" s="534">
        <v>21</v>
      </c>
      <c r="D48" s="512">
        <v>494521</v>
      </c>
      <c r="E48" s="513">
        <v>3166600</v>
      </c>
      <c r="F48" s="512">
        <v>23549</v>
      </c>
      <c r="G48" s="514">
        <v>150790.46</v>
      </c>
    </row>
    <row r="49" spans="2:7" ht="16" hidden="1" thickTop="1" x14ac:dyDescent="0.35">
      <c r="B49" s="533">
        <v>40391</v>
      </c>
      <c r="C49" s="534">
        <v>22</v>
      </c>
      <c r="D49" s="512">
        <v>502283</v>
      </c>
      <c r="E49" s="513">
        <v>3147113</v>
      </c>
      <c r="F49" s="512">
        <v>22831</v>
      </c>
      <c r="G49" s="514">
        <v>143050.57</v>
      </c>
    </row>
    <row r="50" spans="2:7" ht="16" hidden="1" thickTop="1" x14ac:dyDescent="0.35">
      <c r="B50" s="533">
        <v>40422</v>
      </c>
      <c r="C50" s="534">
        <v>21</v>
      </c>
      <c r="D50" s="512">
        <v>496627</v>
      </c>
      <c r="E50" s="513">
        <v>3180297</v>
      </c>
      <c r="F50" s="512">
        <v>23649</v>
      </c>
      <c r="G50" s="514">
        <v>151442.73199999999</v>
      </c>
    </row>
    <row r="51" spans="2:7" ht="16" hidden="1" thickTop="1" x14ac:dyDescent="0.35">
      <c r="B51" s="533">
        <v>40452</v>
      </c>
      <c r="C51" s="534">
        <v>21</v>
      </c>
      <c r="D51" s="512">
        <v>597459</v>
      </c>
      <c r="E51" s="513">
        <v>4270370</v>
      </c>
      <c r="F51" s="512">
        <v>28450</v>
      </c>
      <c r="G51" s="514">
        <v>203350.93</v>
      </c>
    </row>
    <row r="52" spans="2:7" ht="16" hidden="1" thickTop="1" x14ac:dyDescent="0.35">
      <c r="B52" s="533">
        <v>40483</v>
      </c>
      <c r="C52" s="534">
        <v>22</v>
      </c>
      <c r="D52" s="512">
        <v>537558</v>
      </c>
      <c r="E52" s="513">
        <v>3856249</v>
      </c>
      <c r="F52" s="512">
        <v>24434</v>
      </c>
      <c r="G52" s="514">
        <v>175284.04300000001</v>
      </c>
    </row>
    <row r="53" spans="2:7" ht="16" hidden="1" thickTop="1" x14ac:dyDescent="0.35">
      <c r="B53" s="533">
        <v>40513</v>
      </c>
      <c r="C53" s="534">
        <v>21</v>
      </c>
      <c r="D53" s="512">
        <v>552906</v>
      </c>
      <c r="E53" s="513">
        <v>4295620</v>
      </c>
      <c r="F53" s="512">
        <v>26329</v>
      </c>
      <c r="G53" s="514">
        <v>204553.34099999999</v>
      </c>
    </row>
    <row r="54" spans="2:7" ht="16" hidden="1" thickTop="1" x14ac:dyDescent="0.35">
      <c r="B54" s="531">
        <v>40544</v>
      </c>
      <c r="C54" s="532">
        <v>20</v>
      </c>
      <c r="D54" s="517">
        <v>518294</v>
      </c>
      <c r="E54" s="518">
        <v>3938746.43365</v>
      </c>
      <c r="F54" s="517">
        <v>25915</v>
      </c>
      <c r="G54" s="519">
        <v>196937.32199999999</v>
      </c>
    </row>
    <row r="55" spans="2:7" ht="16" hidden="1" thickTop="1" x14ac:dyDescent="0.35">
      <c r="B55" s="533">
        <v>40575</v>
      </c>
      <c r="C55" s="534">
        <v>20</v>
      </c>
      <c r="D55" s="512">
        <v>496382</v>
      </c>
      <c r="E55" s="513">
        <v>3862139.5218000002</v>
      </c>
      <c r="F55" s="512">
        <v>24816</v>
      </c>
      <c r="G55" s="514">
        <v>193106.976</v>
      </c>
    </row>
    <row r="56" spans="2:7" ht="16" hidden="1" thickTop="1" x14ac:dyDescent="0.35">
      <c r="B56" s="533">
        <v>40603</v>
      </c>
      <c r="C56" s="534">
        <v>22</v>
      </c>
      <c r="D56" s="512">
        <v>571160</v>
      </c>
      <c r="E56" s="513">
        <v>4082221.8553999998</v>
      </c>
      <c r="F56" s="512">
        <v>25962</v>
      </c>
      <c r="G56" s="514">
        <v>185555.53899999999</v>
      </c>
    </row>
    <row r="57" spans="2:7" ht="16" hidden="1" thickTop="1" x14ac:dyDescent="0.35">
      <c r="B57" s="533">
        <v>40634</v>
      </c>
      <c r="C57" s="534">
        <v>19</v>
      </c>
      <c r="D57" s="512">
        <v>476777</v>
      </c>
      <c r="E57" s="513">
        <v>3664053.6834</v>
      </c>
      <c r="F57" s="512">
        <v>25094</v>
      </c>
      <c r="G57" s="514">
        <v>192844.93100000001</v>
      </c>
    </row>
    <row r="58" spans="2:7" ht="16" hidden="1" thickTop="1" x14ac:dyDescent="0.35">
      <c r="B58" s="533">
        <v>40664</v>
      </c>
      <c r="C58" s="534">
        <v>20</v>
      </c>
      <c r="D58" s="512">
        <v>563097</v>
      </c>
      <c r="E58" s="513">
        <v>4240101.82534</v>
      </c>
      <c r="F58" s="512">
        <v>28155</v>
      </c>
      <c r="G58" s="514">
        <v>212005.09099999999</v>
      </c>
    </row>
    <row r="59" spans="2:7" ht="16" hidden="1" thickTop="1" x14ac:dyDescent="0.35">
      <c r="B59" s="533">
        <v>40695</v>
      </c>
      <c r="C59" s="534">
        <v>22</v>
      </c>
      <c r="D59" s="512">
        <v>559769</v>
      </c>
      <c r="E59" s="513">
        <v>4267670.0443299999</v>
      </c>
      <c r="F59" s="512">
        <v>25444</v>
      </c>
      <c r="G59" s="514">
        <v>193985.00200000001</v>
      </c>
    </row>
    <row r="60" spans="2:7" ht="16" hidden="1" thickTop="1" x14ac:dyDescent="0.35">
      <c r="B60" s="533">
        <v>40725</v>
      </c>
      <c r="C60" s="534">
        <v>20</v>
      </c>
      <c r="D60" s="512">
        <v>511851</v>
      </c>
      <c r="E60" s="513">
        <v>4183112.9628699999</v>
      </c>
      <c r="F60" s="512">
        <v>25593</v>
      </c>
      <c r="G60" s="514">
        <v>209155.64799999999</v>
      </c>
    </row>
    <row r="61" spans="2:7" ht="16" hidden="1" thickTop="1" x14ac:dyDescent="0.35">
      <c r="B61" s="533">
        <v>40756</v>
      </c>
      <c r="C61" s="534">
        <v>23</v>
      </c>
      <c r="D61" s="512">
        <v>524848</v>
      </c>
      <c r="E61" s="513">
        <v>4183023.7469899999</v>
      </c>
      <c r="F61" s="512">
        <v>22819</v>
      </c>
      <c r="G61" s="514">
        <v>181870.598</v>
      </c>
    </row>
    <row r="62" spans="2:7" ht="16" hidden="1" thickTop="1" x14ac:dyDescent="0.35">
      <c r="B62" s="533">
        <v>40787</v>
      </c>
      <c r="C62" s="534">
        <v>21</v>
      </c>
      <c r="D62" s="512">
        <v>574944</v>
      </c>
      <c r="E62" s="513">
        <v>4592538.8624999998</v>
      </c>
      <c r="F62" s="512">
        <v>27378</v>
      </c>
      <c r="G62" s="514">
        <v>218692.32699999999</v>
      </c>
    </row>
    <row r="63" spans="2:7" ht="16" hidden="1" thickTop="1" x14ac:dyDescent="0.35">
      <c r="B63" s="533">
        <v>40817</v>
      </c>
      <c r="C63" s="534">
        <v>20</v>
      </c>
      <c r="D63" s="512">
        <v>575515</v>
      </c>
      <c r="E63" s="537">
        <v>5369816.6547900001</v>
      </c>
      <c r="F63" s="512">
        <v>28775.75</v>
      </c>
      <c r="G63" s="538">
        <v>268490.83273949998</v>
      </c>
    </row>
    <row r="64" spans="2:7" ht="16" hidden="1" thickTop="1" x14ac:dyDescent="0.35">
      <c r="B64" s="533">
        <v>40848</v>
      </c>
      <c r="C64" s="534">
        <v>22</v>
      </c>
      <c r="D64" s="512">
        <v>575216</v>
      </c>
      <c r="E64" s="537">
        <v>5002317.3234099997</v>
      </c>
      <c r="F64" s="512">
        <v>26146.18181818182</v>
      </c>
      <c r="G64" s="538">
        <v>227378.06015500001</v>
      </c>
    </row>
    <row r="65" spans="2:12" ht="16.5" hidden="1" thickTop="1" thickBot="1" x14ac:dyDescent="0.4">
      <c r="B65" s="535">
        <v>40878</v>
      </c>
      <c r="C65" s="536">
        <v>19</v>
      </c>
      <c r="D65" s="522">
        <v>582066</v>
      </c>
      <c r="E65" s="539">
        <v>5959063.6436299998</v>
      </c>
      <c r="F65" s="522">
        <v>30635.052631578947</v>
      </c>
      <c r="G65" s="540">
        <v>313634.92861210526</v>
      </c>
    </row>
    <row r="66" spans="2:12" ht="16" hidden="1" thickTop="1" x14ac:dyDescent="0.35">
      <c r="B66" s="533">
        <v>40909</v>
      </c>
      <c r="C66" s="534">
        <v>21</v>
      </c>
      <c r="D66" s="512">
        <v>581355</v>
      </c>
      <c r="E66" s="513">
        <v>5806496.8261499992</v>
      </c>
      <c r="F66" s="512">
        <v>27683.571428571428</v>
      </c>
      <c r="G66" s="514">
        <v>276499.84886428568</v>
      </c>
      <c r="H66" s="537"/>
    </row>
    <row r="67" spans="2:12" ht="16" hidden="1" thickTop="1" x14ac:dyDescent="0.35">
      <c r="B67" s="533">
        <v>40940</v>
      </c>
      <c r="C67" s="534">
        <v>21</v>
      </c>
      <c r="D67" s="512">
        <v>535715</v>
      </c>
      <c r="E67" s="513">
        <v>5048638.2750699995</v>
      </c>
      <c r="F67" s="512">
        <v>25510.238095238095</v>
      </c>
      <c r="G67" s="514">
        <v>240411.34643190473</v>
      </c>
    </row>
    <row r="68" spans="2:12" ht="16" hidden="1" thickTop="1" x14ac:dyDescent="0.35">
      <c r="B68" s="533">
        <v>40969</v>
      </c>
      <c r="C68" s="534">
        <v>21</v>
      </c>
      <c r="D68" s="512">
        <v>552798</v>
      </c>
      <c r="E68" s="513">
        <v>5094772.6350400001</v>
      </c>
      <c r="F68" s="512">
        <v>26323.714285714286</v>
      </c>
      <c r="G68" s="514">
        <v>242608.2207161905</v>
      </c>
    </row>
    <row r="69" spans="2:12" ht="16" hidden="1" thickTop="1" x14ac:dyDescent="0.35">
      <c r="B69" s="533">
        <v>41000</v>
      </c>
      <c r="C69" s="534">
        <v>19</v>
      </c>
      <c r="D69" s="512">
        <v>499116</v>
      </c>
      <c r="E69" s="541">
        <v>4913515.1945900004</v>
      </c>
      <c r="F69" s="512">
        <v>26269.263157894737</v>
      </c>
      <c r="G69" s="542">
        <v>258606.06287315788</v>
      </c>
      <c r="J69" s="543"/>
      <c r="K69" s="544"/>
      <c r="L69" s="544"/>
    </row>
    <row r="70" spans="2:12" ht="16" hidden="1" thickTop="1" x14ac:dyDescent="0.35">
      <c r="B70" s="533">
        <v>41030</v>
      </c>
      <c r="C70" s="534">
        <v>21</v>
      </c>
      <c r="D70" s="512">
        <v>579601</v>
      </c>
      <c r="E70" s="541">
        <v>5240355.0476899995</v>
      </c>
      <c r="F70" s="512">
        <v>27600.047619047618</v>
      </c>
      <c r="G70" s="542">
        <v>249540.71655666665</v>
      </c>
      <c r="J70" s="543"/>
      <c r="K70" s="544"/>
      <c r="L70" s="544"/>
    </row>
    <row r="71" spans="2:12" ht="16" hidden="1" thickTop="1" x14ac:dyDescent="0.35">
      <c r="B71" s="533">
        <v>41061</v>
      </c>
      <c r="C71" s="534">
        <v>21</v>
      </c>
      <c r="D71" s="512">
        <v>546076</v>
      </c>
      <c r="E71" s="541">
        <v>5709357.5741699999</v>
      </c>
      <c r="F71" s="512">
        <v>26003.619047619046</v>
      </c>
      <c r="G71" s="542">
        <v>271874.17019857146</v>
      </c>
      <c r="J71" s="543"/>
      <c r="K71" s="544"/>
      <c r="L71" s="544"/>
    </row>
    <row r="72" spans="2:12" ht="16" hidden="1" thickTop="1" x14ac:dyDescent="0.35">
      <c r="B72" s="533">
        <v>41091</v>
      </c>
      <c r="C72" s="534">
        <v>21</v>
      </c>
      <c r="D72" s="512">
        <v>570559</v>
      </c>
      <c r="E72" s="545">
        <v>5874732.1200699992</v>
      </c>
      <c r="F72" s="512">
        <v>27169.476190476191</v>
      </c>
      <c r="G72" s="546">
        <v>279749.14857476187</v>
      </c>
      <c r="J72" s="547"/>
      <c r="K72" s="547"/>
      <c r="L72" s="547"/>
    </row>
    <row r="73" spans="2:12" ht="16" hidden="1" thickTop="1" x14ac:dyDescent="0.35">
      <c r="B73" s="533">
        <v>41122</v>
      </c>
      <c r="C73" s="534">
        <v>23</v>
      </c>
      <c r="D73" s="512">
        <v>529840</v>
      </c>
      <c r="E73" s="545">
        <v>5489378.9126000004</v>
      </c>
      <c r="F73" s="512">
        <v>23036.521739130436</v>
      </c>
      <c r="G73" s="546">
        <v>238668.64837391305</v>
      </c>
      <c r="J73" s="547"/>
      <c r="K73" s="547"/>
      <c r="L73" s="547"/>
    </row>
    <row r="74" spans="2:12" ht="16" hidden="1" thickTop="1" x14ac:dyDescent="0.35">
      <c r="B74" s="533">
        <v>41153</v>
      </c>
      <c r="C74" s="534">
        <v>16</v>
      </c>
      <c r="D74" s="512">
        <v>530102</v>
      </c>
      <c r="E74" s="545">
        <v>5171490.9578900002</v>
      </c>
      <c r="F74" s="512">
        <v>33131.375</v>
      </c>
      <c r="G74" s="546">
        <v>323218.18486812501</v>
      </c>
      <c r="J74" s="547"/>
      <c r="K74" s="547"/>
      <c r="L74" s="547"/>
    </row>
    <row r="75" spans="2:12" ht="16" hidden="1" thickTop="1" x14ac:dyDescent="0.35">
      <c r="B75" s="533">
        <v>41183</v>
      </c>
      <c r="C75" s="534">
        <v>23</v>
      </c>
      <c r="D75" s="512">
        <v>649224</v>
      </c>
      <c r="E75" s="545">
        <v>6610043.5393599998</v>
      </c>
      <c r="F75" s="512">
        <v>28227.130434782608</v>
      </c>
      <c r="G75" s="546">
        <v>287393.19736347802</v>
      </c>
    </row>
    <row r="76" spans="2:12" ht="16" hidden="1" thickTop="1" x14ac:dyDescent="0.35">
      <c r="B76" s="533">
        <v>41214</v>
      </c>
      <c r="C76" s="534">
        <v>22</v>
      </c>
      <c r="D76" s="512">
        <v>567089</v>
      </c>
      <c r="E76" s="545">
        <v>7095788.66335</v>
      </c>
      <c r="F76" s="512">
        <v>25776.772727272728</v>
      </c>
      <c r="G76" s="546">
        <v>322535.84833409102</v>
      </c>
    </row>
    <row r="77" spans="2:12" ht="16" hidden="1" thickTop="1" x14ac:dyDescent="0.35">
      <c r="B77" s="533">
        <v>41244</v>
      </c>
      <c r="C77" s="534">
        <v>21</v>
      </c>
      <c r="D77" s="512">
        <v>522028</v>
      </c>
      <c r="E77" s="545">
        <v>6726047.1351000005</v>
      </c>
      <c r="F77" s="512">
        <v>24858.476190476191</v>
      </c>
      <c r="G77" s="546">
        <v>320287.95881428599</v>
      </c>
    </row>
    <row r="78" spans="2:12" ht="16" hidden="1" thickTop="1" x14ac:dyDescent="0.35">
      <c r="B78" s="531">
        <v>41275</v>
      </c>
      <c r="C78" s="532">
        <v>22</v>
      </c>
      <c r="D78" s="517">
        <v>584536</v>
      </c>
      <c r="E78" s="548">
        <v>6615040.3860900002</v>
      </c>
      <c r="F78" s="517">
        <v>26569.81818181818</v>
      </c>
      <c r="G78" s="549">
        <v>300683.65391318203</v>
      </c>
    </row>
    <row r="79" spans="2:12" ht="16" hidden="1" thickTop="1" x14ac:dyDescent="0.35">
      <c r="B79" s="533">
        <v>41306</v>
      </c>
      <c r="C79" s="534">
        <v>20</v>
      </c>
      <c r="D79" s="512">
        <v>530816</v>
      </c>
      <c r="E79" s="545">
        <v>5354781.6064300006</v>
      </c>
      <c r="F79" s="512">
        <v>26540.799999999999</v>
      </c>
      <c r="G79" s="546">
        <v>267739.08032150002</v>
      </c>
    </row>
    <row r="80" spans="2:12" ht="16" hidden="1" thickTop="1" x14ac:dyDescent="0.35">
      <c r="B80" s="533">
        <v>41334</v>
      </c>
      <c r="C80" s="534">
        <v>19</v>
      </c>
      <c r="D80" s="512">
        <v>529016</v>
      </c>
      <c r="E80" s="545">
        <v>5521695.9059100002</v>
      </c>
      <c r="F80" s="512">
        <v>27842.947368421053</v>
      </c>
      <c r="G80" s="546">
        <v>290615.57399526297</v>
      </c>
    </row>
    <row r="81" spans="2:10" ht="16" hidden="1" thickTop="1" x14ac:dyDescent="0.35">
      <c r="B81" s="533">
        <v>41365</v>
      </c>
      <c r="C81" s="534">
        <v>20</v>
      </c>
      <c r="D81" s="512">
        <v>556753</v>
      </c>
      <c r="E81" s="545">
        <f>6280721812.99/1000</f>
        <v>6280721.8129899995</v>
      </c>
      <c r="F81" s="512">
        <v>27837.65</v>
      </c>
      <c r="G81" s="546">
        <f>314036090.6495/1000</f>
        <v>314036.09064950002</v>
      </c>
    </row>
    <row r="82" spans="2:10" ht="16" hidden="1" thickTop="1" x14ac:dyDescent="0.35">
      <c r="B82" s="533">
        <v>41395</v>
      </c>
      <c r="C82" s="534">
        <v>21</v>
      </c>
      <c r="D82" s="512">
        <v>567410</v>
      </c>
      <c r="E82" s="545">
        <f>6054339225/1000</f>
        <v>6054339.2249999996</v>
      </c>
      <c r="F82" s="512">
        <v>27019.523809523809</v>
      </c>
      <c r="G82" s="546">
        <f>288301867.857143/1000</f>
        <v>288301.86785714299</v>
      </c>
    </row>
    <row r="83" spans="2:10" ht="16" hidden="1" thickTop="1" x14ac:dyDescent="0.35">
      <c r="B83" s="533">
        <v>41426</v>
      </c>
      <c r="C83" s="534">
        <v>20</v>
      </c>
      <c r="D83" s="512">
        <v>524953</v>
      </c>
      <c r="E83" s="545">
        <f>5658621127.77/1000</f>
        <v>5658621.1277700001</v>
      </c>
      <c r="F83" s="512">
        <v>26247.65</v>
      </c>
      <c r="G83" s="546">
        <f>282931056.3885/1000</f>
        <v>282931.05638849997</v>
      </c>
    </row>
    <row r="84" spans="2:10" ht="16" hidden="1" thickTop="1" x14ac:dyDescent="0.35">
      <c r="B84" s="533">
        <v>41456</v>
      </c>
      <c r="C84" s="534">
        <v>22</v>
      </c>
      <c r="D84" s="512">
        <v>565556</v>
      </c>
      <c r="E84" s="545">
        <v>6497937.1653900016</v>
      </c>
      <c r="F84" s="512">
        <v>25707.045454545456</v>
      </c>
      <c r="G84" s="546">
        <v>295360.78024500009</v>
      </c>
    </row>
    <row r="85" spans="2:10" ht="16" hidden="1" thickTop="1" x14ac:dyDescent="0.35">
      <c r="B85" s="533">
        <v>41487</v>
      </c>
      <c r="C85" s="534">
        <v>22</v>
      </c>
      <c r="D85" s="512">
        <v>513625</v>
      </c>
      <c r="E85" s="545">
        <v>5805618.5463900007</v>
      </c>
      <c r="F85" s="512">
        <v>23346.590909090908</v>
      </c>
      <c r="G85" s="546">
        <v>263891.75210863637</v>
      </c>
    </row>
    <row r="86" spans="2:10" ht="16" hidden="1" thickTop="1" x14ac:dyDescent="0.35">
      <c r="B86" s="533">
        <v>41518</v>
      </c>
      <c r="C86" s="534">
        <v>21</v>
      </c>
      <c r="D86" s="512">
        <v>508920</v>
      </c>
      <c r="E86" s="545">
        <v>5599047.7182000019</v>
      </c>
      <c r="F86" s="512">
        <v>24234.285714285714</v>
      </c>
      <c r="G86" s="546">
        <v>266621.31991428579</v>
      </c>
    </row>
    <row r="87" spans="2:10" ht="16" hidden="1" thickTop="1" x14ac:dyDescent="0.35">
      <c r="B87" s="533">
        <v>41548</v>
      </c>
      <c r="C87" s="534">
        <v>23</v>
      </c>
      <c r="D87" s="550">
        <v>627281</v>
      </c>
      <c r="E87" s="545">
        <f>8019276046.32/1000</f>
        <v>8019276.0463199997</v>
      </c>
      <c r="F87" s="512">
        <v>27273.08695652174</v>
      </c>
      <c r="G87" s="546">
        <v>348664.17592695652</v>
      </c>
    </row>
    <row r="88" spans="2:10" ht="16" hidden="1" thickTop="1" x14ac:dyDescent="0.35">
      <c r="B88" s="533">
        <v>41579</v>
      </c>
      <c r="C88" s="534">
        <v>21</v>
      </c>
      <c r="D88" s="550">
        <v>552979</v>
      </c>
      <c r="E88" s="545">
        <f>7616515930.55/1000</f>
        <v>7616515.9305500006</v>
      </c>
      <c r="F88" s="512">
        <v>26332.333333333332</v>
      </c>
      <c r="G88" s="546">
        <v>362691.23478809523</v>
      </c>
    </row>
    <row r="89" spans="2:10" ht="16.5" hidden="1" thickTop="1" thickBot="1" x14ac:dyDescent="0.4">
      <c r="B89" s="535">
        <v>41609</v>
      </c>
      <c r="C89" s="536">
        <v>19</v>
      </c>
      <c r="D89" s="551">
        <v>562891</v>
      </c>
      <c r="E89" s="552">
        <f>7777575001.03/1000</f>
        <v>7777575.0010299999</v>
      </c>
      <c r="F89" s="522">
        <v>29625.842105263157</v>
      </c>
      <c r="G89" s="553">
        <v>409346.05268578947</v>
      </c>
    </row>
    <row r="90" spans="2:10" ht="16" hidden="1" thickTop="1" x14ac:dyDescent="0.35">
      <c r="B90" s="533">
        <v>41640</v>
      </c>
      <c r="C90" s="534">
        <v>22</v>
      </c>
      <c r="D90" s="550">
        <v>610465</v>
      </c>
      <c r="E90" s="545">
        <v>8504360</v>
      </c>
      <c r="F90" s="512">
        <v>27748.409090909092</v>
      </c>
      <c r="G90" s="546">
        <v>386561.818181818</v>
      </c>
      <c r="H90" s="513"/>
      <c r="I90" s="547"/>
      <c r="J90" s="554"/>
    </row>
    <row r="91" spans="2:10" ht="16" hidden="1" thickTop="1" x14ac:dyDescent="0.35">
      <c r="B91" s="533">
        <v>41671</v>
      </c>
      <c r="C91" s="534">
        <v>20</v>
      </c>
      <c r="D91" s="550">
        <v>571929</v>
      </c>
      <c r="E91" s="545">
        <v>7558940</v>
      </c>
      <c r="F91" s="512">
        <v>28596.45</v>
      </c>
      <c r="G91" s="546">
        <v>377947</v>
      </c>
      <c r="H91" s="513"/>
      <c r="I91" s="547"/>
      <c r="J91" s="554"/>
    </row>
    <row r="92" spans="2:10" ht="16" hidden="1" thickTop="1" x14ac:dyDescent="0.35">
      <c r="B92" s="533">
        <v>41699</v>
      </c>
      <c r="C92" s="534">
        <v>20</v>
      </c>
      <c r="D92" s="550">
        <v>591885</v>
      </c>
      <c r="E92" s="545">
        <v>8033770</v>
      </c>
      <c r="F92" s="512">
        <v>29594.25</v>
      </c>
      <c r="G92" s="546">
        <v>401688.50000000006</v>
      </c>
      <c r="H92" s="513"/>
      <c r="I92" s="547"/>
      <c r="J92" s="554"/>
    </row>
    <row r="93" spans="2:10" ht="16" hidden="1" thickTop="1" x14ac:dyDescent="0.35">
      <c r="B93" s="533">
        <v>41730</v>
      </c>
      <c r="C93" s="534">
        <v>20</v>
      </c>
      <c r="D93" s="550">
        <v>598208</v>
      </c>
      <c r="E93" s="545">
        <v>8899950</v>
      </c>
      <c r="F93" s="512">
        <v>29910.400000000001</v>
      </c>
      <c r="G93" s="546">
        <v>444997.50000000006</v>
      </c>
      <c r="H93" s="513"/>
      <c r="I93" s="547"/>
      <c r="J93" s="554"/>
    </row>
    <row r="94" spans="2:10" ht="16" hidden="1" thickTop="1" x14ac:dyDescent="0.35">
      <c r="B94" s="533">
        <v>41760</v>
      </c>
      <c r="C94" s="534">
        <v>21</v>
      </c>
      <c r="D94" s="550">
        <v>618190</v>
      </c>
      <c r="E94" s="545">
        <v>8880750</v>
      </c>
      <c r="F94" s="512">
        <v>29437.619047619046</v>
      </c>
      <c r="G94" s="546">
        <v>422892.85714285716</v>
      </c>
      <c r="H94" s="513"/>
      <c r="I94" s="547"/>
      <c r="J94" s="554"/>
    </row>
    <row r="95" spans="2:10" ht="16" hidden="1" thickTop="1" x14ac:dyDescent="0.35">
      <c r="B95" s="533">
        <v>41791</v>
      </c>
      <c r="C95" s="534">
        <v>21</v>
      </c>
      <c r="D95" s="550">
        <v>596519</v>
      </c>
      <c r="E95" s="545">
        <v>9547700</v>
      </c>
      <c r="F95" s="512">
        <v>28405.666666666668</v>
      </c>
      <c r="G95" s="546">
        <v>454652.38095238101</v>
      </c>
      <c r="H95" s="513"/>
      <c r="I95" s="547"/>
      <c r="J95" s="554"/>
    </row>
    <row r="96" spans="2:10" ht="16" hidden="1" thickTop="1" x14ac:dyDescent="0.35">
      <c r="B96" s="533">
        <v>41821</v>
      </c>
      <c r="C96" s="534">
        <v>21</v>
      </c>
      <c r="D96" s="550">
        <v>628402</v>
      </c>
      <c r="E96" s="545">
        <v>10700820</v>
      </c>
      <c r="F96" s="512">
        <v>29923.904761904763</v>
      </c>
      <c r="G96" s="546">
        <v>509562.8571428571</v>
      </c>
      <c r="H96" s="513"/>
      <c r="I96" s="547"/>
      <c r="J96" s="554"/>
    </row>
    <row r="97" spans="2:10" ht="16" hidden="1" thickTop="1" x14ac:dyDescent="0.35">
      <c r="B97" s="533">
        <v>41852</v>
      </c>
      <c r="C97" s="534">
        <v>21</v>
      </c>
      <c r="D97" s="550">
        <v>567285</v>
      </c>
      <c r="E97" s="545">
        <v>15386790</v>
      </c>
      <c r="F97" s="512">
        <v>27013.571428571428</v>
      </c>
      <c r="G97" s="546">
        <v>732704.2857142858</v>
      </c>
      <c r="H97" s="513"/>
      <c r="I97" s="547"/>
      <c r="J97" s="554"/>
    </row>
    <row r="98" spans="2:10" ht="16" hidden="1" thickTop="1" x14ac:dyDescent="0.35">
      <c r="B98" s="533">
        <v>41883</v>
      </c>
      <c r="C98" s="534">
        <v>22</v>
      </c>
      <c r="D98" s="550">
        <v>608977</v>
      </c>
      <c r="E98" s="545">
        <v>9972160</v>
      </c>
      <c r="F98" s="512">
        <v>27680.772727272728</v>
      </c>
      <c r="G98" s="546">
        <v>453280</v>
      </c>
      <c r="H98" s="513"/>
      <c r="I98" s="547"/>
      <c r="J98" s="554"/>
    </row>
    <row r="99" spans="2:10" ht="16" hidden="1" thickTop="1" x14ac:dyDescent="0.35">
      <c r="B99" s="533">
        <v>41913</v>
      </c>
      <c r="C99" s="534">
        <v>23</v>
      </c>
      <c r="D99" s="550">
        <v>685975</v>
      </c>
      <c r="E99" s="545">
        <v>10686140</v>
      </c>
      <c r="F99" s="550">
        <v>29825</v>
      </c>
      <c r="G99" s="546">
        <v>464614.78260869568</v>
      </c>
      <c r="H99" s="513"/>
      <c r="I99" s="547"/>
      <c r="J99" s="554"/>
    </row>
    <row r="100" spans="2:10" ht="16" hidden="1" thickTop="1" x14ac:dyDescent="0.35">
      <c r="B100" s="533">
        <v>41944</v>
      </c>
      <c r="C100" s="534">
        <v>20</v>
      </c>
      <c r="D100" s="550">
        <v>579591</v>
      </c>
      <c r="E100" s="545">
        <v>10494270</v>
      </c>
      <c r="F100" s="550">
        <v>28980</v>
      </c>
      <c r="G100" s="546">
        <v>524713.5</v>
      </c>
      <c r="H100" s="513"/>
      <c r="I100" s="547"/>
      <c r="J100" s="554"/>
    </row>
    <row r="101" spans="2:10" ht="16" hidden="1" thickTop="1" x14ac:dyDescent="0.35">
      <c r="B101" s="533">
        <v>41974</v>
      </c>
      <c r="C101" s="534">
        <v>20</v>
      </c>
      <c r="D101" s="550">
        <v>664847</v>
      </c>
      <c r="E101" s="545">
        <v>12930950</v>
      </c>
      <c r="F101" s="550">
        <v>33242</v>
      </c>
      <c r="G101" s="546">
        <v>646547.5</v>
      </c>
      <c r="H101" s="513"/>
      <c r="I101" s="547"/>
      <c r="J101" s="554"/>
    </row>
    <row r="102" spans="2:10" ht="16" hidden="1" thickTop="1" x14ac:dyDescent="0.35">
      <c r="B102" s="531">
        <v>42005</v>
      </c>
      <c r="C102" s="532">
        <v>22</v>
      </c>
      <c r="D102" s="555">
        <v>577412</v>
      </c>
      <c r="E102" s="548">
        <v>10531390.88225</v>
      </c>
      <c r="F102" s="555">
        <v>26246</v>
      </c>
      <c r="G102" s="549">
        <v>478699.58555681817</v>
      </c>
      <c r="H102" s="513"/>
      <c r="I102" s="547"/>
      <c r="J102" s="554"/>
    </row>
    <row r="103" spans="2:10" ht="16" hidden="1" thickTop="1" x14ac:dyDescent="0.35">
      <c r="B103" s="533">
        <v>42036</v>
      </c>
      <c r="C103" s="534">
        <v>20</v>
      </c>
      <c r="D103" s="550">
        <v>562418</v>
      </c>
      <c r="E103" s="545">
        <v>9542144.4451299999</v>
      </c>
      <c r="F103" s="550">
        <v>28120.9</v>
      </c>
      <c r="G103" s="546">
        <v>477107.22225649998</v>
      </c>
      <c r="H103" s="513"/>
      <c r="I103" s="547"/>
      <c r="J103" s="554"/>
    </row>
    <row r="104" spans="2:10" ht="16" hidden="1" thickTop="1" x14ac:dyDescent="0.35">
      <c r="B104" s="533">
        <v>42064</v>
      </c>
      <c r="C104" s="534">
        <v>20</v>
      </c>
      <c r="D104" s="550">
        <v>618111</v>
      </c>
      <c r="E104" s="545">
        <v>10160958.058139998</v>
      </c>
      <c r="F104" s="550">
        <v>30905.55</v>
      </c>
      <c r="G104" s="546">
        <v>508047.90290699992</v>
      </c>
      <c r="H104" s="513"/>
      <c r="I104" s="547"/>
      <c r="J104" s="554"/>
    </row>
    <row r="105" spans="2:10" ht="16" hidden="1" thickTop="1" x14ac:dyDescent="0.35">
      <c r="B105" s="533">
        <v>42095</v>
      </c>
      <c r="C105" s="534">
        <v>20</v>
      </c>
      <c r="D105" s="550">
        <v>576348</v>
      </c>
      <c r="E105" s="545">
        <v>10196792.640670002</v>
      </c>
      <c r="F105" s="550">
        <v>28817.4</v>
      </c>
      <c r="G105" s="546">
        <v>509839.63203350006</v>
      </c>
      <c r="H105" s="513"/>
      <c r="I105" s="547"/>
      <c r="J105" s="554"/>
    </row>
    <row r="106" spans="2:10" ht="16" hidden="1" thickTop="1" x14ac:dyDescent="0.35">
      <c r="B106" s="533">
        <v>42125</v>
      </c>
      <c r="C106" s="534">
        <v>19</v>
      </c>
      <c r="D106" s="550">
        <v>584222</v>
      </c>
      <c r="E106" s="545">
        <v>9973060.5920800008</v>
      </c>
      <c r="F106" s="550">
        <v>30748.526315789473</v>
      </c>
      <c r="G106" s="546">
        <v>524897.9258989474</v>
      </c>
      <c r="H106" s="513"/>
      <c r="I106" s="547"/>
      <c r="J106" s="554"/>
    </row>
    <row r="107" spans="2:10" ht="16" hidden="1" thickTop="1" x14ac:dyDescent="0.35">
      <c r="B107" s="533">
        <v>42156</v>
      </c>
      <c r="C107" s="534">
        <v>22</v>
      </c>
      <c r="D107" s="550">
        <v>609310</v>
      </c>
      <c r="E107" s="545">
        <v>11194401.386639999</v>
      </c>
      <c r="F107" s="550">
        <v>27695.909090909092</v>
      </c>
      <c r="G107" s="546">
        <v>508836.42666545458</v>
      </c>
      <c r="H107" s="513"/>
      <c r="I107" s="547"/>
      <c r="J107" s="554"/>
    </row>
    <row r="108" spans="2:10" ht="16" hidden="1" thickTop="1" x14ac:dyDescent="0.35">
      <c r="B108" s="533">
        <v>42186</v>
      </c>
      <c r="C108" s="534">
        <v>22</v>
      </c>
      <c r="D108" s="550">
        <v>596862</v>
      </c>
      <c r="E108" s="545">
        <v>10809100</v>
      </c>
      <c r="F108" s="550">
        <v>27130.090909090908</v>
      </c>
      <c r="G108" s="546">
        <v>491322.72727272724</v>
      </c>
      <c r="H108" s="513"/>
      <c r="I108" s="547"/>
      <c r="J108" s="554"/>
    </row>
    <row r="109" spans="2:10" ht="16" hidden="1" thickTop="1" x14ac:dyDescent="0.35">
      <c r="B109" s="533">
        <v>42217</v>
      </c>
      <c r="C109" s="534">
        <v>21</v>
      </c>
      <c r="D109" s="550">
        <v>541690</v>
      </c>
      <c r="E109" s="545">
        <v>10412000</v>
      </c>
      <c r="F109" s="550">
        <v>25794.761904761905</v>
      </c>
      <c r="G109" s="546">
        <v>495809.52380952379</v>
      </c>
      <c r="H109" s="513"/>
      <c r="I109" s="547"/>
      <c r="J109" s="554"/>
    </row>
    <row r="110" spans="2:10" ht="16" hidden="1" thickTop="1" x14ac:dyDescent="0.35">
      <c r="B110" s="533">
        <v>42248</v>
      </c>
      <c r="C110" s="534">
        <v>20</v>
      </c>
      <c r="D110" s="550">
        <v>586020</v>
      </c>
      <c r="E110" s="545">
        <v>11021800</v>
      </c>
      <c r="F110" s="550">
        <v>29301</v>
      </c>
      <c r="G110" s="546">
        <v>551089.99999999988</v>
      </c>
      <c r="H110" s="513"/>
      <c r="I110" s="547"/>
      <c r="J110" s="554"/>
    </row>
    <row r="111" spans="2:10" ht="16" hidden="1" thickTop="1" x14ac:dyDescent="0.35">
      <c r="B111" s="533">
        <v>42278</v>
      </c>
      <c r="C111" s="534">
        <v>22</v>
      </c>
      <c r="D111" s="550">
        <v>644068</v>
      </c>
      <c r="E111" s="556">
        <v>12284007</v>
      </c>
      <c r="F111" s="550">
        <v>29275.81818181818</v>
      </c>
      <c r="G111" s="557">
        <v>558363.95454545447</v>
      </c>
      <c r="H111" s="513"/>
      <c r="I111" s="547"/>
      <c r="J111" s="554"/>
    </row>
    <row r="112" spans="2:10" ht="16" hidden="1" thickTop="1" x14ac:dyDescent="0.35">
      <c r="B112" s="533">
        <v>42309</v>
      </c>
      <c r="C112" s="534">
        <v>21</v>
      </c>
      <c r="D112" s="550">
        <v>603287</v>
      </c>
      <c r="E112" s="556">
        <v>11995156</v>
      </c>
      <c r="F112" s="550">
        <v>28727.952380952382</v>
      </c>
      <c r="G112" s="557">
        <v>571197.90476190485</v>
      </c>
      <c r="H112" s="513"/>
      <c r="I112" s="547"/>
      <c r="J112" s="554"/>
    </row>
    <row r="113" spans="2:10" ht="16.5" hidden="1" thickTop="1" thickBot="1" x14ac:dyDescent="0.4">
      <c r="B113" s="535">
        <v>42339</v>
      </c>
      <c r="C113" s="536">
        <v>21</v>
      </c>
      <c r="D113" s="551">
        <v>646511</v>
      </c>
      <c r="E113" s="558">
        <v>13068902</v>
      </c>
      <c r="F113" s="551">
        <v>30786.238095238095</v>
      </c>
      <c r="G113" s="559">
        <v>622328.66666666663</v>
      </c>
      <c r="H113" s="513"/>
      <c r="I113" s="547"/>
      <c r="J113" s="554"/>
    </row>
    <row r="114" spans="2:10" ht="16" hidden="1" thickTop="1" x14ac:dyDescent="0.35">
      <c r="B114" s="533">
        <v>42370</v>
      </c>
      <c r="C114" s="560">
        <v>20</v>
      </c>
      <c r="D114" s="561">
        <v>567178</v>
      </c>
      <c r="E114" s="562">
        <v>11823070</v>
      </c>
      <c r="F114" s="563">
        <v>28358.9</v>
      </c>
      <c r="G114" s="564">
        <v>591153.5</v>
      </c>
      <c r="H114" s="513"/>
      <c r="I114" s="547"/>
      <c r="J114" s="554"/>
    </row>
    <row r="115" spans="2:10" ht="16" hidden="1" thickTop="1" x14ac:dyDescent="0.35">
      <c r="B115" s="533">
        <v>42401</v>
      </c>
      <c r="C115" s="560">
        <v>21</v>
      </c>
      <c r="D115" s="561">
        <v>600466</v>
      </c>
      <c r="E115" s="562">
        <v>11372620</v>
      </c>
      <c r="F115" s="563">
        <v>28593.619047619046</v>
      </c>
      <c r="G115" s="564">
        <v>541553.33333333337</v>
      </c>
      <c r="H115" s="513"/>
      <c r="I115" s="547"/>
      <c r="J115" s="554"/>
    </row>
    <row r="116" spans="2:10" ht="16" hidden="1" thickTop="1" x14ac:dyDescent="0.35">
      <c r="B116" s="533">
        <v>42430</v>
      </c>
      <c r="C116" s="560">
        <v>20</v>
      </c>
      <c r="D116" s="561">
        <v>610024</v>
      </c>
      <c r="E116" s="562">
        <v>11316400</v>
      </c>
      <c r="F116" s="563">
        <v>30501.200000000001</v>
      </c>
      <c r="G116" s="564">
        <v>565819.99999999988</v>
      </c>
      <c r="H116" s="565"/>
      <c r="I116" s="544"/>
      <c r="J116" s="554"/>
    </row>
    <row r="117" spans="2:10" ht="16.5" hidden="1" customHeight="1" x14ac:dyDescent="0.35">
      <c r="B117" s="533">
        <v>42461</v>
      </c>
      <c r="C117" s="534">
        <v>21</v>
      </c>
      <c r="D117" s="544">
        <v>615368</v>
      </c>
      <c r="E117" s="566">
        <v>11833154.838410001</v>
      </c>
      <c r="F117" s="544">
        <v>29303.238095238095</v>
      </c>
      <c r="G117" s="557">
        <v>563483.56373380951</v>
      </c>
      <c r="I117" s="544"/>
    </row>
    <row r="118" spans="2:10" ht="16.5" hidden="1" customHeight="1" x14ac:dyDescent="0.35">
      <c r="B118" s="533">
        <v>42491</v>
      </c>
      <c r="C118" s="534">
        <v>20</v>
      </c>
      <c r="D118" s="544">
        <v>618986</v>
      </c>
      <c r="E118" s="566">
        <v>12008492.688099999</v>
      </c>
      <c r="F118" s="544">
        <v>30949.3</v>
      </c>
      <c r="G118" s="557">
        <v>600424.63440500002</v>
      </c>
      <c r="I118" s="544"/>
    </row>
    <row r="119" spans="2:10" ht="16" hidden="1" thickTop="1" x14ac:dyDescent="0.35">
      <c r="B119" s="533">
        <v>42522</v>
      </c>
      <c r="C119" s="534">
        <v>22</v>
      </c>
      <c r="D119" s="544">
        <v>617232</v>
      </c>
      <c r="E119" s="566">
        <v>12995533.902999999</v>
      </c>
      <c r="F119" s="544">
        <v>28056</v>
      </c>
      <c r="G119" s="557">
        <v>590706.08649999998</v>
      </c>
    </row>
    <row r="120" spans="2:10" ht="16.5" hidden="1" customHeight="1" x14ac:dyDescent="0.35">
      <c r="B120" s="533">
        <v>42552</v>
      </c>
      <c r="C120" s="534">
        <v>20</v>
      </c>
      <c r="D120" s="544">
        <v>569599</v>
      </c>
      <c r="E120" s="566">
        <v>12476100</v>
      </c>
      <c r="F120" s="544">
        <v>28479.95</v>
      </c>
      <c r="G120" s="557">
        <v>623805.00000000012</v>
      </c>
      <c r="I120" s="544"/>
    </row>
    <row r="121" spans="2:10" ht="16.5" hidden="1" customHeight="1" x14ac:dyDescent="0.35">
      <c r="B121" s="533">
        <v>42583</v>
      </c>
      <c r="C121" s="534">
        <v>23</v>
      </c>
      <c r="D121" s="544">
        <v>626567</v>
      </c>
      <c r="E121" s="566">
        <v>12868000</v>
      </c>
      <c r="F121" s="544">
        <v>27242.043478260868</v>
      </c>
      <c r="G121" s="557">
        <v>559478.2608695653</v>
      </c>
      <c r="I121" s="544"/>
    </row>
    <row r="122" spans="2:10" ht="16" hidden="1" thickTop="1" x14ac:dyDescent="0.35">
      <c r="B122" s="533">
        <v>42614</v>
      </c>
      <c r="C122" s="534">
        <v>21</v>
      </c>
      <c r="D122" s="544">
        <v>611532</v>
      </c>
      <c r="E122" s="566">
        <v>12860500</v>
      </c>
      <c r="F122" s="544">
        <v>29120.571428571428</v>
      </c>
      <c r="G122" s="557">
        <v>612404.76190476189</v>
      </c>
    </row>
    <row r="123" spans="2:10" ht="16" hidden="1" thickTop="1" x14ac:dyDescent="0.35">
      <c r="B123" s="533">
        <v>42644</v>
      </c>
      <c r="C123" s="534">
        <v>20</v>
      </c>
      <c r="D123" s="544">
        <v>631720</v>
      </c>
      <c r="E123" s="566">
        <v>13585453.37772</v>
      </c>
      <c r="F123" s="544">
        <v>31586</v>
      </c>
      <c r="G123" s="557">
        <v>679272.66888600006</v>
      </c>
    </row>
    <row r="124" spans="2:10" ht="16" hidden="1" thickTop="1" x14ac:dyDescent="0.35">
      <c r="B124" s="533">
        <v>42675</v>
      </c>
      <c r="C124" s="534">
        <v>22</v>
      </c>
      <c r="D124" s="544">
        <v>647534</v>
      </c>
      <c r="E124" s="566">
        <v>14685504.272790002</v>
      </c>
      <c r="F124" s="544">
        <v>29433.363636363636</v>
      </c>
      <c r="G124" s="557">
        <v>667522.9214904547</v>
      </c>
    </row>
    <row r="125" spans="2:10" ht="16.5" hidden="1" thickTop="1" thickBot="1" x14ac:dyDescent="0.4">
      <c r="B125" s="533">
        <v>42705</v>
      </c>
      <c r="C125" s="536">
        <v>20</v>
      </c>
      <c r="D125" s="567">
        <v>593200</v>
      </c>
      <c r="E125" s="568">
        <v>14565579.67051</v>
      </c>
      <c r="F125" s="567">
        <v>29660</v>
      </c>
      <c r="G125" s="559">
        <v>728278.98352550005</v>
      </c>
    </row>
    <row r="126" spans="2:10" ht="16" hidden="1" thickTop="1" x14ac:dyDescent="0.35">
      <c r="B126" s="531">
        <v>42736</v>
      </c>
      <c r="C126" s="532">
        <v>21</v>
      </c>
      <c r="D126" s="569">
        <v>614968</v>
      </c>
      <c r="E126" s="570">
        <v>14954971.406919999</v>
      </c>
      <c r="F126" s="569">
        <v>29284.190476190477</v>
      </c>
      <c r="G126" s="571">
        <v>712141.49556761899</v>
      </c>
    </row>
    <row r="127" spans="2:10" ht="16" hidden="1" thickTop="1" x14ac:dyDescent="0.35">
      <c r="B127" s="533">
        <v>42767</v>
      </c>
      <c r="C127" s="534">
        <v>20</v>
      </c>
      <c r="D127" s="544">
        <v>566397</v>
      </c>
      <c r="E127" s="566">
        <v>12274120.86132</v>
      </c>
      <c r="F127" s="544">
        <v>28319.85</v>
      </c>
      <c r="G127" s="557">
        <v>613706.04306599998</v>
      </c>
    </row>
    <row r="128" spans="2:10" ht="16" hidden="1" thickTop="1" x14ac:dyDescent="0.35">
      <c r="B128" s="533">
        <v>42795</v>
      </c>
      <c r="C128" s="534">
        <v>22</v>
      </c>
      <c r="D128" s="544">
        <v>648892</v>
      </c>
      <c r="E128" s="566">
        <v>13929842.07567</v>
      </c>
      <c r="F128" s="544">
        <v>29495.090909090908</v>
      </c>
      <c r="G128" s="572">
        <v>633174.63980318175</v>
      </c>
    </row>
    <row r="129" spans="2:9" ht="16" hidden="1" thickTop="1" x14ac:dyDescent="0.35">
      <c r="B129" s="533">
        <v>42826</v>
      </c>
      <c r="C129" s="534">
        <v>18</v>
      </c>
      <c r="D129" s="544">
        <v>541585</v>
      </c>
      <c r="E129" s="566">
        <v>12789331.107839998</v>
      </c>
      <c r="F129" s="544">
        <v>30088.055555555555</v>
      </c>
      <c r="G129" s="572">
        <v>710518.39487999992</v>
      </c>
    </row>
    <row r="130" spans="2:9" ht="16" hidden="1" thickTop="1" x14ac:dyDescent="0.35">
      <c r="B130" s="533">
        <v>42856</v>
      </c>
      <c r="C130" s="534">
        <v>21</v>
      </c>
      <c r="D130" s="544">
        <v>662512</v>
      </c>
      <c r="E130" s="566">
        <v>15214827.809879996</v>
      </c>
      <c r="F130" s="544">
        <v>31548.190476190477</v>
      </c>
      <c r="G130" s="572">
        <v>724515.60999428562</v>
      </c>
      <c r="I130" s="537"/>
    </row>
    <row r="131" spans="2:9" ht="16" hidden="1" thickTop="1" x14ac:dyDescent="0.35">
      <c r="B131" s="533">
        <v>42887</v>
      </c>
      <c r="C131" s="534">
        <v>21</v>
      </c>
      <c r="D131" s="544">
        <v>603775</v>
      </c>
      <c r="E131" s="566">
        <v>15034119.336189995</v>
      </c>
      <c r="F131" s="544">
        <v>28751.190476190477</v>
      </c>
      <c r="G131" s="572">
        <v>715910.44458047603</v>
      </c>
      <c r="I131" s="537"/>
    </row>
    <row r="132" spans="2:9" ht="16" hidden="1" thickTop="1" x14ac:dyDescent="0.35">
      <c r="B132" s="533">
        <v>42917</v>
      </c>
      <c r="C132" s="534">
        <v>20</v>
      </c>
      <c r="D132" s="544">
        <v>602562</v>
      </c>
      <c r="E132" s="566">
        <v>15188609.485200001</v>
      </c>
      <c r="F132" s="544">
        <v>30128.1</v>
      </c>
      <c r="G132" s="572">
        <v>759430.47425999993</v>
      </c>
      <c r="I132" s="537"/>
    </row>
    <row r="133" spans="2:9" ht="16" hidden="1" thickTop="1" x14ac:dyDescent="0.35">
      <c r="B133" s="533">
        <v>42948</v>
      </c>
      <c r="C133" s="534">
        <v>23</v>
      </c>
      <c r="D133" s="544">
        <v>634626</v>
      </c>
      <c r="E133" s="566">
        <v>16332075.628969999</v>
      </c>
      <c r="F133" s="544">
        <v>27592.434782608696</v>
      </c>
      <c r="G133" s="572">
        <v>710090.24473782594</v>
      </c>
      <c r="I133" s="537"/>
    </row>
    <row r="134" spans="2:9" ht="16" hidden="1" thickTop="1" x14ac:dyDescent="0.35">
      <c r="B134" s="533">
        <v>42979</v>
      </c>
      <c r="C134" s="534">
        <v>20</v>
      </c>
      <c r="D134" s="544">
        <v>592436</v>
      </c>
      <c r="E134" s="566">
        <v>14207147.324830001</v>
      </c>
      <c r="F134" s="544">
        <v>29621.8</v>
      </c>
      <c r="G134" s="572">
        <v>710357.36624150001</v>
      </c>
      <c r="I134" s="537"/>
    </row>
    <row r="135" spans="2:9" ht="16" hidden="1" thickTop="1" x14ac:dyDescent="0.35">
      <c r="B135" s="533">
        <v>43009</v>
      </c>
      <c r="C135" s="534">
        <v>22</v>
      </c>
      <c r="D135" s="544">
        <v>657871</v>
      </c>
      <c r="E135" s="566">
        <v>16065458.343020003</v>
      </c>
      <c r="F135" s="544">
        <v>29903.227272727272</v>
      </c>
      <c r="G135" s="572">
        <v>730248.1065009092</v>
      </c>
      <c r="I135" s="537"/>
    </row>
    <row r="136" spans="2:9" ht="16" hidden="1" thickTop="1" x14ac:dyDescent="0.35">
      <c r="B136" s="533">
        <v>43040</v>
      </c>
      <c r="C136" s="534">
        <v>22</v>
      </c>
      <c r="D136" s="544">
        <v>620916</v>
      </c>
      <c r="E136" s="566">
        <v>16761213.766799999</v>
      </c>
      <c r="F136" s="544">
        <v>28223.454545454544</v>
      </c>
      <c r="G136" s="572">
        <v>761873.35303636361</v>
      </c>
      <c r="I136" s="537"/>
    </row>
    <row r="137" spans="2:9" ht="16.5" hidden="1" thickTop="1" thickBot="1" x14ac:dyDescent="0.4">
      <c r="B137" s="535">
        <v>43070</v>
      </c>
      <c r="C137" s="536">
        <v>18</v>
      </c>
      <c r="D137" s="567">
        <v>587920</v>
      </c>
      <c r="E137" s="568">
        <v>16803753.263880003</v>
      </c>
      <c r="F137" s="567">
        <v>32662.222222222223</v>
      </c>
      <c r="G137" s="573">
        <v>933541.84799333359</v>
      </c>
      <c r="I137" s="537"/>
    </row>
    <row r="138" spans="2:9" ht="16" hidden="1" thickTop="1" x14ac:dyDescent="0.35">
      <c r="B138" s="533">
        <v>43101</v>
      </c>
      <c r="C138" s="532">
        <v>22</v>
      </c>
      <c r="D138" s="569">
        <v>626003</v>
      </c>
      <c r="E138" s="570">
        <v>18070.214985459999</v>
      </c>
      <c r="F138" s="569">
        <v>28454.68181818182</v>
      </c>
      <c r="G138" s="574">
        <v>821.37340842999993</v>
      </c>
      <c r="I138" s="537"/>
    </row>
    <row r="139" spans="2:9" ht="16" hidden="1" thickTop="1" x14ac:dyDescent="0.35">
      <c r="B139" s="533">
        <v>43132</v>
      </c>
      <c r="C139" s="534">
        <v>20</v>
      </c>
      <c r="D139" s="544">
        <v>566352</v>
      </c>
      <c r="E139" s="566">
        <v>15111.047817449997</v>
      </c>
      <c r="F139" s="544">
        <v>28317.599999999999</v>
      </c>
      <c r="G139" s="572">
        <v>755.55239087249981</v>
      </c>
      <c r="I139" s="537"/>
    </row>
    <row r="140" spans="2:9" ht="16" hidden="1" thickTop="1" x14ac:dyDescent="0.35">
      <c r="B140" s="533">
        <v>43160</v>
      </c>
      <c r="C140" s="534">
        <v>20</v>
      </c>
      <c r="D140" s="544">
        <v>604760</v>
      </c>
      <c r="E140" s="566">
        <v>15679.437939929991</v>
      </c>
      <c r="F140" s="544">
        <v>30238</v>
      </c>
      <c r="G140" s="572">
        <v>783.97189699649948</v>
      </c>
      <c r="I140" s="537"/>
    </row>
    <row r="141" spans="2:9" ht="16" hidden="1" thickTop="1" x14ac:dyDescent="0.35">
      <c r="B141" s="533">
        <v>43191</v>
      </c>
      <c r="C141" s="534">
        <v>20</v>
      </c>
      <c r="D141" s="544">
        <v>613488</v>
      </c>
      <c r="E141" s="566">
        <v>16702.156138930004</v>
      </c>
      <c r="F141" s="544">
        <v>30674.400000000001</v>
      </c>
      <c r="G141" s="572">
        <v>835.1078069465002</v>
      </c>
      <c r="I141" s="537"/>
    </row>
    <row r="142" spans="2:9" ht="16" hidden="1" thickTop="1" x14ac:dyDescent="0.35">
      <c r="B142" s="533">
        <v>43221</v>
      </c>
      <c r="C142" s="534">
        <v>21</v>
      </c>
      <c r="D142" s="544">
        <v>644144</v>
      </c>
      <c r="E142" s="566">
        <v>17457.819944719995</v>
      </c>
      <c r="F142" s="544">
        <v>30673.523809523809</v>
      </c>
      <c r="G142" s="572">
        <v>831.3247592723809</v>
      </c>
      <c r="I142" s="537"/>
    </row>
    <row r="143" spans="2:9" ht="18.75" hidden="1" customHeight="1" x14ac:dyDescent="0.35">
      <c r="B143" s="533">
        <v>43252</v>
      </c>
      <c r="C143" s="534">
        <v>21</v>
      </c>
      <c r="D143" s="544">
        <v>584183</v>
      </c>
      <c r="E143" s="566">
        <v>16353.852417639995</v>
      </c>
      <c r="F143" s="544">
        <v>27818.238095238095</v>
      </c>
      <c r="G143" s="572">
        <v>778.754877030476</v>
      </c>
      <c r="I143" s="537"/>
    </row>
    <row r="144" spans="2:9" ht="18.75" hidden="1" customHeight="1" x14ac:dyDescent="0.35">
      <c r="B144" s="533">
        <v>43282</v>
      </c>
      <c r="C144" s="534">
        <v>21</v>
      </c>
      <c r="D144" s="544">
        <v>607664</v>
      </c>
      <c r="E144" s="566">
        <v>17226.573673369992</v>
      </c>
      <c r="F144" s="544">
        <v>28936.380952380954</v>
      </c>
      <c r="G144" s="572">
        <v>820.31303206523773</v>
      </c>
      <c r="I144" s="537"/>
    </row>
    <row r="145" spans="2:9" ht="18.75" hidden="1" customHeight="1" x14ac:dyDescent="0.35">
      <c r="B145" s="533">
        <v>43313</v>
      </c>
      <c r="C145" s="534">
        <v>23</v>
      </c>
      <c r="D145" s="544">
        <v>613795</v>
      </c>
      <c r="E145" s="566">
        <v>18178.814352470003</v>
      </c>
      <c r="F145" s="544">
        <v>26686.739130434784</v>
      </c>
      <c r="G145" s="572">
        <v>790.38323271608704</v>
      </c>
      <c r="I145" s="537"/>
    </row>
    <row r="146" spans="2:9" ht="18.75" hidden="1" customHeight="1" x14ac:dyDescent="0.35">
      <c r="B146" s="533">
        <v>43344</v>
      </c>
      <c r="C146" s="534">
        <v>19</v>
      </c>
      <c r="D146" s="544">
        <v>562001</v>
      </c>
      <c r="E146" s="566">
        <v>15544.924874780003</v>
      </c>
      <c r="F146" s="544">
        <v>29579</v>
      </c>
      <c r="G146" s="572">
        <v>818.15394077789495</v>
      </c>
      <c r="I146" s="537"/>
    </row>
    <row r="147" spans="2:9" ht="18.75" hidden="1" customHeight="1" x14ac:dyDescent="0.35">
      <c r="B147" s="533">
        <v>43374</v>
      </c>
      <c r="C147" s="534">
        <v>23</v>
      </c>
      <c r="D147" s="544">
        <v>662353</v>
      </c>
      <c r="E147" s="566">
        <v>17800.329188659998</v>
      </c>
      <c r="F147" s="544">
        <v>28797.956521739132</v>
      </c>
      <c r="G147" s="572">
        <v>773.92735602869561</v>
      </c>
      <c r="I147" s="537"/>
    </row>
    <row r="148" spans="2:9" ht="18.75" hidden="1" customHeight="1" x14ac:dyDescent="0.35">
      <c r="B148" s="533">
        <v>43405</v>
      </c>
      <c r="C148" s="534">
        <v>22</v>
      </c>
      <c r="D148" s="544">
        <v>600724</v>
      </c>
      <c r="E148" s="566">
        <v>18166.371820750002</v>
      </c>
      <c r="F148" s="544">
        <v>26118.434782608696</v>
      </c>
      <c r="G148" s="572">
        <v>789.84225307608699</v>
      </c>
      <c r="I148" s="537"/>
    </row>
    <row r="149" spans="2:9" ht="18.75" hidden="1" customHeight="1" thickBot="1" x14ac:dyDescent="0.4">
      <c r="B149" s="533">
        <v>43435</v>
      </c>
      <c r="C149" s="536">
        <v>18</v>
      </c>
      <c r="D149" s="567">
        <v>569753</v>
      </c>
      <c r="E149" s="568">
        <v>17173.777333649999</v>
      </c>
      <c r="F149" s="567">
        <v>31652.944444444445</v>
      </c>
      <c r="G149" s="573">
        <v>954.09874075833341</v>
      </c>
      <c r="I149" s="537"/>
    </row>
    <row r="150" spans="2:9" ht="18.75" hidden="1" customHeight="1" thickTop="1" x14ac:dyDescent="0.35">
      <c r="B150" s="531">
        <v>43466</v>
      </c>
      <c r="C150" s="532">
        <v>22</v>
      </c>
      <c r="D150" s="555">
        <v>573724</v>
      </c>
      <c r="E150" s="575">
        <v>17273.944064269999</v>
      </c>
      <c r="F150" s="555">
        <v>26078.363636363636</v>
      </c>
      <c r="G150" s="576">
        <v>785.17927564863635</v>
      </c>
      <c r="I150" s="543"/>
    </row>
    <row r="151" spans="2:9" ht="18.75" hidden="1" customHeight="1" x14ac:dyDescent="0.35">
      <c r="B151" s="533">
        <v>43497</v>
      </c>
      <c r="C151" s="534">
        <v>20</v>
      </c>
      <c r="D151" s="550">
        <v>540547</v>
      </c>
      <c r="E151" s="577">
        <v>13020.036464130004</v>
      </c>
      <c r="F151" s="550">
        <v>27027.35</v>
      </c>
      <c r="G151" s="578">
        <v>651.00182320650015</v>
      </c>
      <c r="I151" s="543"/>
    </row>
    <row r="152" spans="2:9" ht="18.75" hidden="1" customHeight="1" x14ac:dyDescent="0.35">
      <c r="B152" s="533">
        <v>43525</v>
      </c>
      <c r="C152" s="534">
        <v>20</v>
      </c>
      <c r="D152" s="550">
        <v>562089</v>
      </c>
      <c r="E152" s="577">
        <v>13624.16284069</v>
      </c>
      <c r="F152" s="550">
        <v>28104.45</v>
      </c>
      <c r="G152" s="578">
        <v>681.20814203450004</v>
      </c>
      <c r="I152" s="543"/>
    </row>
    <row r="153" spans="2:9" ht="18.75" hidden="1" customHeight="1" x14ac:dyDescent="0.35">
      <c r="B153" s="533">
        <v>43556</v>
      </c>
      <c r="C153" s="534">
        <v>21</v>
      </c>
      <c r="D153" s="550">
        <v>562833</v>
      </c>
      <c r="E153" s="577">
        <v>14044.003052460001</v>
      </c>
      <c r="F153" s="550">
        <v>26801.571428571428</v>
      </c>
      <c r="G153" s="578">
        <v>668.76205011714285</v>
      </c>
      <c r="I153" s="543"/>
    </row>
    <row r="154" spans="2:9" ht="18.75" hidden="1" customHeight="1" x14ac:dyDescent="0.35">
      <c r="B154" s="533">
        <v>43586</v>
      </c>
      <c r="C154" s="534">
        <v>22</v>
      </c>
      <c r="D154" s="550">
        <v>597361</v>
      </c>
      <c r="E154" s="577">
        <v>14232.330904450002</v>
      </c>
      <c r="F154" s="550">
        <v>27152.772727272728</v>
      </c>
      <c r="G154" s="578">
        <v>646.92413202045452</v>
      </c>
      <c r="I154" s="543"/>
    </row>
    <row r="155" spans="2:9" ht="18.75" hidden="1" customHeight="1" x14ac:dyDescent="0.35">
      <c r="B155" s="533">
        <v>43617</v>
      </c>
      <c r="C155" s="534">
        <v>19</v>
      </c>
      <c r="D155" s="550">
        <v>518197</v>
      </c>
      <c r="E155" s="577">
        <v>12310.090211620001</v>
      </c>
      <c r="F155" s="550">
        <v>27273.526315789473</v>
      </c>
      <c r="G155" s="578">
        <v>647.89948482210536</v>
      </c>
      <c r="I155" s="543"/>
    </row>
    <row r="156" spans="2:9" ht="18.75" hidden="1" customHeight="1" x14ac:dyDescent="0.35">
      <c r="B156" s="533">
        <v>43647</v>
      </c>
      <c r="C156" s="534">
        <v>22</v>
      </c>
      <c r="D156" s="550">
        <v>611316</v>
      </c>
      <c r="E156" s="577">
        <v>14754.489115890001</v>
      </c>
      <c r="F156" s="550">
        <v>27787.090909090908</v>
      </c>
      <c r="G156" s="578">
        <v>670.65859617681815</v>
      </c>
      <c r="I156" s="543"/>
    </row>
    <row r="157" spans="2:9" ht="18.75" hidden="1" customHeight="1" x14ac:dyDescent="0.35">
      <c r="B157" s="533">
        <v>43678</v>
      </c>
      <c r="C157" s="534">
        <v>21</v>
      </c>
      <c r="D157" s="550">
        <v>544821</v>
      </c>
      <c r="E157" s="577">
        <v>13331.380499839999</v>
      </c>
      <c r="F157" s="550">
        <v>25943.857142857141</v>
      </c>
      <c r="G157" s="578">
        <v>634.82764284952373</v>
      </c>
      <c r="I157" s="543"/>
    </row>
    <row r="158" spans="2:9" ht="18" hidden="1" customHeight="1" x14ac:dyDescent="0.35">
      <c r="B158" s="533">
        <v>43709</v>
      </c>
      <c r="C158" s="534">
        <v>20</v>
      </c>
      <c r="D158" s="550">
        <v>552487</v>
      </c>
      <c r="E158" s="577">
        <v>13373.683333259998</v>
      </c>
      <c r="F158" s="550">
        <v>27624.35</v>
      </c>
      <c r="G158" s="578">
        <v>668.68416666299993</v>
      </c>
      <c r="I158" s="537"/>
    </row>
    <row r="159" spans="2:9" ht="18" hidden="1" customHeight="1" x14ac:dyDescent="0.35">
      <c r="B159" s="533">
        <v>43739</v>
      </c>
      <c r="C159" s="534">
        <v>23</v>
      </c>
      <c r="D159" s="550">
        <v>608872</v>
      </c>
      <c r="E159" s="577">
        <v>15542.11497298</v>
      </c>
      <c r="F159" s="550">
        <v>26472.695652173912</v>
      </c>
      <c r="G159" s="578">
        <v>675.74412926000002</v>
      </c>
      <c r="I159" s="537"/>
    </row>
    <row r="160" spans="2:9" ht="18" hidden="1" customHeight="1" x14ac:dyDescent="0.35">
      <c r="B160" s="533">
        <v>43770</v>
      </c>
      <c r="C160" s="534">
        <v>21</v>
      </c>
      <c r="D160" s="550">
        <v>559698</v>
      </c>
      <c r="E160" s="577">
        <v>15202.54844316</v>
      </c>
      <c r="F160" s="550">
        <v>26652.285714285714</v>
      </c>
      <c r="G160" s="578">
        <v>723.93087824571433</v>
      </c>
      <c r="I160" s="537"/>
    </row>
    <row r="161" spans="2:9" ht="18" hidden="1" customHeight="1" thickBot="1" x14ac:dyDescent="0.4">
      <c r="B161" s="535">
        <v>43800</v>
      </c>
      <c r="C161" s="536">
        <v>18</v>
      </c>
      <c r="D161" s="551">
        <v>599472</v>
      </c>
      <c r="E161" s="579">
        <v>16914.466621389998</v>
      </c>
      <c r="F161" s="551">
        <v>27248.727272727272</v>
      </c>
      <c r="G161" s="580">
        <v>768.83939188136367</v>
      </c>
      <c r="I161" s="537"/>
    </row>
    <row r="162" spans="2:9" ht="20.5" hidden="1" customHeight="1" thickTop="1" x14ac:dyDescent="0.35">
      <c r="B162" s="533">
        <v>43831</v>
      </c>
      <c r="C162" s="581">
        <v>21</v>
      </c>
      <c r="D162" s="582">
        <v>543522</v>
      </c>
      <c r="E162" s="583">
        <v>15541.02651944</v>
      </c>
      <c r="F162" s="582">
        <v>25882</v>
      </c>
      <c r="G162" s="584">
        <v>740.04888187809524</v>
      </c>
      <c r="I162" s="537"/>
    </row>
    <row r="163" spans="2:9" ht="20.5" hidden="1" customHeight="1" x14ac:dyDescent="0.35">
      <c r="B163" s="533">
        <v>43862</v>
      </c>
      <c r="C163" s="585">
        <v>20</v>
      </c>
      <c r="D163" s="586">
        <v>535626</v>
      </c>
      <c r="E163" s="587">
        <v>13971.96353617</v>
      </c>
      <c r="F163" s="586">
        <v>26781.3</v>
      </c>
      <c r="G163" s="588">
        <v>698.59817680850006</v>
      </c>
      <c r="I163" s="537"/>
    </row>
    <row r="164" spans="2:9" ht="20.5" hidden="1" customHeight="1" thickTop="1" x14ac:dyDescent="0.35">
      <c r="B164" s="533">
        <v>43891</v>
      </c>
      <c r="C164" s="585">
        <v>21</v>
      </c>
      <c r="D164" s="586">
        <v>561824</v>
      </c>
      <c r="E164" s="587">
        <v>15062.337448390001</v>
      </c>
      <c r="F164" s="586">
        <v>26753.523809523809</v>
      </c>
      <c r="G164" s="588">
        <v>717.25416420904764</v>
      </c>
      <c r="I164" s="537"/>
    </row>
    <row r="165" spans="2:9" ht="20.5" hidden="1" customHeight="1" x14ac:dyDescent="0.35">
      <c r="B165" s="533">
        <v>43922</v>
      </c>
      <c r="C165" s="585">
        <v>20</v>
      </c>
      <c r="D165" s="586">
        <v>326280</v>
      </c>
      <c r="E165" s="587">
        <v>10852.78</v>
      </c>
      <c r="F165" s="586">
        <v>16314</v>
      </c>
      <c r="G165" s="588">
        <v>542.63900000000001</v>
      </c>
      <c r="I165" s="537"/>
    </row>
    <row r="166" spans="2:9" ht="20.5" hidden="1" customHeight="1" x14ac:dyDescent="0.35">
      <c r="B166" s="533">
        <v>43952</v>
      </c>
      <c r="C166" s="585">
        <v>20</v>
      </c>
      <c r="D166" s="586">
        <v>428847</v>
      </c>
      <c r="E166" s="587">
        <v>13138.76</v>
      </c>
      <c r="F166" s="586">
        <v>21442.35</v>
      </c>
      <c r="G166" s="588">
        <v>656.93799999999999</v>
      </c>
      <c r="I166" s="537"/>
    </row>
    <row r="167" spans="2:9" ht="20.5" hidden="1" customHeight="1" x14ac:dyDescent="0.35">
      <c r="B167" s="533">
        <v>43983</v>
      </c>
      <c r="C167" s="585">
        <v>22</v>
      </c>
      <c r="D167" s="586">
        <v>475915</v>
      </c>
      <c r="E167" s="587">
        <v>14343.33</v>
      </c>
      <c r="F167" s="586">
        <v>21632.5</v>
      </c>
      <c r="G167" s="588">
        <v>651.96954545454548</v>
      </c>
      <c r="I167" s="537"/>
    </row>
    <row r="168" spans="2:9" ht="20.5" hidden="1" customHeight="1" x14ac:dyDescent="0.35">
      <c r="B168" s="533">
        <v>44013</v>
      </c>
      <c r="C168" s="585">
        <v>22</v>
      </c>
      <c r="D168" s="586">
        <v>493973</v>
      </c>
      <c r="E168" s="587">
        <v>14583.01</v>
      </c>
      <c r="F168" s="586">
        <v>22453.31818181818</v>
      </c>
      <c r="G168" s="588">
        <v>662.86409090909092</v>
      </c>
      <c r="I168" s="537"/>
    </row>
    <row r="169" spans="2:9" ht="20.5" hidden="1" customHeight="1" x14ac:dyDescent="0.35">
      <c r="B169" s="533">
        <v>44044</v>
      </c>
      <c r="C169" s="585">
        <v>20</v>
      </c>
      <c r="D169" s="586">
        <v>485520</v>
      </c>
      <c r="E169" s="587">
        <v>14015.37</v>
      </c>
      <c r="F169" s="586">
        <v>24276</v>
      </c>
      <c r="G169" s="588">
        <v>700.76850000000002</v>
      </c>
      <c r="I169" s="537"/>
    </row>
    <row r="170" spans="2:9" ht="20.5" hidden="1" customHeight="1" x14ac:dyDescent="0.35">
      <c r="B170" s="533">
        <v>44075</v>
      </c>
      <c r="C170" s="585">
        <v>21</v>
      </c>
      <c r="D170" s="586">
        <v>501644</v>
      </c>
      <c r="E170" s="587">
        <v>15129.18</v>
      </c>
      <c r="F170" s="586">
        <v>23887.809523809523</v>
      </c>
      <c r="G170" s="588">
        <v>720.43714285714282</v>
      </c>
      <c r="I170" s="537"/>
    </row>
    <row r="171" spans="2:9" ht="20.5" hidden="1" customHeight="1" x14ac:dyDescent="0.35">
      <c r="B171" s="533">
        <v>44105</v>
      </c>
      <c r="C171" s="585">
        <v>22</v>
      </c>
      <c r="D171" s="586">
        <v>523547</v>
      </c>
      <c r="E171" s="587">
        <v>16396.240000000002</v>
      </c>
      <c r="F171" s="586">
        <v>23797.590909090908</v>
      </c>
      <c r="G171" s="588">
        <v>745.28363636363645</v>
      </c>
      <c r="I171" s="537"/>
    </row>
    <row r="172" spans="2:9" ht="20.5" hidden="1" customHeight="1" x14ac:dyDescent="0.35">
      <c r="B172" s="533">
        <v>44136</v>
      </c>
      <c r="C172" s="585">
        <v>21</v>
      </c>
      <c r="D172" s="586">
        <v>506145</v>
      </c>
      <c r="E172" s="587">
        <v>17577.580000000002</v>
      </c>
      <c r="F172" s="586">
        <v>24102.142857142859</v>
      </c>
      <c r="G172" s="588">
        <v>837.02761904761917</v>
      </c>
      <c r="I172" s="537"/>
    </row>
    <row r="173" spans="2:9" ht="20.5" hidden="1" customHeight="1" thickBot="1" x14ac:dyDescent="0.4">
      <c r="B173" s="535">
        <v>44166</v>
      </c>
      <c r="C173" s="589">
        <v>21</v>
      </c>
      <c r="D173" s="590">
        <v>520488</v>
      </c>
      <c r="E173" s="591">
        <v>17013.419999999998</v>
      </c>
      <c r="F173" s="590">
        <v>24785.142857142859</v>
      </c>
      <c r="G173" s="592">
        <v>810.16285714285709</v>
      </c>
      <c r="I173" s="537"/>
    </row>
    <row r="174" spans="2:9" ht="20.5" hidden="1" customHeight="1" thickTop="1" x14ac:dyDescent="0.35">
      <c r="B174" s="533">
        <v>44197</v>
      </c>
      <c r="C174" s="581">
        <v>19</v>
      </c>
      <c r="D174" s="582">
        <v>448683</v>
      </c>
      <c r="E174" s="583">
        <v>16967.36</v>
      </c>
      <c r="F174" s="582">
        <v>23614.894736842107</v>
      </c>
      <c r="G174" s="584">
        <v>893.0189473684211</v>
      </c>
      <c r="I174" s="537"/>
    </row>
    <row r="175" spans="2:9" ht="20.5" hidden="1" customHeight="1" x14ac:dyDescent="0.35">
      <c r="B175" s="533">
        <v>44228</v>
      </c>
      <c r="C175" s="585">
        <v>20</v>
      </c>
      <c r="D175" s="586">
        <v>482129</v>
      </c>
      <c r="E175" s="587">
        <v>15482.01</v>
      </c>
      <c r="F175" s="586">
        <v>24106.45</v>
      </c>
      <c r="G175" s="588">
        <v>774.10050000000001</v>
      </c>
      <c r="I175" s="537"/>
    </row>
    <row r="176" spans="2:9" ht="20.5" hidden="1" customHeight="1" x14ac:dyDescent="0.35">
      <c r="B176" s="533">
        <v>44256</v>
      </c>
      <c r="C176" s="585">
        <v>22</v>
      </c>
      <c r="D176" s="586">
        <v>559042</v>
      </c>
      <c r="E176" s="587">
        <v>18311.73</v>
      </c>
      <c r="F176" s="586">
        <v>25411</v>
      </c>
      <c r="G176" s="588">
        <v>832.35136363636366</v>
      </c>
      <c r="I176" s="537"/>
    </row>
    <row r="177" spans="2:10" ht="20.5" hidden="1" customHeight="1" x14ac:dyDescent="0.35">
      <c r="B177" s="533">
        <v>44287</v>
      </c>
      <c r="C177" s="585">
        <v>20</v>
      </c>
      <c r="D177" s="586">
        <v>507089</v>
      </c>
      <c r="E177" s="587">
        <v>17531.87</v>
      </c>
      <c r="F177" s="586">
        <v>25354.45</v>
      </c>
      <c r="G177" s="588">
        <v>876.59349999999995</v>
      </c>
      <c r="I177" s="537"/>
    </row>
    <row r="178" spans="2:10" ht="20.5" hidden="1" customHeight="1" x14ac:dyDescent="0.35">
      <c r="B178" s="533">
        <v>44317</v>
      </c>
      <c r="C178" s="585">
        <v>19</v>
      </c>
      <c r="D178" s="586">
        <v>495822</v>
      </c>
      <c r="E178" s="587">
        <v>15658.16</v>
      </c>
      <c r="F178" s="586">
        <v>26095.894736842107</v>
      </c>
      <c r="G178" s="588">
        <v>824.11368421052634</v>
      </c>
    </row>
    <row r="179" spans="2:10" ht="20.5" hidden="1" customHeight="1" x14ac:dyDescent="0.35">
      <c r="B179" s="533">
        <v>44348</v>
      </c>
      <c r="C179" s="585">
        <v>22</v>
      </c>
      <c r="D179" s="586">
        <v>513760</v>
      </c>
      <c r="E179" s="587">
        <v>17850.23</v>
      </c>
      <c r="F179" s="586">
        <v>23352.727272727272</v>
      </c>
      <c r="G179" s="588">
        <v>811.37409090909091</v>
      </c>
    </row>
    <row r="180" spans="2:10" ht="20.5" hidden="1" customHeight="1" x14ac:dyDescent="0.35">
      <c r="B180" s="533">
        <v>44378</v>
      </c>
      <c r="C180" s="585">
        <v>21</v>
      </c>
      <c r="D180" s="586">
        <v>494211</v>
      </c>
      <c r="E180" s="587">
        <v>16415.240000000002</v>
      </c>
      <c r="F180" s="586">
        <v>23533.857142857141</v>
      </c>
      <c r="G180" s="588">
        <v>781.67809523809535</v>
      </c>
    </row>
    <row r="181" spans="2:10" ht="20.5" hidden="1" customHeight="1" x14ac:dyDescent="0.35">
      <c r="B181" s="533">
        <v>44409</v>
      </c>
      <c r="C181" s="585">
        <v>21</v>
      </c>
      <c r="D181" s="586">
        <v>493299</v>
      </c>
      <c r="E181" s="587">
        <v>16418.09</v>
      </c>
      <c r="F181" s="586">
        <v>23490.428571428572</v>
      </c>
      <c r="G181" s="588">
        <v>781.81380952380948</v>
      </c>
    </row>
    <row r="182" spans="2:10" ht="20.5" hidden="1" customHeight="1" thickTop="1" x14ac:dyDescent="0.35">
      <c r="B182" s="533">
        <v>44440</v>
      </c>
      <c r="C182" s="585">
        <v>21</v>
      </c>
      <c r="D182" s="586">
        <v>483619</v>
      </c>
      <c r="E182" s="587">
        <v>15598.54</v>
      </c>
      <c r="F182" s="586">
        <v>23029.476190476191</v>
      </c>
      <c r="G182" s="588">
        <v>742.78761904761905</v>
      </c>
    </row>
    <row r="183" spans="2:10" ht="20.5" hidden="1" customHeight="1" x14ac:dyDescent="0.35">
      <c r="B183" s="533">
        <v>44470</v>
      </c>
      <c r="C183" s="585">
        <v>21</v>
      </c>
      <c r="D183" s="586">
        <v>473912</v>
      </c>
      <c r="E183" s="587">
        <v>16229.17</v>
      </c>
      <c r="F183" s="586">
        <v>22567.238095238095</v>
      </c>
      <c r="G183" s="588">
        <v>772.81761904761902</v>
      </c>
    </row>
    <row r="184" spans="2:10" ht="20.5" hidden="1" customHeight="1" x14ac:dyDescent="0.35">
      <c r="B184" s="533">
        <v>44501</v>
      </c>
      <c r="C184" s="585">
        <v>22</v>
      </c>
      <c r="D184" s="586">
        <v>507497</v>
      </c>
      <c r="E184" s="587">
        <v>18504.349999999999</v>
      </c>
      <c r="F184" s="586">
        <v>23068.045454545456</v>
      </c>
      <c r="G184" s="588">
        <v>841.10681818181808</v>
      </c>
    </row>
    <row r="185" spans="2:10" ht="20.5" hidden="1" customHeight="1" thickTop="1" thickBot="1" x14ac:dyDescent="0.4">
      <c r="B185" s="533">
        <v>44531</v>
      </c>
      <c r="C185" s="589">
        <v>20</v>
      </c>
      <c r="D185" s="590">
        <v>516687</v>
      </c>
      <c r="E185" s="591">
        <v>18887.07</v>
      </c>
      <c r="F185" s="590">
        <v>25834.35</v>
      </c>
      <c r="G185" s="592">
        <v>944.35349999999994</v>
      </c>
    </row>
    <row r="186" spans="2:10" ht="20.5" hidden="1" customHeight="1" thickTop="1" x14ac:dyDescent="0.35">
      <c r="B186" s="531">
        <v>44562</v>
      </c>
      <c r="C186" s="593">
        <v>19</v>
      </c>
      <c r="D186" s="582">
        <v>435661</v>
      </c>
      <c r="E186" s="583">
        <v>16140.3</v>
      </c>
      <c r="F186" s="582">
        <f>D186/C186</f>
        <v>22929.526315789473</v>
      </c>
      <c r="G186" s="584">
        <f>E186/C186</f>
        <v>849.48947368421045</v>
      </c>
    </row>
    <row r="187" spans="2:10" ht="20.5" hidden="1" customHeight="1" x14ac:dyDescent="0.35">
      <c r="B187" s="533">
        <v>44593</v>
      </c>
      <c r="C187" s="594">
        <v>20</v>
      </c>
      <c r="D187" s="586">
        <v>452432</v>
      </c>
      <c r="E187" s="587">
        <v>16807.87</v>
      </c>
      <c r="F187" s="586">
        <f t="shared" ref="F187:F228" si="0">D187/C187</f>
        <v>22621.599999999999</v>
      </c>
      <c r="G187" s="588">
        <f t="shared" ref="G187:G229" si="1">E187/C187</f>
        <v>840.3934999999999</v>
      </c>
    </row>
    <row r="188" spans="2:10" ht="20.5" hidden="1" customHeight="1" thickTop="1" x14ac:dyDescent="0.35">
      <c r="B188" s="533">
        <v>44621</v>
      </c>
      <c r="C188" s="594">
        <v>22</v>
      </c>
      <c r="D188" s="586">
        <v>532088</v>
      </c>
      <c r="E188" s="587">
        <v>21760.68</v>
      </c>
      <c r="F188" s="586">
        <f t="shared" si="0"/>
        <v>24185.81818181818</v>
      </c>
      <c r="G188" s="588">
        <f t="shared" si="1"/>
        <v>989.12181818181818</v>
      </c>
    </row>
    <row r="189" spans="2:10" ht="20.5" hidden="1" customHeight="1" x14ac:dyDescent="0.35">
      <c r="B189" s="533">
        <v>44652</v>
      </c>
      <c r="C189" s="594">
        <v>19</v>
      </c>
      <c r="D189" s="586">
        <v>450926</v>
      </c>
      <c r="E189" s="587">
        <v>18250.330000000002</v>
      </c>
      <c r="F189" s="586">
        <f t="shared" si="0"/>
        <v>23732.947368421053</v>
      </c>
      <c r="G189" s="588">
        <f t="shared" si="1"/>
        <v>960.54368421052641</v>
      </c>
    </row>
    <row r="190" spans="2:10" ht="20.5" hidden="1" customHeight="1" x14ac:dyDescent="0.35">
      <c r="B190" s="533">
        <v>44682</v>
      </c>
      <c r="C190" s="594">
        <v>20</v>
      </c>
      <c r="D190" s="586">
        <v>491571</v>
      </c>
      <c r="E190" s="587">
        <v>20279.93</v>
      </c>
      <c r="F190" s="586">
        <f t="shared" si="0"/>
        <v>24578.55</v>
      </c>
      <c r="G190" s="588">
        <f t="shared" si="1"/>
        <v>1013.9965</v>
      </c>
    </row>
    <row r="191" spans="2:10" ht="20.5" hidden="1" customHeight="1" thickTop="1" x14ac:dyDescent="0.35">
      <c r="B191" s="533">
        <v>44713</v>
      </c>
      <c r="C191" s="594">
        <v>22</v>
      </c>
      <c r="D191" s="586">
        <v>490797</v>
      </c>
      <c r="E191" s="587">
        <v>20040.04</v>
      </c>
      <c r="F191" s="586">
        <f t="shared" si="0"/>
        <v>22308.954545454544</v>
      </c>
      <c r="G191" s="588">
        <f t="shared" si="1"/>
        <v>910.91090909090917</v>
      </c>
    </row>
    <row r="192" spans="2:10" ht="20.5" hidden="1" customHeight="1" x14ac:dyDescent="0.35">
      <c r="B192" s="533">
        <v>44743</v>
      </c>
      <c r="C192" s="594">
        <v>20</v>
      </c>
      <c r="D192" s="586">
        <v>468294</v>
      </c>
      <c r="E192" s="587">
        <v>19847.16</v>
      </c>
      <c r="F192" s="586">
        <f t="shared" si="0"/>
        <v>23414.7</v>
      </c>
      <c r="G192" s="588">
        <f t="shared" si="1"/>
        <v>992.35799999999995</v>
      </c>
      <c r="I192" s="547"/>
      <c r="J192" s="547"/>
    </row>
    <row r="193" spans="2:10" ht="20.5" hidden="1" customHeight="1" x14ac:dyDescent="0.35">
      <c r="B193" s="533">
        <v>44774</v>
      </c>
      <c r="C193" s="594">
        <v>22</v>
      </c>
      <c r="D193" s="586">
        <v>521126</v>
      </c>
      <c r="E193" s="587">
        <v>23589.07</v>
      </c>
      <c r="F193" s="586">
        <f t="shared" si="0"/>
        <v>23687.545454545456</v>
      </c>
      <c r="G193" s="588">
        <f t="shared" si="1"/>
        <v>1072.2304545454544</v>
      </c>
      <c r="I193" s="547"/>
      <c r="J193" s="547"/>
    </row>
    <row r="194" spans="2:10" ht="20.5" hidden="1" customHeight="1" thickTop="1" x14ac:dyDescent="0.35">
      <c r="B194" s="533">
        <v>44805</v>
      </c>
      <c r="C194" s="594">
        <v>21</v>
      </c>
      <c r="D194" s="586">
        <v>475398</v>
      </c>
      <c r="E194" s="587">
        <v>21003.87</v>
      </c>
      <c r="F194" s="586">
        <f t="shared" si="0"/>
        <v>22638</v>
      </c>
      <c r="G194" s="588">
        <f t="shared" si="1"/>
        <v>1000.1842857142857</v>
      </c>
      <c r="I194" s="547"/>
      <c r="J194" s="547"/>
    </row>
    <row r="195" spans="2:10" ht="20.5" hidden="1" customHeight="1" x14ac:dyDescent="0.35">
      <c r="B195" s="533">
        <v>44835</v>
      </c>
      <c r="C195" s="594">
        <v>21</v>
      </c>
      <c r="D195" s="586">
        <v>479475</v>
      </c>
      <c r="E195" s="587">
        <v>22522.15</v>
      </c>
      <c r="F195" s="586">
        <f t="shared" si="0"/>
        <v>22832.142857142859</v>
      </c>
      <c r="G195" s="588">
        <f t="shared" si="1"/>
        <v>1072.4833333333333</v>
      </c>
      <c r="I195" s="547"/>
      <c r="J195" s="547"/>
    </row>
    <row r="196" spans="2:10" ht="20.5" hidden="1" customHeight="1" x14ac:dyDescent="0.35">
      <c r="B196" s="533">
        <v>44866</v>
      </c>
      <c r="C196" s="594">
        <v>22</v>
      </c>
      <c r="D196" s="586">
        <v>492180</v>
      </c>
      <c r="E196" s="587">
        <v>27566.400000000001</v>
      </c>
      <c r="F196" s="586">
        <f t="shared" si="0"/>
        <v>22371.81818181818</v>
      </c>
      <c r="G196" s="588">
        <f t="shared" si="1"/>
        <v>1253.0181818181818</v>
      </c>
      <c r="I196" s="547"/>
      <c r="J196" s="547"/>
    </row>
    <row r="197" spans="2:10" ht="20.5" customHeight="1" thickTop="1" thickBot="1" x14ac:dyDescent="0.4">
      <c r="B197" s="535">
        <v>44896</v>
      </c>
      <c r="C197" s="594">
        <v>19</v>
      </c>
      <c r="D197" s="586">
        <v>480645</v>
      </c>
      <c r="E197" s="587">
        <v>26631.19</v>
      </c>
      <c r="F197" s="586">
        <f t="shared" si="0"/>
        <v>25297.105263157893</v>
      </c>
      <c r="G197" s="588">
        <f t="shared" si="1"/>
        <v>1401.6415789473683</v>
      </c>
      <c r="I197" s="547"/>
      <c r="J197" s="547"/>
    </row>
    <row r="198" spans="2:10" ht="20.5" customHeight="1" thickTop="1" x14ac:dyDescent="0.35">
      <c r="B198" s="531">
        <v>44927</v>
      </c>
      <c r="C198" s="593">
        <v>20</v>
      </c>
      <c r="D198" s="582">
        <v>434712</v>
      </c>
      <c r="E198" s="583">
        <v>25077.27</v>
      </c>
      <c r="F198" s="582">
        <f>D198/C198</f>
        <v>21735.599999999999</v>
      </c>
      <c r="G198" s="584">
        <f t="shared" si="1"/>
        <v>1253.8634999999999</v>
      </c>
      <c r="I198" s="547"/>
      <c r="J198" s="547"/>
    </row>
    <row r="199" spans="2:10" ht="20.5" customHeight="1" x14ac:dyDescent="0.35">
      <c r="B199" s="533">
        <v>44958</v>
      </c>
      <c r="C199" s="594">
        <v>20</v>
      </c>
      <c r="D199" s="586">
        <v>449176</v>
      </c>
      <c r="E199" s="587">
        <v>24262.34</v>
      </c>
      <c r="F199" s="586">
        <f t="shared" si="0"/>
        <v>22458.799999999999</v>
      </c>
      <c r="G199" s="588">
        <f t="shared" si="1"/>
        <v>1213.117</v>
      </c>
      <c r="I199" s="547"/>
      <c r="J199" s="547"/>
    </row>
    <row r="200" spans="2:10" ht="20.5" customHeight="1" x14ac:dyDescent="0.35">
      <c r="B200" s="533">
        <v>44986</v>
      </c>
      <c r="C200" s="594">
        <v>22</v>
      </c>
      <c r="D200" s="586">
        <v>497415</v>
      </c>
      <c r="E200" s="587">
        <v>26843</v>
      </c>
      <c r="F200" s="586">
        <f t="shared" si="0"/>
        <v>22609.772727272728</v>
      </c>
      <c r="G200" s="588">
        <f t="shared" si="1"/>
        <v>1220.1363636363637</v>
      </c>
      <c r="I200" s="547"/>
      <c r="J200" s="547"/>
    </row>
    <row r="201" spans="2:10" ht="20.5" customHeight="1" x14ac:dyDescent="0.35">
      <c r="B201" s="533">
        <v>45017</v>
      </c>
      <c r="C201" s="594">
        <v>17</v>
      </c>
      <c r="D201" s="586">
        <v>406259</v>
      </c>
      <c r="E201" s="587">
        <v>21428.14</v>
      </c>
      <c r="F201" s="586">
        <f t="shared" si="0"/>
        <v>23897.588235294119</v>
      </c>
      <c r="G201" s="588">
        <f t="shared" si="1"/>
        <v>1260.4788235294118</v>
      </c>
      <c r="I201" s="547"/>
      <c r="J201" s="547"/>
    </row>
    <row r="202" spans="2:10" ht="20.5" customHeight="1" x14ac:dyDescent="0.35">
      <c r="B202" s="533">
        <v>45047</v>
      </c>
      <c r="C202" s="594">
        <v>22</v>
      </c>
      <c r="D202" s="586">
        <v>501603</v>
      </c>
      <c r="E202" s="587">
        <v>25294.69</v>
      </c>
      <c r="F202" s="586">
        <f t="shared" si="0"/>
        <v>22800.136363636364</v>
      </c>
      <c r="G202" s="588">
        <f t="shared" si="1"/>
        <v>1149.7586363636362</v>
      </c>
      <c r="I202" s="547"/>
      <c r="J202" s="547"/>
    </row>
    <row r="203" spans="2:10" ht="20.5" customHeight="1" x14ac:dyDescent="0.35">
      <c r="B203" s="533">
        <v>45078</v>
      </c>
      <c r="C203" s="594">
        <v>21</v>
      </c>
      <c r="D203" s="586">
        <v>455097</v>
      </c>
      <c r="E203" s="587">
        <v>23091.62</v>
      </c>
      <c r="F203" s="586">
        <f t="shared" si="0"/>
        <v>21671.285714285714</v>
      </c>
      <c r="G203" s="588">
        <f t="shared" si="1"/>
        <v>1099.6009523809523</v>
      </c>
      <c r="I203" s="547"/>
      <c r="J203" s="547"/>
    </row>
    <row r="204" spans="2:10" ht="20.5" customHeight="1" x14ac:dyDescent="0.35">
      <c r="B204" s="533">
        <v>45108</v>
      </c>
      <c r="C204" s="594">
        <v>21</v>
      </c>
      <c r="D204" s="586">
        <v>461094</v>
      </c>
      <c r="E204" s="587">
        <v>23820.85</v>
      </c>
      <c r="F204" s="586">
        <f t="shared" si="0"/>
        <v>21956.857142857141</v>
      </c>
      <c r="G204" s="588">
        <f t="shared" si="1"/>
        <v>1134.3261904761905</v>
      </c>
      <c r="I204" s="547"/>
      <c r="J204" s="547"/>
    </row>
    <row r="205" spans="2:10" ht="20.5" customHeight="1" x14ac:dyDescent="0.35">
      <c r="B205" s="533">
        <v>45139</v>
      </c>
      <c r="C205" s="594">
        <v>22</v>
      </c>
      <c r="D205" s="586">
        <v>486644</v>
      </c>
      <c r="E205" s="587">
        <v>24704.76</v>
      </c>
      <c r="F205" s="586">
        <f t="shared" si="0"/>
        <v>22120.18181818182</v>
      </c>
      <c r="G205" s="588">
        <f t="shared" si="1"/>
        <v>1122.9436363636362</v>
      </c>
      <c r="I205" s="547"/>
      <c r="J205" s="547"/>
    </row>
    <row r="206" spans="2:10" ht="20.5" customHeight="1" x14ac:dyDescent="0.35">
      <c r="B206" s="533">
        <v>45170</v>
      </c>
      <c r="C206" s="594">
        <v>20</v>
      </c>
      <c r="D206" s="586">
        <v>431136</v>
      </c>
      <c r="E206" s="587">
        <v>22845.79</v>
      </c>
      <c r="F206" s="586">
        <f t="shared" si="0"/>
        <v>21556.799999999999</v>
      </c>
      <c r="G206" s="588">
        <f t="shared" si="1"/>
        <v>1142.2895000000001</v>
      </c>
      <c r="I206" s="547"/>
      <c r="J206" s="547"/>
    </row>
    <row r="207" spans="2:10" ht="20.5" customHeight="1" x14ac:dyDescent="0.35">
      <c r="B207" s="533">
        <v>45200</v>
      </c>
      <c r="C207" s="594">
        <v>22</v>
      </c>
      <c r="D207" s="586">
        <v>473408</v>
      </c>
      <c r="E207" s="587">
        <v>25767.81</v>
      </c>
      <c r="F207" s="586">
        <f t="shared" si="0"/>
        <v>21518.545454545456</v>
      </c>
      <c r="G207" s="588">
        <f t="shared" si="1"/>
        <v>1171.264090909091</v>
      </c>
      <c r="I207" s="547"/>
      <c r="J207" s="547"/>
    </row>
    <row r="208" spans="2:10" ht="20.5" customHeight="1" x14ac:dyDescent="0.35">
      <c r="B208" s="533">
        <v>45231</v>
      </c>
      <c r="C208" s="594">
        <v>22</v>
      </c>
      <c r="D208" s="586">
        <v>474969</v>
      </c>
      <c r="E208" s="587">
        <v>25662.03</v>
      </c>
      <c r="F208" s="586">
        <f t="shared" si="0"/>
        <v>21589.5</v>
      </c>
      <c r="G208" s="588">
        <f t="shared" si="1"/>
        <v>1166.455909090909</v>
      </c>
      <c r="I208" s="547"/>
      <c r="J208" s="547"/>
    </row>
    <row r="209" spans="2:10" ht="20.5" customHeight="1" thickBot="1" x14ac:dyDescent="0.4">
      <c r="B209" s="535">
        <v>45261</v>
      </c>
      <c r="C209" s="595">
        <v>18</v>
      </c>
      <c r="D209" s="590">
        <v>454085</v>
      </c>
      <c r="E209" s="591">
        <v>25126.75</v>
      </c>
      <c r="F209" s="590">
        <f t="shared" si="0"/>
        <v>25226.944444444445</v>
      </c>
      <c r="G209" s="592">
        <f t="shared" si="1"/>
        <v>1395.9305555555557</v>
      </c>
      <c r="I209" s="547"/>
      <c r="J209" s="547"/>
    </row>
    <row r="210" spans="2:10" ht="20.5" customHeight="1" thickTop="1" x14ac:dyDescent="0.35">
      <c r="B210" s="531">
        <v>45292</v>
      </c>
      <c r="C210" s="593">
        <v>21</v>
      </c>
      <c r="D210" s="582">
        <v>444059</v>
      </c>
      <c r="E210" s="583">
        <v>30832.9</v>
      </c>
      <c r="F210" s="582">
        <f t="shared" si="0"/>
        <v>21145.666666666668</v>
      </c>
      <c r="G210" s="584">
        <f t="shared" si="1"/>
        <v>1468.2333333333333</v>
      </c>
      <c r="I210" s="547"/>
      <c r="J210" s="547"/>
    </row>
    <row r="211" spans="2:10" ht="20.5" customHeight="1" x14ac:dyDescent="0.35">
      <c r="B211" s="533">
        <v>45323</v>
      </c>
      <c r="C211" s="594">
        <v>21</v>
      </c>
      <c r="D211" s="586">
        <v>449942</v>
      </c>
      <c r="E211" s="587">
        <v>26388.84</v>
      </c>
      <c r="F211" s="586">
        <f t="shared" si="0"/>
        <v>21425.809523809523</v>
      </c>
      <c r="G211" s="588">
        <f t="shared" si="1"/>
        <v>1256.6114285714286</v>
      </c>
      <c r="I211" s="547"/>
      <c r="J211" s="547"/>
    </row>
    <row r="212" spans="2:10" ht="20.5" customHeight="1" x14ac:dyDescent="0.35">
      <c r="B212" s="533">
        <v>45352</v>
      </c>
      <c r="C212" s="594">
        <v>19</v>
      </c>
      <c r="D212" s="586">
        <v>428172</v>
      </c>
      <c r="E212" s="587">
        <v>26724.13</v>
      </c>
      <c r="F212" s="586">
        <f t="shared" si="0"/>
        <v>22535.36842105263</v>
      </c>
      <c r="G212" s="588">
        <f t="shared" si="1"/>
        <v>1406.5331578947369</v>
      </c>
      <c r="I212" s="547"/>
      <c r="J212" s="547"/>
    </row>
    <row r="213" spans="2:10" ht="20.5" customHeight="1" x14ac:dyDescent="0.35">
      <c r="B213" s="533">
        <v>45383</v>
      </c>
      <c r="C213" s="594">
        <v>20</v>
      </c>
      <c r="D213" s="586">
        <v>464600</v>
      </c>
      <c r="E213" s="587">
        <v>31320.41</v>
      </c>
      <c r="F213" s="586">
        <f t="shared" si="0"/>
        <v>23230</v>
      </c>
      <c r="G213" s="588">
        <f t="shared" si="1"/>
        <v>1566.0205000000001</v>
      </c>
      <c r="I213" s="547"/>
      <c r="J213" s="547"/>
    </row>
    <row r="214" spans="2:10" ht="20.5" customHeight="1" x14ac:dyDescent="0.35">
      <c r="B214" s="533">
        <v>45413</v>
      </c>
      <c r="C214" s="594">
        <v>22</v>
      </c>
      <c r="D214" s="586">
        <v>493519</v>
      </c>
      <c r="E214" s="587">
        <v>33505.21</v>
      </c>
      <c r="F214" s="586">
        <f t="shared" si="0"/>
        <v>22432.68181818182</v>
      </c>
      <c r="G214" s="588">
        <f t="shared" si="1"/>
        <v>1522.9640909090908</v>
      </c>
      <c r="I214" s="547"/>
      <c r="J214" s="547"/>
    </row>
    <row r="215" spans="2:10" ht="20.5" customHeight="1" x14ac:dyDescent="0.35">
      <c r="B215" s="533">
        <v>45444</v>
      </c>
      <c r="C215" s="594">
        <v>19</v>
      </c>
      <c r="D215" s="586">
        <v>417614</v>
      </c>
      <c r="E215" s="587">
        <v>28177.1</v>
      </c>
      <c r="F215" s="586">
        <f t="shared" si="0"/>
        <v>21979.684210526317</v>
      </c>
      <c r="G215" s="588">
        <f t="shared" si="1"/>
        <v>1483.0052631578947</v>
      </c>
      <c r="I215" s="547"/>
      <c r="J215" s="547"/>
    </row>
    <row r="216" spans="2:10" ht="20.5" customHeight="1" x14ac:dyDescent="0.35">
      <c r="B216" s="533">
        <v>45474</v>
      </c>
      <c r="C216" s="594">
        <v>23</v>
      </c>
      <c r="D216" s="586">
        <v>498549</v>
      </c>
      <c r="E216" s="587">
        <v>33707.46</v>
      </c>
      <c r="F216" s="586">
        <f t="shared" si="0"/>
        <v>21676.043478260868</v>
      </c>
      <c r="G216" s="588">
        <f t="shared" si="1"/>
        <v>1465.5417391304347</v>
      </c>
      <c r="I216" s="547"/>
      <c r="J216" s="547"/>
    </row>
    <row r="217" spans="2:10" ht="20.5" customHeight="1" x14ac:dyDescent="0.35">
      <c r="B217" s="533">
        <v>45505</v>
      </c>
      <c r="C217" s="594">
        <v>21</v>
      </c>
      <c r="D217" s="586">
        <v>433294</v>
      </c>
      <c r="E217" s="587">
        <v>30194.16</v>
      </c>
      <c r="F217" s="586">
        <f t="shared" si="0"/>
        <v>20633.047619047618</v>
      </c>
      <c r="G217" s="588">
        <f t="shared" si="1"/>
        <v>1437.8171428571429</v>
      </c>
      <c r="I217" s="547"/>
      <c r="J217" s="547"/>
    </row>
    <row r="218" spans="2:10" ht="20.5" customHeight="1" x14ac:dyDescent="0.35">
      <c r="B218" s="533">
        <v>45536</v>
      </c>
      <c r="C218" s="594">
        <v>20</v>
      </c>
      <c r="D218" s="586">
        <v>451688</v>
      </c>
      <c r="E218" s="587">
        <v>32763.56</v>
      </c>
      <c r="F218" s="586">
        <f t="shared" si="0"/>
        <v>22584.400000000001</v>
      </c>
      <c r="G218" s="588">
        <f t="shared" si="1"/>
        <v>1638.1780000000001</v>
      </c>
      <c r="I218" s="547"/>
      <c r="J218" s="547"/>
    </row>
    <row r="219" spans="2:10" ht="20.5" customHeight="1" x14ac:dyDescent="0.35">
      <c r="B219" s="533">
        <v>45566</v>
      </c>
      <c r="C219" s="594">
        <v>23</v>
      </c>
      <c r="D219" s="586">
        <v>505870</v>
      </c>
      <c r="E219" s="587">
        <v>38021.120000000003</v>
      </c>
      <c r="F219" s="586">
        <f t="shared" si="0"/>
        <v>21994.347826086956</v>
      </c>
      <c r="G219" s="588">
        <f t="shared" si="1"/>
        <v>1653.0921739130436</v>
      </c>
      <c r="I219" s="547"/>
      <c r="J219" s="547"/>
    </row>
    <row r="220" spans="2:10" ht="20.5" customHeight="1" x14ac:dyDescent="0.35">
      <c r="B220" s="533">
        <v>45597</v>
      </c>
      <c r="C220" s="594">
        <v>21</v>
      </c>
      <c r="D220" s="586">
        <v>455260</v>
      </c>
      <c r="E220" s="587">
        <v>35152.400000000001</v>
      </c>
      <c r="F220" s="586">
        <f t="shared" si="0"/>
        <v>21679.047619047618</v>
      </c>
      <c r="G220" s="588">
        <f t="shared" si="1"/>
        <v>1673.9238095238095</v>
      </c>
      <c r="I220" s="547"/>
      <c r="J220" s="547"/>
    </row>
    <row r="221" spans="2:10" ht="20.5" customHeight="1" thickBot="1" x14ac:dyDescent="0.4">
      <c r="B221" s="535">
        <v>45627</v>
      </c>
      <c r="C221" s="595">
        <v>19</v>
      </c>
      <c r="D221" s="590">
        <v>474681</v>
      </c>
      <c r="E221" s="591">
        <v>38175.94</v>
      </c>
      <c r="F221" s="590">
        <f t="shared" si="0"/>
        <v>24983.21052631579</v>
      </c>
      <c r="G221" s="592">
        <f t="shared" si="1"/>
        <v>2009.2600000000002</v>
      </c>
      <c r="I221" s="547"/>
      <c r="J221" s="547"/>
    </row>
    <row r="222" spans="2:10" ht="20.5" customHeight="1" thickTop="1" x14ac:dyDescent="0.35">
      <c r="B222" s="531">
        <v>45658</v>
      </c>
      <c r="C222" s="593">
        <v>21</v>
      </c>
      <c r="D222" s="582">
        <v>431573</v>
      </c>
      <c r="E222" s="583">
        <v>37670.82</v>
      </c>
      <c r="F222" s="582">
        <f t="shared" si="0"/>
        <v>20551.095238095237</v>
      </c>
      <c r="G222" s="584">
        <f t="shared" si="1"/>
        <v>1793.8485714285714</v>
      </c>
      <c r="I222" s="547"/>
      <c r="J222" s="547"/>
    </row>
    <row r="223" spans="2:10" ht="20.5" customHeight="1" x14ac:dyDescent="0.35">
      <c r="B223" s="533">
        <v>45689</v>
      </c>
      <c r="C223" s="594">
        <v>20</v>
      </c>
      <c r="D223" s="586">
        <v>428388</v>
      </c>
      <c r="E223" s="587">
        <v>33172.83</v>
      </c>
      <c r="F223" s="586">
        <f t="shared" si="0"/>
        <v>21419.4</v>
      </c>
      <c r="G223" s="588">
        <f t="shared" si="1"/>
        <v>1658.6415000000002</v>
      </c>
      <c r="I223" s="547"/>
      <c r="J223" s="547"/>
    </row>
    <row r="224" spans="2:10" ht="20.5" customHeight="1" x14ac:dyDescent="0.35">
      <c r="B224" s="533">
        <v>45717</v>
      </c>
      <c r="C224" s="594">
        <v>19</v>
      </c>
      <c r="D224" s="586">
        <v>420828</v>
      </c>
      <c r="E224" s="587">
        <v>33070.230000000003</v>
      </c>
      <c r="F224" s="586">
        <f t="shared" si="0"/>
        <v>22148.842105263157</v>
      </c>
      <c r="G224" s="588">
        <f t="shared" si="1"/>
        <v>1740.5384210526317</v>
      </c>
      <c r="I224" s="547"/>
      <c r="J224" s="547"/>
    </row>
    <row r="225" spans="2:10" ht="20.5" customHeight="1" x14ac:dyDescent="0.35">
      <c r="B225" s="533">
        <v>45748</v>
      </c>
      <c r="C225" s="594">
        <v>20</v>
      </c>
      <c r="D225" s="586">
        <v>441140</v>
      </c>
      <c r="E225" s="587">
        <v>36352.253915649999</v>
      </c>
      <c r="F225" s="586">
        <f t="shared" si="0"/>
        <v>22057</v>
      </c>
      <c r="G225" s="588">
        <f t="shared" si="1"/>
        <v>1817.6126957824999</v>
      </c>
      <c r="I225" s="547"/>
      <c r="J225" s="547"/>
    </row>
    <row r="226" spans="2:10" ht="20.5" customHeight="1" x14ac:dyDescent="0.35">
      <c r="B226" s="533">
        <v>45778</v>
      </c>
      <c r="C226" s="594">
        <v>21</v>
      </c>
      <c r="D226" s="586">
        <v>451009</v>
      </c>
      <c r="E226" s="587">
        <v>35047.86</v>
      </c>
      <c r="F226" s="586">
        <f t="shared" si="0"/>
        <v>21476.619047619046</v>
      </c>
      <c r="G226" s="588">
        <f t="shared" si="1"/>
        <v>1668.9457142857143</v>
      </c>
      <c r="I226" s="547"/>
      <c r="J226" s="547"/>
    </row>
    <row r="227" spans="2:10" ht="20.5" customHeight="1" x14ac:dyDescent="0.35">
      <c r="B227" s="533">
        <v>45809</v>
      </c>
      <c r="C227" s="594">
        <v>20</v>
      </c>
      <c r="D227" s="586">
        <v>414183</v>
      </c>
      <c r="E227" s="587">
        <v>32882.01</v>
      </c>
      <c r="F227" s="586">
        <f t="shared" si="0"/>
        <v>20709.150000000001</v>
      </c>
      <c r="G227" s="588">
        <f t="shared" si="1"/>
        <v>1644.1005</v>
      </c>
      <c r="I227" s="547"/>
      <c r="J227" s="547"/>
    </row>
    <row r="228" spans="2:10" ht="20.5" customHeight="1" x14ac:dyDescent="0.35">
      <c r="B228" s="533">
        <v>45839</v>
      </c>
      <c r="C228" s="594">
        <v>22</v>
      </c>
      <c r="D228" s="586">
        <v>456942</v>
      </c>
      <c r="E228" s="587">
        <v>37424.17</v>
      </c>
      <c r="F228" s="586">
        <f t="shared" si="0"/>
        <v>20770.090909090908</v>
      </c>
      <c r="G228" s="588">
        <f t="shared" si="1"/>
        <v>1701.0986363636364</v>
      </c>
      <c r="I228" s="547"/>
      <c r="J228" s="547"/>
    </row>
    <row r="229" spans="2:10" ht="20.5" customHeight="1" x14ac:dyDescent="0.35">
      <c r="B229" s="533">
        <v>45870</v>
      </c>
      <c r="C229" s="594">
        <v>22</v>
      </c>
      <c r="D229" s="586">
        <v>443122</v>
      </c>
      <c r="E229" s="587">
        <v>32998.15</v>
      </c>
      <c r="F229" s="586">
        <f>D229/C229</f>
        <v>20141.909090909092</v>
      </c>
      <c r="G229" s="588">
        <f t="shared" si="1"/>
        <v>1499.9159090909091</v>
      </c>
      <c r="I229" s="547"/>
      <c r="J229" s="547"/>
    </row>
    <row r="230" spans="2:10" ht="20.5" customHeight="1" x14ac:dyDescent="0.35">
      <c r="B230" s="533">
        <v>45901</v>
      </c>
      <c r="C230" s="594">
        <v>21</v>
      </c>
      <c r="D230" s="586">
        <v>436759</v>
      </c>
      <c r="E230" s="587">
        <v>33714.01</v>
      </c>
      <c r="F230" s="586">
        <f t="shared" ref="F230" si="2">D230/C230</f>
        <v>20798.047619047618</v>
      </c>
      <c r="G230" s="588">
        <f t="shared" ref="G230:G233" si="3">E230/C230</f>
        <v>1605.4290476190477</v>
      </c>
      <c r="I230" s="547"/>
      <c r="J230" s="547"/>
    </row>
    <row r="231" spans="2:10" ht="20.5" customHeight="1" x14ac:dyDescent="0.35">
      <c r="B231" s="533">
        <v>45931</v>
      </c>
      <c r="C231" s="594">
        <v>23</v>
      </c>
      <c r="D231" s="586">
        <v>453309</v>
      </c>
      <c r="E231" s="587">
        <v>34511</v>
      </c>
      <c r="F231" s="586">
        <v>19709.08695652174</v>
      </c>
      <c r="G231" s="588">
        <f t="shared" si="3"/>
        <v>1500.4782608695652</v>
      </c>
      <c r="I231" s="547"/>
      <c r="J231" s="547"/>
    </row>
    <row r="232" spans="2:10" ht="20.5" customHeight="1" x14ac:dyDescent="0.35">
      <c r="B232" s="533">
        <v>45962</v>
      </c>
      <c r="C232" s="594">
        <v>20</v>
      </c>
      <c r="D232" s="586">
        <v>412459</v>
      </c>
      <c r="E232" s="587">
        <v>31078.880000000001</v>
      </c>
      <c r="F232" s="586">
        <v>20622.95</v>
      </c>
      <c r="G232" s="588">
        <f t="shared" si="3"/>
        <v>1553.944</v>
      </c>
      <c r="I232" s="547"/>
      <c r="J232" s="547"/>
    </row>
    <row r="233" spans="2:10" ht="20.5" customHeight="1" thickBot="1" x14ac:dyDescent="0.4">
      <c r="B233" s="535">
        <v>45992</v>
      </c>
      <c r="C233" s="595">
        <v>20</v>
      </c>
      <c r="D233" s="590">
        <v>461895</v>
      </c>
      <c r="E233" s="591">
        <v>37308.300000000003</v>
      </c>
      <c r="F233" s="590">
        <v>23094.75</v>
      </c>
      <c r="G233" s="592">
        <f t="shared" si="3"/>
        <v>1865.4150000000002</v>
      </c>
      <c r="I233" s="547"/>
      <c r="J233" s="547"/>
    </row>
    <row r="234" spans="2:10" ht="16" thickTop="1" x14ac:dyDescent="0.35">
      <c r="E234" s="597"/>
      <c r="F234" s="598"/>
    </row>
    <row r="235" spans="2:10" x14ac:dyDescent="0.35">
      <c r="C235" s="599"/>
      <c r="D235" s="599"/>
      <c r="E235" s="599"/>
      <c r="F235" s="599"/>
      <c r="G235" s="599"/>
    </row>
    <row r="236" spans="2:10" x14ac:dyDescent="0.35">
      <c r="E236" s="600"/>
      <c r="F236" s="598"/>
    </row>
  </sheetData>
  <mergeCells count="6">
    <mergeCell ref="B1:G1"/>
    <mergeCell ref="B2:B4"/>
    <mergeCell ref="C2:C4"/>
    <mergeCell ref="D2:E3"/>
    <mergeCell ref="F2:G2"/>
    <mergeCell ref="F3:G3"/>
  </mergeCells>
  <printOptions horizontalCentered="1"/>
  <pageMargins left="0" right="0" top="0.55118110236220474" bottom="0.39370078740157483" header="0.31496062992125984" footer="0.31496062992125984"/>
  <pageSetup paperSize="9" scale="80" orientation="portrait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EF085-901E-4109-963C-FD6D008B740D}">
  <dimension ref="B1:EM28"/>
  <sheetViews>
    <sheetView showGridLines="0" view="pageBreakPreview" zoomScale="70" zoomScaleNormal="90" zoomScaleSheetLayoutView="70" workbookViewId="0">
      <pane xSplit="2" ySplit="3" topLeftCell="DR4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18.5" x14ac:dyDescent="0.45"/>
  <cols>
    <col min="1" max="1" width="5.1796875" style="199" customWidth="1"/>
    <col min="2" max="2" width="39.26953125" style="199" customWidth="1"/>
    <col min="3" max="5" width="13.1796875" style="199" hidden="1" customWidth="1"/>
    <col min="6" max="7" width="13.81640625" style="199" hidden="1" customWidth="1"/>
    <col min="8" max="8" width="14" style="199" hidden="1" customWidth="1"/>
    <col min="9" max="9" width="14.1796875" style="199" hidden="1" customWidth="1"/>
    <col min="10" max="10" width="13" style="199" hidden="1" customWidth="1"/>
    <col min="11" max="121" width="13.81640625" style="199" hidden="1" customWidth="1"/>
    <col min="122" max="134" width="13.81640625" style="199" customWidth="1"/>
    <col min="135" max="135" width="4.453125" style="199" customWidth="1"/>
    <col min="136" max="16384" width="9.1796875" style="199"/>
  </cols>
  <sheetData>
    <row r="1" spans="2:134" ht="32.5" customHeight="1" thickBot="1" x14ac:dyDescent="0.5">
      <c r="B1" s="609" t="s">
        <v>285</v>
      </c>
    </row>
    <row r="2" spans="2:134" ht="33" customHeight="1" thickTop="1" thickBot="1" x14ac:dyDescent="0.5">
      <c r="B2" s="610"/>
      <c r="C2" s="1961">
        <v>2015</v>
      </c>
      <c r="D2" s="1962"/>
      <c r="E2" s="1962"/>
      <c r="F2" s="1962"/>
      <c r="G2" s="1962"/>
      <c r="H2" s="1962"/>
      <c r="I2" s="1962"/>
      <c r="J2" s="1962"/>
      <c r="K2" s="1962"/>
      <c r="L2" s="212"/>
      <c r="M2" s="212"/>
      <c r="N2" s="212"/>
      <c r="O2" s="1961">
        <v>2016</v>
      </c>
      <c r="P2" s="1962"/>
      <c r="Q2" s="1962"/>
      <c r="R2" s="1962"/>
      <c r="S2" s="1962"/>
      <c r="T2" s="1962"/>
      <c r="U2" s="1962"/>
      <c r="V2" s="1962"/>
      <c r="W2" s="1962"/>
      <c r="X2" s="1962"/>
      <c r="Y2" s="1962"/>
      <c r="Z2" s="1963"/>
      <c r="AA2" s="1961">
        <v>2017</v>
      </c>
      <c r="AB2" s="1962"/>
      <c r="AC2" s="1962"/>
      <c r="AD2" s="1962"/>
      <c r="AE2" s="1962"/>
      <c r="AF2" s="1962"/>
      <c r="AG2" s="1962"/>
      <c r="AH2" s="1962"/>
      <c r="AI2" s="1962"/>
      <c r="AJ2" s="1962"/>
      <c r="AK2" s="1962"/>
      <c r="AL2" s="1963"/>
      <c r="AM2" s="1961">
        <v>2018</v>
      </c>
      <c r="AN2" s="1962"/>
      <c r="AO2" s="1962"/>
      <c r="AP2" s="1962"/>
      <c r="AQ2" s="1962"/>
      <c r="AR2" s="1962"/>
      <c r="AS2" s="1962"/>
      <c r="AT2" s="1962"/>
      <c r="AU2" s="1962"/>
      <c r="AV2" s="1962"/>
      <c r="AW2" s="1962"/>
      <c r="AX2" s="1963"/>
      <c r="AY2" s="1961">
        <v>2019</v>
      </c>
      <c r="AZ2" s="1962"/>
      <c r="BA2" s="1962"/>
      <c r="BB2" s="1962"/>
      <c r="BC2" s="1962"/>
      <c r="BD2" s="1962"/>
      <c r="BE2" s="1962"/>
      <c r="BF2" s="1962"/>
      <c r="BG2" s="1962"/>
      <c r="BH2" s="1962"/>
      <c r="BI2" s="1962"/>
      <c r="BJ2" s="1963"/>
      <c r="BK2" s="1961">
        <v>2020</v>
      </c>
      <c r="BL2" s="1962"/>
      <c r="BM2" s="1962"/>
      <c r="BN2" s="1962"/>
      <c r="BO2" s="1962"/>
      <c r="BP2" s="1962"/>
      <c r="BQ2" s="1962"/>
      <c r="BR2" s="1962"/>
      <c r="BS2" s="1962"/>
      <c r="BT2" s="1962"/>
      <c r="BU2" s="1962"/>
      <c r="BV2" s="1963"/>
      <c r="BW2" s="1961">
        <v>2021</v>
      </c>
      <c r="BX2" s="1962"/>
      <c r="BY2" s="1962"/>
      <c r="BZ2" s="1962"/>
      <c r="CA2" s="1962"/>
      <c r="CB2" s="1962"/>
      <c r="CC2" s="1962"/>
      <c r="CD2" s="1962"/>
      <c r="CE2" s="1962"/>
      <c r="CF2" s="1962"/>
      <c r="CG2" s="1962"/>
      <c r="CH2" s="1963"/>
      <c r="CI2" s="1961">
        <v>2022</v>
      </c>
      <c r="CJ2" s="1962"/>
      <c r="CK2" s="1962"/>
      <c r="CL2" s="1962"/>
      <c r="CM2" s="1962"/>
      <c r="CN2" s="1962"/>
      <c r="CO2" s="1962"/>
      <c r="CP2" s="1962"/>
      <c r="CQ2" s="1962"/>
      <c r="CR2" s="1962"/>
      <c r="CS2" s="1962"/>
      <c r="CT2" s="1963"/>
      <c r="CU2" s="1961">
        <v>2023</v>
      </c>
      <c r="CV2" s="1962"/>
      <c r="CW2" s="1962"/>
      <c r="CX2" s="1962"/>
      <c r="CY2" s="1962"/>
      <c r="CZ2" s="1962"/>
      <c r="DA2" s="1962"/>
      <c r="DB2" s="1962"/>
      <c r="DC2" s="1962"/>
      <c r="DD2" s="1962"/>
      <c r="DE2" s="1962"/>
      <c r="DF2" s="1963"/>
      <c r="DG2" s="1961">
        <v>2024</v>
      </c>
      <c r="DH2" s="1962"/>
      <c r="DI2" s="1962"/>
      <c r="DJ2" s="1962"/>
      <c r="DK2" s="1962"/>
      <c r="DL2" s="1962"/>
      <c r="DM2" s="1962"/>
      <c r="DN2" s="1962"/>
      <c r="DO2" s="1962"/>
      <c r="DP2" s="1962"/>
      <c r="DQ2" s="1962"/>
      <c r="DR2" s="1963"/>
      <c r="DS2" s="1961">
        <v>2025</v>
      </c>
      <c r="DT2" s="1962"/>
      <c r="DU2" s="1962"/>
      <c r="DV2" s="1962"/>
      <c r="DW2" s="1962"/>
      <c r="DX2" s="1962"/>
      <c r="DY2" s="1962"/>
      <c r="DZ2" s="1962"/>
      <c r="EA2" s="1962"/>
      <c r="EB2" s="1962"/>
      <c r="EC2" s="1962"/>
      <c r="ED2" s="1963"/>
    </row>
    <row r="3" spans="2:134" ht="33" customHeight="1" thickTop="1" thickBot="1" x14ac:dyDescent="0.5">
      <c r="B3" s="611"/>
      <c r="C3" s="223" t="s">
        <v>79</v>
      </c>
      <c r="D3" s="223" t="s">
        <v>80</v>
      </c>
      <c r="E3" s="223" t="s">
        <v>81</v>
      </c>
      <c r="F3" s="223" t="s">
        <v>82</v>
      </c>
      <c r="G3" s="223" t="s">
        <v>83</v>
      </c>
      <c r="H3" s="223" t="s">
        <v>84</v>
      </c>
      <c r="I3" s="223" t="s">
        <v>85</v>
      </c>
      <c r="J3" s="223" t="s">
        <v>86</v>
      </c>
      <c r="K3" s="223" t="s">
        <v>87</v>
      </c>
      <c r="L3" s="222" t="s">
        <v>88</v>
      </c>
      <c r="M3" s="222" t="s">
        <v>89</v>
      </c>
      <c r="N3" s="222" t="s">
        <v>90</v>
      </c>
      <c r="O3" s="225" t="s">
        <v>79</v>
      </c>
      <c r="P3" s="223" t="s">
        <v>80</v>
      </c>
      <c r="Q3" s="223" t="s">
        <v>81</v>
      </c>
      <c r="R3" s="223" t="s">
        <v>82</v>
      </c>
      <c r="S3" s="223" t="s">
        <v>83</v>
      </c>
      <c r="T3" s="223" t="s">
        <v>84</v>
      </c>
      <c r="U3" s="223" t="s">
        <v>85</v>
      </c>
      <c r="V3" s="223" t="s">
        <v>86</v>
      </c>
      <c r="W3" s="223" t="s">
        <v>87</v>
      </c>
      <c r="X3" s="223" t="s">
        <v>88</v>
      </c>
      <c r="Y3" s="223" t="s">
        <v>89</v>
      </c>
      <c r="Z3" s="223" t="s">
        <v>90</v>
      </c>
      <c r="AA3" s="225" t="s">
        <v>79</v>
      </c>
      <c r="AB3" s="223" t="s">
        <v>80</v>
      </c>
      <c r="AC3" s="223" t="s">
        <v>81</v>
      </c>
      <c r="AD3" s="223" t="s">
        <v>82</v>
      </c>
      <c r="AE3" s="223" t="s">
        <v>83</v>
      </c>
      <c r="AF3" s="223" t="s">
        <v>84</v>
      </c>
      <c r="AG3" s="223" t="s">
        <v>85</v>
      </c>
      <c r="AH3" s="223" t="s">
        <v>86</v>
      </c>
      <c r="AI3" s="223" t="s">
        <v>87</v>
      </c>
      <c r="AJ3" s="223" t="s">
        <v>88</v>
      </c>
      <c r="AK3" s="223" t="s">
        <v>89</v>
      </c>
      <c r="AL3" s="223" t="s">
        <v>90</v>
      </c>
      <c r="AM3" s="225" t="s">
        <v>79</v>
      </c>
      <c r="AN3" s="223" t="s">
        <v>80</v>
      </c>
      <c r="AO3" s="223" t="s">
        <v>81</v>
      </c>
      <c r="AP3" s="223" t="s">
        <v>82</v>
      </c>
      <c r="AQ3" s="223" t="s">
        <v>83</v>
      </c>
      <c r="AR3" s="223" t="s">
        <v>84</v>
      </c>
      <c r="AS3" s="223" t="s">
        <v>85</v>
      </c>
      <c r="AT3" s="223" t="s">
        <v>86</v>
      </c>
      <c r="AU3" s="223" t="s">
        <v>87</v>
      </c>
      <c r="AV3" s="223" t="s">
        <v>88</v>
      </c>
      <c r="AW3" s="223" t="s">
        <v>89</v>
      </c>
      <c r="AX3" s="226" t="s">
        <v>90</v>
      </c>
      <c r="AY3" s="225" t="s">
        <v>79</v>
      </c>
      <c r="AZ3" s="223" t="s">
        <v>80</v>
      </c>
      <c r="BA3" s="223" t="s">
        <v>81</v>
      </c>
      <c r="BB3" s="223" t="s">
        <v>82</v>
      </c>
      <c r="BC3" s="223" t="s">
        <v>83</v>
      </c>
      <c r="BD3" s="223" t="s">
        <v>84</v>
      </c>
      <c r="BE3" s="223" t="s">
        <v>85</v>
      </c>
      <c r="BF3" s="223" t="s">
        <v>86</v>
      </c>
      <c r="BG3" s="223" t="s">
        <v>87</v>
      </c>
      <c r="BH3" s="223" t="s">
        <v>88</v>
      </c>
      <c r="BI3" s="223" t="s">
        <v>89</v>
      </c>
      <c r="BJ3" s="226" t="s">
        <v>90</v>
      </c>
      <c r="BK3" s="225" t="s">
        <v>79</v>
      </c>
      <c r="BL3" s="223" t="s">
        <v>80</v>
      </c>
      <c r="BM3" s="223" t="s">
        <v>81</v>
      </c>
      <c r="BN3" s="223" t="s">
        <v>82</v>
      </c>
      <c r="BO3" s="223" t="s">
        <v>83</v>
      </c>
      <c r="BP3" s="223" t="s">
        <v>84</v>
      </c>
      <c r="BQ3" s="223" t="s">
        <v>85</v>
      </c>
      <c r="BR3" s="223" t="s">
        <v>86</v>
      </c>
      <c r="BS3" s="223" t="s">
        <v>87</v>
      </c>
      <c r="BT3" s="223" t="s">
        <v>88</v>
      </c>
      <c r="BU3" s="223" t="s">
        <v>89</v>
      </c>
      <c r="BV3" s="226" t="s">
        <v>90</v>
      </c>
      <c r="BW3" s="225" t="s">
        <v>79</v>
      </c>
      <c r="BX3" s="223" t="s">
        <v>80</v>
      </c>
      <c r="BY3" s="223" t="s">
        <v>81</v>
      </c>
      <c r="BZ3" s="223" t="s">
        <v>82</v>
      </c>
      <c r="CA3" s="223" t="s">
        <v>83</v>
      </c>
      <c r="CB3" s="223" t="s">
        <v>84</v>
      </c>
      <c r="CC3" s="223" t="s">
        <v>85</v>
      </c>
      <c r="CD3" s="223" t="s">
        <v>86</v>
      </c>
      <c r="CE3" s="223" t="s">
        <v>87</v>
      </c>
      <c r="CF3" s="223" t="s">
        <v>88</v>
      </c>
      <c r="CG3" s="223" t="s">
        <v>89</v>
      </c>
      <c r="CH3" s="226" t="s">
        <v>90</v>
      </c>
      <c r="CI3" s="225" t="s">
        <v>79</v>
      </c>
      <c r="CJ3" s="223" t="s">
        <v>80</v>
      </c>
      <c r="CK3" s="223" t="s">
        <v>81</v>
      </c>
      <c r="CL3" s="223" t="s">
        <v>82</v>
      </c>
      <c r="CM3" s="223" t="s">
        <v>83</v>
      </c>
      <c r="CN3" s="223" t="s">
        <v>84</v>
      </c>
      <c r="CO3" s="223" t="s">
        <v>85</v>
      </c>
      <c r="CP3" s="223" t="s">
        <v>86</v>
      </c>
      <c r="CQ3" s="223" t="s">
        <v>87</v>
      </c>
      <c r="CR3" s="223" t="s">
        <v>88</v>
      </c>
      <c r="CS3" s="223" t="s">
        <v>89</v>
      </c>
      <c r="CT3" s="226" t="s">
        <v>90</v>
      </c>
      <c r="CU3" s="225" t="s">
        <v>79</v>
      </c>
      <c r="CV3" s="223" t="s">
        <v>80</v>
      </c>
      <c r="CW3" s="223" t="s">
        <v>81</v>
      </c>
      <c r="CX3" s="223" t="s">
        <v>82</v>
      </c>
      <c r="CY3" s="223" t="s">
        <v>83</v>
      </c>
      <c r="CZ3" s="223" t="s">
        <v>84</v>
      </c>
      <c r="DA3" s="223" t="s">
        <v>85</v>
      </c>
      <c r="DB3" s="223" t="s">
        <v>86</v>
      </c>
      <c r="DC3" s="223" t="s">
        <v>87</v>
      </c>
      <c r="DD3" s="223" t="s">
        <v>88</v>
      </c>
      <c r="DE3" s="223" t="s">
        <v>89</v>
      </c>
      <c r="DF3" s="226" t="s">
        <v>90</v>
      </c>
      <c r="DG3" s="225" t="s">
        <v>79</v>
      </c>
      <c r="DH3" s="223" t="s">
        <v>80</v>
      </c>
      <c r="DI3" s="223" t="s">
        <v>81</v>
      </c>
      <c r="DJ3" s="223" t="s">
        <v>82</v>
      </c>
      <c r="DK3" s="223" t="s">
        <v>83</v>
      </c>
      <c r="DL3" s="223" t="s">
        <v>84</v>
      </c>
      <c r="DM3" s="223" t="s">
        <v>85</v>
      </c>
      <c r="DN3" s="223" t="s">
        <v>86</v>
      </c>
      <c r="DO3" s="223" t="s">
        <v>87</v>
      </c>
      <c r="DP3" s="223" t="s">
        <v>88</v>
      </c>
      <c r="DQ3" s="223" t="s">
        <v>89</v>
      </c>
      <c r="DR3" s="226" t="s">
        <v>90</v>
      </c>
      <c r="DS3" s="225" t="s">
        <v>79</v>
      </c>
      <c r="DT3" s="223" t="s">
        <v>80</v>
      </c>
      <c r="DU3" s="223" t="s">
        <v>81</v>
      </c>
      <c r="DV3" s="223" t="s">
        <v>82</v>
      </c>
      <c r="DW3" s="223" t="s">
        <v>83</v>
      </c>
      <c r="DX3" s="223" t="s">
        <v>84</v>
      </c>
      <c r="DY3" s="223" t="s">
        <v>85</v>
      </c>
      <c r="DZ3" s="223" t="s">
        <v>86</v>
      </c>
      <c r="EA3" s="223" t="s">
        <v>87</v>
      </c>
      <c r="EB3" s="223" t="s">
        <v>88</v>
      </c>
      <c r="EC3" s="223" t="s">
        <v>89</v>
      </c>
      <c r="ED3" s="226" t="s">
        <v>90</v>
      </c>
    </row>
    <row r="4" spans="2:134" s="198" customFormat="1" ht="33" customHeight="1" thickTop="1" x14ac:dyDescent="0.45">
      <c r="B4" s="612" t="s">
        <v>286</v>
      </c>
      <c r="C4" s="1580">
        <v>23.445999999999998</v>
      </c>
      <c r="D4" s="1580">
        <v>22.895</v>
      </c>
      <c r="E4" s="1581">
        <v>23.012500000000003</v>
      </c>
      <c r="F4" s="1581">
        <v>23.197999999999997</v>
      </c>
      <c r="G4" s="1581">
        <v>23.612500000000001</v>
      </c>
      <c r="H4" s="1581">
        <v>24.1175</v>
      </c>
      <c r="I4" s="1582">
        <v>24.571999999999996</v>
      </c>
      <c r="J4" s="1582">
        <v>24.91</v>
      </c>
      <c r="K4" s="1582">
        <v>24.932500000000001</v>
      </c>
      <c r="L4" s="1582">
        <v>24.994</v>
      </c>
      <c r="M4" s="1582">
        <v>24.94</v>
      </c>
      <c r="N4" s="1582">
        <v>25.247999999999998</v>
      </c>
      <c r="O4" s="1582">
        <v>25.305</v>
      </c>
      <c r="P4" s="1582">
        <v>25.36</v>
      </c>
      <c r="Q4" s="1582">
        <v>25.39</v>
      </c>
      <c r="R4" s="1582">
        <v>25.43</v>
      </c>
      <c r="S4" s="1582">
        <v>25.49</v>
      </c>
      <c r="T4" s="1582">
        <v>25.5</v>
      </c>
      <c r="U4" s="1548">
        <v>25.5</v>
      </c>
      <c r="V4" s="1548">
        <v>25.502000000000002</v>
      </c>
      <c r="W4" s="1548">
        <v>25.51</v>
      </c>
      <c r="X4" s="1548">
        <v>25.51</v>
      </c>
      <c r="Y4" s="1548">
        <v>25.462499999999999</v>
      </c>
      <c r="Z4" s="1548">
        <v>25.26</v>
      </c>
      <c r="AA4" s="1548">
        <v>25.227499999999999</v>
      </c>
      <c r="AB4" s="1548">
        <v>25.205000000000002</v>
      </c>
      <c r="AC4" s="1548">
        <v>24.847999999999999</v>
      </c>
      <c r="AD4" s="1548">
        <v>23.339999999999996</v>
      </c>
      <c r="AE4" s="1548">
        <v>23.1325</v>
      </c>
      <c r="AF4" s="1548">
        <v>22.111999999999998</v>
      </c>
      <c r="AG4" s="1548">
        <v>21.907500000000002</v>
      </c>
      <c r="AH4" s="1548">
        <v>20.986000000000001</v>
      </c>
      <c r="AI4" s="1548">
        <v>20.939999999999998</v>
      </c>
      <c r="AJ4" s="1548">
        <v>20.8825</v>
      </c>
      <c r="AK4" s="1548">
        <v>20.723999999999997</v>
      </c>
      <c r="AL4" s="1548">
        <v>19.335000000000001</v>
      </c>
      <c r="AM4" s="234">
        <v>19.162500000000001</v>
      </c>
      <c r="AN4" s="1548">
        <v>18.28</v>
      </c>
      <c r="AO4" s="1548">
        <v>18.089999999999996</v>
      </c>
      <c r="AP4" s="1548">
        <v>17.5</v>
      </c>
      <c r="AQ4" s="1548">
        <v>17.245000000000001</v>
      </c>
      <c r="AR4" s="1548">
        <v>16.384</v>
      </c>
      <c r="AS4" s="1548">
        <v>16.23</v>
      </c>
      <c r="AT4" s="1548">
        <v>16.23</v>
      </c>
      <c r="AU4" s="1548">
        <v>16.23</v>
      </c>
      <c r="AV4" s="1548">
        <v>16.192499999999999</v>
      </c>
      <c r="AW4" s="1548">
        <v>16.126000000000001</v>
      </c>
      <c r="AX4" s="237">
        <v>16.12</v>
      </c>
      <c r="AY4" s="234">
        <v>16.12</v>
      </c>
      <c r="AZ4" s="1548">
        <v>15.625000000000002</v>
      </c>
      <c r="BA4" s="1548">
        <v>15.218</v>
      </c>
      <c r="BB4" s="1548">
        <v>15.21</v>
      </c>
      <c r="BC4" s="1548">
        <v>15.202000000000002</v>
      </c>
      <c r="BD4" s="1548">
        <v>15.2</v>
      </c>
      <c r="BE4" s="1548">
        <v>15.2</v>
      </c>
      <c r="BF4" s="1548">
        <v>15.2</v>
      </c>
      <c r="BG4" s="1548">
        <v>15.2</v>
      </c>
      <c r="BH4" s="1548">
        <v>15.2</v>
      </c>
      <c r="BI4" s="1548">
        <v>15.191999999999998</v>
      </c>
      <c r="BJ4" s="237">
        <v>15.202500000000001</v>
      </c>
      <c r="BK4" s="234">
        <v>15.437999999999999</v>
      </c>
      <c r="BL4" s="1548">
        <v>15.857500000000002</v>
      </c>
      <c r="BM4" s="1548">
        <v>15.7125</v>
      </c>
      <c r="BN4" s="1548">
        <v>13.978</v>
      </c>
      <c r="BO4" s="1548">
        <v>13.9025</v>
      </c>
      <c r="BP4" s="1548">
        <v>13.822500000000002</v>
      </c>
      <c r="BQ4" s="1548">
        <v>13.693999999999999</v>
      </c>
      <c r="BR4" s="1548">
        <v>13.6325</v>
      </c>
      <c r="BS4" s="1548">
        <v>13.5825</v>
      </c>
      <c r="BT4" s="1548">
        <v>13.55</v>
      </c>
      <c r="BU4" s="1548">
        <v>13.55</v>
      </c>
      <c r="BV4" s="237">
        <v>13.558000000000002</v>
      </c>
      <c r="BW4" s="234">
        <v>13.5625</v>
      </c>
      <c r="BX4" s="1548">
        <v>13.5625</v>
      </c>
      <c r="BY4" s="1548">
        <v>13.574999999999999</v>
      </c>
      <c r="BZ4" s="1548">
        <v>13.570000000000002</v>
      </c>
      <c r="CA4" s="1548">
        <v>13.57</v>
      </c>
      <c r="CB4" s="1548">
        <v>12.875</v>
      </c>
      <c r="CC4" s="1548">
        <v>12.648000000000001</v>
      </c>
      <c r="CD4" s="1548">
        <v>12.61</v>
      </c>
      <c r="CE4" s="1548">
        <v>12.6075</v>
      </c>
      <c r="CF4" s="1548">
        <v>12.658000000000001</v>
      </c>
      <c r="CG4" s="1548">
        <v>12.64</v>
      </c>
      <c r="CH4" s="237">
        <v>12.684000000000001</v>
      </c>
      <c r="CI4" s="234">
        <v>12.807500000000001</v>
      </c>
      <c r="CJ4" s="1548">
        <v>12.9575</v>
      </c>
      <c r="CK4" s="1548">
        <v>13.3225</v>
      </c>
      <c r="CL4" s="1548">
        <v>16.458000000000002</v>
      </c>
      <c r="CM4" s="1548">
        <v>18.425000000000001</v>
      </c>
      <c r="CN4" s="1548">
        <v>19.920000000000002</v>
      </c>
      <c r="CO4" s="1548">
        <v>21.247999999999998</v>
      </c>
      <c r="CP4" s="1548">
        <v>21.927499999999998</v>
      </c>
      <c r="CQ4" s="1548">
        <v>22.052</v>
      </c>
      <c r="CR4" s="1548">
        <v>23.977499999999999</v>
      </c>
      <c r="CS4" s="1548">
        <v>25.8</v>
      </c>
      <c r="CT4" s="237">
        <v>25.507999999999999</v>
      </c>
      <c r="CU4" s="234">
        <v>25.2425</v>
      </c>
      <c r="CV4" s="1548">
        <v>25.73</v>
      </c>
      <c r="CW4" s="1548">
        <v>25.869999999999997</v>
      </c>
      <c r="CX4" s="1548">
        <v>25.89</v>
      </c>
      <c r="CY4" s="1548">
        <v>25.895</v>
      </c>
      <c r="CZ4" s="1548">
        <v>26.01</v>
      </c>
      <c r="DA4" s="1548">
        <v>26.2425</v>
      </c>
      <c r="DB4" s="1548">
        <v>26.587499999999999</v>
      </c>
      <c r="DC4" s="1548">
        <v>27.312000000000001</v>
      </c>
      <c r="DD4" s="1548">
        <v>28.49</v>
      </c>
      <c r="DE4" s="1548">
        <v>29.139999999999997</v>
      </c>
      <c r="DF4" s="237">
        <v>30.189999999999998</v>
      </c>
      <c r="DG4" s="234">
        <v>29.925000000000001</v>
      </c>
      <c r="DH4" s="1548">
        <v>29.189999999999998</v>
      </c>
      <c r="DI4" s="1548">
        <v>28.474999999999998</v>
      </c>
      <c r="DJ4" s="1548">
        <v>28.674999999999997</v>
      </c>
      <c r="DK4" s="1548">
        <v>28.74</v>
      </c>
      <c r="DL4" s="1548">
        <v>28.8</v>
      </c>
      <c r="DM4" s="1548">
        <v>28.83</v>
      </c>
      <c r="DN4" s="1548">
        <v>28.838000000000001</v>
      </c>
      <c r="DO4" s="1548">
        <v>28.835000000000001</v>
      </c>
      <c r="DP4" s="1548">
        <v>27.687500000000004</v>
      </c>
      <c r="DQ4" s="1548">
        <v>27.03</v>
      </c>
      <c r="DR4" s="237">
        <v>27.027499999999996</v>
      </c>
      <c r="DS4" s="234">
        <v>27.064</v>
      </c>
      <c r="DT4" s="1548">
        <v>27.035</v>
      </c>
      <c r="DU4" s="1548">
        <v>26.282499999999999</v>
      </c>
      <c r="DV4" s="1548">
        <v>26.917499999999997</v>
      </c>
      <c r="DW4" s="1548">
        <v>27.02</v>
      </c>
      <c r="DX4" s="1548">
        <v>27.02</v>
      </c>
      <c r="DY4" s="1548">
        <v>22.762499999999999</v>
      </c>
      <c r="DZ4" s="1548">
        <v>23.279999999999998</v>
      </c>
      <c r="EA4" s="1548">
        <v>23.134999999999998</v>
      </c>
      <c r="EB4" s="1548">
        <v>20.995000000000001</v>
      </c>
      <c r="EC4" s="1548">
        <v>20.5075</v>
      </c>
      <c r="ED4" s="237">
        <v>16.287500000000001</v>
      </c>
    </row>
    <row r="5" spans="2:134" s="198" customFormat="1" ht="33" customHeight="1" x14ac:dyDescent="0.45">
      <c r="B5" s="374" t="s">
        <v>287</v>
      </c>
      <c r="C5" s="1582"/>
      <c r="D5" s="1582"/>
      <c r="E5" s="1582"/>
      <c r="F5" s="1582"/>
      <c r="G5" s="1582"/>
      <c r="H5" s="1582"/>
      <c r="I5" s="1582"/>
      <c r="J5" s="1582"/>
      <c r="K5" s="1582"/>
      <c r="L5" s="1582"/>
      <c r="M5" s="1582"/>
      <c r="N5" s="1582"/>
      <c r="O5" s="1582"/>
      <c r="P5" s="1582"/>
      <c r="Q5" s="1582"/>
      <c r="R5" s="1582"/>
      <c r="S5" s="1582"/>
      <c r="T5" s="1582"/>
      <c r="U5" s="1548"/>
      <c r="V5" s="1548"/>
      <c r="W5" s="1548"/>
      <c r="X5" s="1548"/>
      <c r="Y5" s="1548"/>
      <c r="Z5" s="1548"/>
      <c r="AA5" s="1548"/>
      <c r="AB5" s="1548"/>
      <c r="AC5" s="1548"/>
      <c r="AD5" s="1548"/>
      <c r="AE5" s="1548"/>
      <c r="AF5" s="1548"/>
      <c r="AG5" s="1548"/>
      <c r="AH5" s="1548"/>
      <c r="AI5" s="1549"/>
      <c r="AJ5" s="1549"/>
      <c r="AK5" s="1549"/>
      <c r="AL5" s="1549"/>
      <c r="AM5" s="613"/>
      <c r="AN5" s="1549"/>
      <c r="AO5" s="1548"/>
      <c r="AP5" s="1548">
        <v>16.82</v>
      </c>
      <c r="AQ5" s="1548">
        <v>16.739999999999998</v>
      </c>
      <c r="AR5" s="1548">
        <v>16.190000000000001</v>
      </c>
      <c r="AS5" s="1548">
        <v>16.11</v>
      </c>
      <c r="AT5" s="1548">
        <v>16.100000000000001</v>
      </c>
      <c r="AU5" s="1548">
        <v>16.12</v>
      </c>
      <c r="AV5" s="1548">
        <v>16.14</v>
      </c>
      <c r="AW5" s="1548">
        <v>16.350000000000001</v>
      </c>
      <c r="AX5" s="237">
        <v>16.61</v>
      </c>
      <c r="AY5" s="234">
        <v>16.66</v>
      </c>
      <c r="AZ5" s="1548">
        <v>16.27</v>
      </c>
      <c r="BA5" s="1548">
        <v>16.13</v>
      </c>
      <c r="BB5" s="1548">
        <v>16.14</v>
      </c>
      <c r="BC5" s="1548">
        <v>16.11</v>
      </c>
      <c r="BD5" s="1548">
        <v>16.18</v>
      </c>
      <c r="BE5" s="1548">
        <v>16.14</v>
      </c>
      <c r="BF5" s="1548">
        <v>16.13</v>
      </c>
      <c r="BG5" s="1548">
        <v>16.11</v>
      </c>
      <c r="BH5" s="1548">
        <v>16.12</v>
      </c>
      <c r="BI5" s="1582">
        <v>16.12</v>
      </c>
      <c r="BJ5" s="614">
        <v>16.11</v>
      </c>
      <c r="BK5" s="615">
        <v>16.13</v>
      </c>
      <c r="BL5" s="1582">
        <v>16.18</v>
      </c>
      <c r="BM5" s="1582">
        <v>16.32</v>
      </c>
      <c r="BN5" s="1582">
        <v>15.12</v>
      </c>
      <c r="BO5" s="1582">
        <v>14.77</v>
      </c>
      <c r="BP5" s="1582">
        <v>14.8</v>
      </c>
      <c r="BQ5" s="1582">
        <v>14.75</v>
      </c>
      <c r="BR5" s="1582">
        <v>14.74</v>
      </c>
      <c r="BS5" s="1582">
        <v>14.77</v>
      </c>
      <c r="BT5" s="1582">
        <v>14.75</v>
      </c>
      <c r="BU5" s="1582">
        <v>14.76</v>
      </c>
      <c r="BV5" s="614">
        <v>14.77</v>
      </c>
      <c r="BW5" s="615">
        <v>14.77</v>
      </c>
      <c r="BX5" s="1582">
        <v>14.77</v>
      </c>
      <c r="BY5" s="1582">
        <v>14.34</v>
      </c>
      <c r="BZ5" s="1582">
        <v>14.24</v>
      </c>
      <c r="CA5" s="1582">
        <v>14.19</v>
      </c>
      <c r="CB5" s="1582">
        <v>13.8</v>
      </c>
      <c r="CC5" s="1582">
        <v>13.55</v>
      </c>
      <c r="CD5" s="1582">
        <v>13.51</v>
      </c>
      <c r="CE5" s="1582">
        <v>13.46</v>
      </c>
      <c r="CF5" s="1582">
        <v>13.47</v>
      </c>
      <c r="CG5" s="1582">
        <v>13.47</v>
      </c>
      <c r="CH5" s="614">
        <v>13.89</v>
      </c>
      <c r="CI5" s="615">
        <v>13.9</v>
      </c>
      <c r="CJ5" s="1582">
        <v>14.01</v>
      </c>
      <c r="CK5" s="1582">
        <v>14.1837</v>
      </c>
      <c r="CL5" s="1582">
        <v>14.5</v>
      </c>
      <c r="CM5" s="1582">
        <v>18.04</v>
      </c>
      <c r="CN5" s="1582">
        <v>20.8</v>
      </c>
      <c r="CO5" s="1582">
        <v>23.66</v>
      </c>
      <c r="CP5" s="1582">
        <v>24.23</v>
      </c>
      <c r="CQ5" s="1582">
        <v>26.5</v>
      </c>
      <c r="CR5" s="1582">
        <v>27.44</v>
      </c>
      <c r="CS5" s="1582">
        <v>30.56</v>
      </c>
      <c r="CT5" s="614">
        <v>32.83</v>
      </c>
      <c r="CU5" s="615">
        <v>32.72</v>
      </c>
      <c r="CV5" s="1582">
        <v>33.25</v>
      </c>
      <c r="CW5" s="1582">
        <v>32.909999999999997</v>
      </c>
      <c r="CX5" s="1582">
        <v>25.76</v>
      </c>
      <c r="CY5" s="1582">
        <v>26.45</v>
      </c>
      <c r="CZ5" s="1582">
        <v>26.89</v>
      </c>
      <c r="DA5" s="1582">
        <v>27.98</v>
      </c>
      <c r="DB5" s="1582">
        <v>29.28</v>
      </c>
      <c r="DC5" s="1582">
        <v>30.29</v>
      </c>
      <c r="DD5" s="1582">
        <v>31.09</v>
      </c>
      <c r="DE5" s="1582">
        <v>32</v>
      </c>
      <c r="DF5" s="614">
        <v>32.159999999999997</v>
      </c>
      <c r="DG5" s="615">
        <v>32.17</v>
      </c>
      <c r="DH5" s="1582">
        <v>31.31</v>
      </c>
      <c r="DI5" s="1582">
        <v>30.45</v>
      </c>
      <c r="DJ5" s="1582">
        <v>29.82</v>
      </c>
      <c r="DK5" s="1582">
        <v>29.66</v>
      </c>
      <c r="DL5" s="1582">
        <v>29.44</v>
      </c>
      <c r="DM5" s="1582">
        <v>29.35</v>
      </c>
      <c r="DN5" s="1582">
        <v>29.31</v>
      </c>
      <c r="DO5" s="1582">
        <v>29.31</v>
      </c>
      <c r="DP5" s="1582">
        <v>28.91</v>
      </c>
      <c r="DQ5" s="1582">
        <v>29.31</v>
      </c>
      <c r="DR5" s="614">
        <v>28.84</v>
      </c>
      <c r="DS5" s="615">
        <v>29.72</v>
      </c>
      <c r="DT5" s="1582">
        <v>29.96</v>
      </c>
      <c r="DU5" s="1582">
        <v>27.9</v>
      </c>
      <c r="DV5" s="1582">
        <v>23.99</v>
      </c>
      <c r="DW5" s="1582">
        <v>23.99</v>
      </c>
      <c r="DX5" s="1582">
        <v>23.8</v>
      </c>
      <c r="DY5" s="1582">
        <v>23.69</v>
      </c>
      <c r="DZ5" s="1582">
        <v>19.670000000000002</v>
      </c>
      <c r="EA5" s="1582">
        <v>19.86</v>
      </c>
      <c r="EB5" s="1582">
        <v>17.86</v>
      </c>
      <c r="EC5" s="1582">
        <v>17.93</v>
      </c>
      <c r="ED5" s="614">
        <v>15.9</v>
      </c>
    </row>
    <row r="6" spans="2:134" ht="33" customHeight="1" x14ac:dyDescent="0.45">
      <c r="B6" s="374" t="s">
        <v>288</v>
      </c>
      <c r="C6" s="400"/>
      <c r="D6" s="400"/>
      <c r="E6" s="503"/>
      <c r="F6" s="503"/>
      <c r="G6" s="503"/>
      <c r="H6" s="503"/>
      <c r="I6" s="1583"/>
      <c r="J6" s="503"/>
      <c r="K6" s="503"/>
      <c r="L6" s="503"/>
      <c r="M6" s="1583"/>
      <c r="N6" s="503"/>
      <c r="O6" s="503"/>
      <c r="P6" s="503"/>
      <c r="Q6" s="503"/>
      <c r="R6" s="1583"/>
      <c r="S6" s="1583"/>
      <c r="T6" s="503"/>
      <c r="AM6" s="616"/>
      <c r="AX6" s="617"/>
      <c r="AY6" s="616"/>
      <c r="BJ6" s="617"/>
      <c r="BK6" s="616"/>
      <c r="BV6" s="617"/>
      <c r="BW6" s="616"/>
      <c r="CH6" s="617"/>
      <c r="CI6" s="616"/>
      <c r="CT6" s="617"/>
      <c r="CU6" s="616"/>
      <c r="DF6" s="617"/>
      <c r="DG6" s="616"/>
      <c r="DR6" s="617"/>
      <c r="DS6" s="616"/>
      <c r="ED6" s="617"/>
    </row>
    <row r="7" spans="2:134" ht="33" customHeight="1" x14ac:dyDescent="0.45">
      <c r="B7" s="420" t="s">
        <v>289</v>
      </c>
      <c r="C7" s="1584">
        <v>3.5</v>
      </c>
      <c r="D7" s="1584">
        <v>3.25</v>
      </c>
      <c r="E7" s="1585">
        <v>3.25</v>
      </c>
      <c r="F7" s="1585">
        <v>3.5</v>
      </c>
      <c r="G7" s="1585">
        <v>3.5</v>
      </c>
      <c r="H7" s="1585">
        <v>3.5</v>
      </c>
      <c r="I7" s="1585">
        <v>3.5</v>
      </c>
      <c r="J7" s="1585">
        <v>3.5</v>
      </c>
      <c r="K7" s="1585">
        <v>3.5</v>
      </c>
      <c r="L7" s="1583">
        <v>3.5</v>
      </c>
      <c r="M7" s="1583">
        <v>3.5</v>
      </c>
      <c r="N7" s="1583">
        <v>3.5</v>
      </c>
      <c r="O7" s="1583">
        <v>3.5</v>
      </c>
      <c r="P7" s="1583">
        <v>3.5</v>
      </c>
      <c r="Q7" s="1583">
        <v>3.625</v>
      </c>
      <c r="R7" s="1583">
        <v>3.625</v>
      </c>
      <c r="S7" s="1583">
        <v>3.625</v>
      </c>
      <c r="T7" s="1583">
        <v>3.625</v>
      </c>
      <c r="U7" s="506">
        <v>3.625</v>
      </c>
      <c r="V7" s="506">
        <v>3.625</v>
      </c>
      <c r="W7" s="506">
        <v>3.625</v>
      </c>
      <c r="X7" s="506">
        <v>3.625</v>
      </c>
      <c r="Y7" s="506">
        <v>3.625</v>
      </c>
      <c r="Z7" s="506">
        <v>3.75</v>
      </c>
      <c r="AA7" s="506">
        <v>3.625</v>
      </c>
      <c r="AB7" s="506">
        <v>3.625</v>
      </c>
      <c r="AC7" s="506">
        <v>3.625</v>
      </c>
      <c r="AD7" s="506">
        <v>3.625</v>
      </c>
      <c r="AE7" s="506">
        <v>3.625</v>
      </c>
      <c r="AF7" s="506">
        <v>3.625</v>
      </c>
      <c r="AG7" s="506">
        <v>6.125</v>
      </c>
      <c r="AH7" s="506">
        <v>6.125</v>
      </c>
      <c r="AI7" s="506">
        <v>3.375</v>
      </c>
      <c r="AJ7" s="506">
        <v>3.375</v>
      </c>
      <c r="AK7" s="506">
        <v>3.375</v>
      </c>
      <c r="AL7" s="506">
        <v>3.375</v>
      </c>
      <c r="AM7" s="618">
        <v>3.375</v>
      </c>
      <c r="AN7" s="506">
        <v>3.375</v>
      </c>
      <c r="AO7" s="506">
        <v>5.125</v>
      </c>
      <c r="AP7" s="506">
        <v>5.8250000000000002</v>
      </c>
      <c r="AQ7" s="506">
        <v>5.8250000000000002</v>
      </c>
      <c r="AR7" s="506">
        <v>5.8250000000000002</v>
      </c>
      <c r="AS7" s="506">
        <v>5.75</v>
      </c>
      <c r="AT7" s="506">
        <v>2.8</v>
      </c>
      <c r="AU7" s="506">
        <v>2.8</v>
      </c>
      <c r="AV7" s="506">
        <v>2.8</v>
      </c>
      <c r="AW7" s="506">
        <v>2.8</v>
      </c>
      <c r="AX7" s="619">
        <v>2.8</v>
      </c>
      <c r="AY7" s="618">
        <v>2.8</v>
      </c>
      <c r="AZ7" s="506">
        <v>2.8</v>
      </c>
      <c r="BA7" s="506">
        <v>2.8</v>
      </c>
      <c r="BB7" s="506">
        <v>2.8</v>
      </c>
      <c r="BC7" s="506">
        <v>2.8</v>
      </c>
      <c r="BD7" s="506">
        <v>2.8</v>
      </c>
      <c r="BE7" s="506">
        <v>2.8</v>
      </c>
      <c r="BF7" s="506">
        <v>2.8</v>
      </c>
      <c r="BG7" s="506">
        <v>2.8</v>
      </c>
      <c r="BH7" s="506">
        <v>2.8</v>
      </c>
      <c r="BI7" s="506">
        <v>2.8</v>
      </c>
      <c r="BJ7" s="619">
        <v>2.8</v>
      </c>
      <c r="BK7" s="618">
        <v>2.8</v>
      </c>
      <c r="BL7" s="506">
        <v>2.8</v>
      </c>
      <c r="BM7" s="506">
        <v>2.8</v>
      </c>
      <c r="BN7" s="506">
        <v>2.8</v>
      </c>
      <c r="BO7" s="506">
        <v>2.8</v>
      </c>
      <c r="BP7" s="506">
        <v>2.8</v>
      </c>
      <c r="BQ7" s="1586">
        <v>2.88</v>
      </c>
      <c r="BR7" s="1586">
        <v>2.88</v>
      </c>
      <c r="BS7" s="1586">
        <v>2.625</v>
      </c>
      <c r="BT7" s="1586">
        <v>2.625</v>
      </c>
      <c r="BU7" s="1586">
        <v>2.625</v>
      </c>
      <c r="BV7" s="620">
        <v>2.625</v>
      </c>
      <c r="BW7" s="621">
        <v>2.625</v>
      </c>
      <c r="BX7" s="1586">
        <v>2.625</v>
      </c>
      <c r="BY7" s="1586">
        <v>2.625</v>
      </c>
      <c r="BZ7" s="1586">
        <v>2.625</v>
      </c>
      <c r="CA7" s="1586">
        <v>2.625</v>
      </c>
      <c r="CB7" s="1586">
        <v>2.625</v>
      </c>
      <c r="CC7" s="1586">
        <v>2.625</v>
      </c>
      <c r="CD7" s="1586">
        <v>2.625</v>
      </c>
      <c r="CE7" s="1586">
        <v>2.625</v>
      </c>
      <c r="CF7" s="1586">
        <v>2.625</v>
      </c>
      <c r="CG7" s="1586">
        <v>2.625</v>
      </c>
      <c r="CH7" s="620">
        <v>2.625</v>
      </c>
      <c r="CI7" s="621">
        <v>2.625</v>
      </c>
      <c r="CJ7" s="1586">
        <v>2.625</v>
      </c>
      <c r="CK7" s="1586">
        <v>2.625</v>
      </c>
      <c r="CL7" s="1586">
        <v>2.625</v>
      </c>
      <c r="CM7" s="1586">
        <v>2.625</v>
      </c>
      <c r="CN7" s="1586">
        <v>2.625</v>
      </c>
      <c r="CO7" s="1586">
        <v>2.625</v>
      </c>
      <c r="CP7" s="1586">
        <v>2.625</v>
      </c>
      <c r="CQ7" s="1586">
        <v>2.625</v>
      </c>
      <c r="CR7" s="1586">
        <v>2.625</v>
      </c>
      <c r="CS7" s="1586">
        <v>2.625</v>
      </c>
      <c r="CT7" s="620">
        <v>2.625</v>
      </c>
      <c r="CU7" s="621">
        <v>2.625</v>
      </c>
      <c r="CV7" s="1586">
        <v>2.625</v>
      </c>
      <c r="CW7" s="1586">
        <v>2.625</v>
      </c>
      <c r="CX7" s="1586">
        <v>2.625</v>
      </c>
      <c r="CY7" s="1586">
        <v>2.625</v>
      </c>
      <c r="CZ7" s="1586">
        <v>2.625</v>
      </c>
      <c r="DA7" s="1586">
        <v>2.625</v>
      </c>
      <c r="DB7" s="1586">
        <v>2.625</v>
      </c>
      <c r="DC7" s="1586">
        <v>2.625</v>
      </c>
      <c r="DD7" s="1586">
        <v>2.625</v>
      </c>
      <c r="DE7" s="1586">
        <v>2.625</v>
      </c>
      <c r="DF7" s="620">
        <v>2.625</v>
      </c>
      <c r="DG7" s="621">
        <v>2.625</v>
      </c>
      <c r="DH7" s="1586">
        <v>2.625</v>
      </c>
      <c r="DI7" s="1586">
        <v>2.625</v>
      </c>
      <c r="DJ7" s="1586">
        <v>2.625</v>
      </c>
      <c r="DK7" s="1586">
        <v>2.625</v>
      </c>
      <c r="DL7" s="1586">
        <v>2.625</v>
      </c>
      <c r="DM7" s="1586">
        <v>2.625</v>
      </c>
      <c r="DN7" s="1586">
        <v>2.625</v>
      </c>
      <c r="DO7" s="1586">
        <v>2.625</v>
      </c>
      <c r="DP7" s="1586">
        <v>2.625</v>
      </c>
      <c r="DQ7" s="1586">
        <v>2.625</v>
      </c>
      <c r="DR7" s="620">
        <v>2.625</v>
      </c>
      <c r="DS7" s="621">
        <v>2.625</v>
      </c>
      <c r="DT7" s="1586">
        <v>2.625</v>
      </c>
      <c r="DU7" s="1586">
        <v>2.625</v>
      </c>
      <c r="DV7" s="1586">
        <v>2.625</v>
      </c>
      <c r="DW7" s="1586">
        <v>2.625</v>
      </c>
      <c r="DX7" s="1586">
        <v>2.625</v>
      </c>
      <c r="DY7" s="1586">
        <v>2.625</v>
      </c>
      <c r="DZ7" s="1586">
        <v>2.625</v>
      </c>
      <c r="EA7" s="1586">
        <v>1.1299999999999999</v>
      </c>
      <c r="EB7" s="1586">
        <v>1.1299999999999999</v>
      </c>
      <c r="EC7" s="1586">
        <v>1.1299999999999999</v>
      </c>
      <c r="ED7" s="620">
        <v>1.1299999999999999</v>
      </c>
    </row>
    <row r="8" spans="2:134" ht="33" customHeight="1" x14ac:dyDescent="0.45">
      <c r="B8" s="420" t="s">
        <v>290</v>
      </c>
      <c r="C8" s="1584">
        <v>5</v>
      </c>
      <c r="D8" s="1584">
        <v>4.75</v>
      </c>
      <c r="E8" s="1585">
        <v>4.75</v>
      </c>
      <c r="F8" s="1585">
        <v>4.75</v>
      </c>
      <c r="G8" s="1585">
        <v>5</v>
      </c>
      <c r="H8" s="1585">
        <v>5</v>
      </c>
      <c r="I8" s="1585">
        <v>5</v>
      </c>
      <c r="J8" s="1585">
        <v>5</v>
      </c>
      <c r="K8" s="1585">
        <v>5</v>
      </c>
      <c r="L8" s="1583">
        <v>6.25</v>
      </c>
      <c r="M8" s="1583">
        <v>6.25</v>
      </c>
      <c r="N8" s="1583">
        <v>6.0750000000000002</v>
      </c>
      <c r="O8" s="1583">
        <v>6.0750000000000002</v>
      </c>
      <c r="P8" s="1583">
        <v>6.0750000000000002</v>
      </c>
      <c r="Q8" s="1583">
        <v>6.125</v>
      </c>
      <c r="R8" s="1583">
        <v>6.5</v>
      </c>
      <c r="S8" s="1583">
        <v>6.5</v>
      </c>
      <c r="T8" s="1583">
        <v>6.5</v>
      </c>
      <c r="U8" s="506">
        <v>6.5</v>
      </c>
      <c r="V8" s="506">
        <v>6.5</v>
      </c>
      <c r="W8" s="506">
        <v>6.5</v>
      </c>
      <c r="X8" s="506">
        <v>6.5</v>
      </c>
      <c r="Y8" s="506">
        <v>6.05</v>
      </c>
      <c r="Z8" s="506">
        <v>6.05</v>
      </c>
      <c r="AA8" s="506">
        <v>6.05</v>
      </c>
      <c r="AB8" s="506">
        <v>6.05</v>
      </c>
      <c r="AC8" s="506">
        <v>6.05</v>
      </c>
      <c r="AD8" s="506">
        <v>7.55</v>
      </c>
      <c r="AE8" s="506">
        <v>7.55</v>
      </c>
      <c r="AF8" s="506">
        <v>7.55</v>
      </c>
      <c r="AG8" s="506">
        <v>7.75</v>
      </c>
      <c r="AH8" s="506">
        <v>7.55</v>
      </c>
      <c r="AI8" s="506">
        <v>7.55</v>
      </c>
      <c r="AJ8" s="506">
        <v>7.55</v>
      </c>
      <c r="AK8" s="506">
        <v>7.55</v>
      </c>
      <c r="AL8" s="506">
        <v>7.55</v>
      </c>
      <c r="AM8" s="618">
        <v>7.55</v>
      </c>
      <c r="AN8" s="506">
        <v>7.55</v>
      </c>
      <c r="AO8" s="506">
        <v>7.55</v>
      </c>
      <c r="AP8" s="506">
        <v>7.55</v>
      </c>
      <c r="AQ8" s="506">
        <v>7.55</v>
      </c>
      <c r="AR8" s="506">
        <v>7.55</v>
      </c>
      <c r="AS8" s="506">
        <v>7.55</v>
      </c>
      <c r="AT8" s="506">
        <v>7.55</v>
      </c>
      <c r="AU8" s="506">
        <v>7.55</v>
      </c>
      <c r="AV8" s="506">
        <v>7.55</v>
      </c>
      <c r="AW8" s="506">
        <v>7.55</v>
      </c>
      <c r="AX8" s="619">
        <v>7.55</v>
      </c>
      <c r="AY8" s="618">
        <v>7.55</v>
      </c>
      <c r="AZ8" s="506">
        <v>7.55</v>
      </c>
      <c r="BA8" s="506">
        <v>7.55</v>
      </c>
      <c r="BB8" s="506">
        <v>7.55</v>
      </c>
      <c r="BC8" s="506">
        <v>7.55</v>
      </c>
      <c r="BD8" s="506">
        <v>7.55</v>
      </c>
      <c r="BE8" s="506">
        <v>7.55</v>
      </c>
      <c r="BF8" s="506">
        <v>7.55</v>
      </c>
      <c r="BG8" s="506">
        <v>7.55</v>
      </c>
      <c r="BH8" s="506">
        <v>7.55</v>
      </c>
      <c r="BI8" s="506">
        <v>7.55</v>
      </c>
      <c r="BJ8" s="619">
        <v>7.55</v>
      </c>
      <c r="BK8" s="618">
        <v>7.55</v>
      </c>
      <c r="BL8" s="506">
        <v>7.55</v>
      </c>
      <c r="BM8" s="506">
        <v>7.55</v>
      </c>
      <c r="BN8" s="506">
        <v>7.55</v>
      </c>
      <c r="BO8" s="506">
        <v>7.55</v>
      </c>
      <c r="BP8" s="506">
        <v>7.55</v>
      </c>
      <c r="BQ8" s="506">
        <v>7.625</v>
      </c>
      <c r="BR8" s="506">
        <v>7.625</v>
      </c>
      <c r="BS8" s="506">
        <v>7.625</v>
      </c>
      <c r="BT8" s="506">
        <v>7.625</v>
      </c>
      <c r="BU8" s="506">
        <v>7.625</v>
      </c>
      <c r="BV8" s="619">
        <v>7.625</v>
      </c>
      <c r="BW8" s="618">
        <v>7.625</v>
      </c>
      <c r="BX8" s="506">
        <v>7.625</v>
      </c>
      <c r="BY8" s="506">
        <v>7.625</v>
      </c>
      <c r="BZ8" s="506">
        <v>7.625</v>
      </c>
      <c r="CA8" s="506">
        <v>7.625</v>
      </c>
      <c r="CB8" s="506">
        <v>7.625</v>
      </c>
      <c r="CC8" s="506">
        <v>7.625</v>
      </c>
      <c r="CD8" s="506">
        <v>7.625</v>
      </c>
      <c r="CE8" s="506">
        <v>7.625</v>
      </c>
      <c r="CF8" s="506">
        <v>7.625</v>
      </c>
      <c r="CG8" s="506">
        <v>7.625</v>
      </c>
      <c r="CH8" s="619">
        <v>7.625</v>
      </c>
      <c r="CI8" s="618">
        <v>7.625</v>
      </c>
      <c r="CJ8" s="506">
        <v>7.625</v>
      </c>
      <c r="CK8" s="506">
        <v>7.625</v>
      </c>
      <c r="CL8" s="506">
        <v>7.625</v>
      </c>
      <c r="CM8" s="506">
        <v>7.625</v>
      </c>
      <c r="CN8" s="506">
        <v>7.625</v>
      </c>
      <c r="CO8" s="506">
        <v>7.625</v>
      </c>
      <c r="CP8" s="506">
        <v>7.625</v>
      </c>
      <c r="CQ8" s="506">
        <v>7.625</v>
      </c>
      <c r="CR8" s="506">
        <v>7.625</v>
      </c>
      <c r="CS8" s="506">
        <v>7.625</v>
      </c>
      <c r="CT8" s="619">
        <v>7.625</v>
      </c>
      <c r="CU8" s="618">
        <v>7.625</v>
      </c>
      <c r="CV8" s="506">
        <v>7.625</v>
      </c>
      <c r="CW8" s="506">
        <v>6.25</v>
      </c>
      <c r="CX8" s="506">
        <v>6.25</v>
      </c>
      <c r="CY8" s="506">
        <v>6.25</v>
      </c>
      <c r="CZ8" s="506">
        <v>5</v>
      </c>
      <c r="DA8" s="506">
        <v>5</v>
      </c>
      <c r="DB8" s="506">
        <v>5</v>
      </c>
      <c r="DC8" s="506">
        <v>5</v>
      </c>
      <c r="DD8" s="506">
        <v>5</v>
      </c>
      <c r="DE8" s="506">
        <v>5</v>
      </c>
      <c r="DF8" s="619">
        <v>5</v>
      </c>
      <c r="DG8" s="618">
        <v>5</v>
      </c>
      <c r="DH8" s="506">
        <v>5</v>
      </c>
      <c r="DI8" s="506">
        <v>5</v>
      </c>
      <c r="DJ8" s="506">
        <v>5</v>
      </c>
      <c r="DK8" s="506">
        <v>5</v>
      </c>
      <c r="DL8" s="506">
        <v>5</v>
      </c>
      <c r="DM8" s="506">
        <v>5</v>
      </c>
      <c r="DN8" s="506">
        <v>5</v>
      </c>
      <c r="DO8" s="506">
        <v>5</v>
      </c>
      <c r="DP8" s="506">
        <v>5</v>
      </c>
      <c r="DQ8" s="506">
        <v>5</v>
      </c>
      <c r="DR8" s="619">
        <v>5</v>
      </c>
      <c r="DS8" s="618">
        <v>5</v>
      </c>
      <c r="DT8" s="506">
        <v>5</v>
      </c>
      <c r="DU8" s="506">
        <v>5</v>
      </c>
      <c r="DV8" s="506">
        <v>5</v>
      </c>
      <c r="DW8" s="506">
        <v>5</v>
      </c>
      <c r="DX8" s="506">
        <v>5</v>
      </c>
      <c r="DY8" s="506">
        <v>5</v>
      </c>
      <c r="DZ8" s="506">
        <v>5</v>
      </c>
      <c r="EA8" s="506">
        <v>5</v>
      </c>
      <c r="EB8" s="506">
        <v>5</v>
      </c>
      <c r="EC8" s="506">
        <v>5</v>
      </c>
      <c r="ED8" s="619">
        <v>5</v>
      </c>
    </row>
    <row r="9" spans="2:134" ht="33" customHeight="1" x14ac:dyDescent="0.45">
      <c r="B9" s="420" t="s">
        <v>291</v>
      </c>
      <c r="C9" s="400"/>
      <c r="D9" s="400"/>
      <c r="E9" s="503"/>
      <c r="F9" s="503"/>
      <c r="G9" s="503"/>
      <c r="H9" s="503"/>
      <c r="I9" s="503"/>
      <c r="J9" s="503"/>
      <c r="K9" s="503"/>
      <c r="L9" s="1583"/>
      <c r="M9" s="1583"/>
      <c r="N9" s="1583"/>
      <c r="O9" s="503"/>
      <c r="P9" s="503"/>
      <c r="Q9" s="503"/>
      <c r="R9" s="1583"/>
      <c r="S9" s="1583"/>
      <c r="T9" s="503"/>
      <c r="AM9" s="616"/>
      <c r="AO9" s="506"/>
      <c r="AP9" s="506"/>
      <c r="AQ9" s="506"/>
      <c r="AR9" s="506"/>
      <c r="AS9" s="506"/>
      <c r="AT9" s="506"/>
      <c r="AU9" s="506"/>
      <c r="AV9" s="506"/>
      <c r="AW9" s="506"/>
      <c r="AX9" s="619"/>
      <c r="AY9" s="618"/>
      <c r="AZ9" s="506"/>
      <c r="BA9" s="506"/>
      <c r="BB9" s="506"/>
      <c r="BC9" s="506"/>
      <c r="BD9" s="506"/>
      <c r="BE9" s="506"/>
      <c r="BF9" s="506"/>
      <c r="BG9" s="506"/>
      <c r="BH9" s="506"/>
      <c r="BI9" s="506"/>
      <c r="BJ9" s="619"/>
      <c r="BK9" s="618"/>
      <c r="BM9" s="506"/>
      <c r="BN9" s="506"/>
      <c r="BO9" s="506"/>
      <c r="BP9" s="506"/>
      <c r="BQ9" s="506"/>
      <c r="BR9" s="506"/>
      <c r="BS9" s="506"/>
      <c r="BT9" s="506"/>
      <c r="BU9" s="506"/>
      <c r="BV9" s="619"/>
      <c r="BW9" s="618"/>
      <c r="BX9" s="506"/>
      <c r="BY9" s="506"/>
      <c r="BZ9" s="506"/>
      <c r="CA9" s="506"/>
      <c r="CB9" s="506"/>
      <c r="CC9" s="506"/>
      <c r="CD9" s="506"/>
      <c r="CE9" s="506"/>
      <c r="CF9" s="506"/>
      <c r="CG9" s="506"/>
      <c r="CH9" s="619"/>
      <c r="CI9" s="618"/>
      <c r="CJ9" s="506"/>
      <c r="CK9" s="506"/>
      <c r="CL9" s="506"/>
      <c r="CM9" s="506"/>
      <c r="CN9" s="506"/>
      <c r="CO9" s="506"/>
      <c r="CP9" s="506"/>
      <c r="CQ9" s="506"/>
      <c r="CR9" s="506"/>
      <c r="CS9" s="506"/>
      <c r="CT9" s="619"/>
      <c r="CU9" s="618"/>
      <c r="CV9" s="506"/>
      <c r="CW9" s="506"/>
      <c r="CX9" s="506"/>
      <c r="CY9" s="506"/>
      <c r="CZ9" s="506"/>
      <c r="DA9" s="506"/>
      <c r="DB9" s="506"/>
      <c r="DC9" s="506"/>
      <c r="DD9" s="506"/>
      <c r="DE9" s="506"/>
      <c r="DF9" s="619"/>
      <c r="DG9" s="618"/>
      <c r="DH9" s="506"/>
      <c r="DI9" s="506"/>
      <c r="DJ9" s="506"/>
      <c r="DK9" s="506"/>
      <c r="DL9" s="506"/>
      <c r="DM9" s="506"/>
      <c r="DN9" s="506"/>
      <c r="DO9" s="506"/>
      <c r="DP9" s="506"/>
      <c r="DQ9" s="506"/>
      <c r="DR9" s="619"/>
      <c r="DS9" s="618"/>
      <c r="DT9" s="506"/>
      <c r="DU9" s="506"/>
      <c r="DV9" s="506"/>
      <c r="DW9" s="506"/>
      <c r="DX9" s="506"/>
      <c r="DY9" s="506"/>
      <c r="DZ9" s="506"/>
      <c r="EA9" s="506"/>
      <c r="EB9" s="506"/>
      <c r="EC9" s="506"/>
      <c r="ED9" s="619"/>
    </row>
    <row r="10" spans="2:134" ht="33" customHeight="1" x14ac:dyDescent="0.45">
      <c r="B10" s="420" t="s">
        <v>292</v>
      </c>
      <c r="C10" s="400"/>
      <c r="D10" s="400"/>
      <c r="E10" s="503"/>
      <c r="F10" s="503"/>
      <c r="G10" s="503"/>
      <c r="H10" s="503"/>
      <c r="I10" s="503"/>
      <c r="J10" s="503"/>
      <c r="K10" s="503"/>
      <c r="L10" s="1583"/>
      <c r="M10" s="1583"/>
      <c r="N10" s="1583"/>
      <c r="O10" s="503"/>
      <c r="P10" s="503"/>
      <c r="Q10" s="503">
        <v>10.35</v>
      </c>
      <c r="R10" s="1583">
        <v>11</v>
      </c>
      <c r="S10" s="1583">
        <v>11.5</v>
      </c>
      <c r="T10" s="503">
        <v>12.2</v>
      </c>
      <c r="U10" s="199">
        <v>12.2</v>
      </c>
      <c r="V10" s="199">
        <v>12.2</v>
      </c>
      <c r="W10" s="199">
        <v>12.45</v>
      </c>
      <c r="X10" s="199">
        <v>12.2</v>
      </c>
      <c r="Y10" s="199">
        <v>12.45</v>
      </c>
      <c r="Z10" s="199">
        <v>12.45</v>
      </c>
      <c r="AA10" s="199">
        <v>12.2</v>
      </c>
      <c r="AB10" s="199">
        <v>12.2</v>
      </c>
      <c r="AC10" s="199">
        <v>12.2</v>
      </c>
      <c r="AD10" s="199">
        <v>11.5</v>
      </c>
      <c r="AE10" s="199">
        <v>11.25</v>
      </c>
      <c r="AF10" s="199">
        <v>10.75</v>
      </c>
      <c r="AG10" s="199">
        <v>10.75</v>
      </c>
      <c r="AH10" s="199">
        <v>10.375</v>
      </c>
      <c r="AI10" s="199">
        <v>9.25</v>
      </c>
      <c r="AJ10" s="506">
        <v>9</v>
      </c>
      <c r="AK10" s="506">
        <v>9</v>
      </c>
      <c r="AL10" s="506">
        <v>9</v>
      </c>
      <c r="AM10" s="618">
        <v>8.75</v>
      </c>
      <c r="AN10" s="506">
        <v>8.75</v>
      </c>
      <c r="AO10" s="506">
        <v>8.5</v>
      </c>
      <c r="AP10" s="506">
        <v>8.5</v>
      </c>
      <c r="AQ10" s="506">
        <v>9.5</v>
      </c>
      <c r="AR10" s="506">
        <v>9.5</v>
      </c>
      <c r="AS10" s="506">
        <v>8.5</v>
      </c>
      <c r="AT10" s="506">
        <v>8.5</v>
      </c>
      <c r="AU10" s="506">
        <v>8.5</v>
      </c>
      <c r="AV10" s="506">
        <v>8.5</v>
      </c>
      <c r="AW10" s="506">
        <v>8.5</v>
      </c>
      <c r="AX10" s="619">
        <v>8.875</v>
      </c>
      <c r="AY10" s="618">
        <v>8.125</v>
      </c>
      <c r="AZ10" s="506">
        <v>7.75</v>
      </c>
      <c r="BA10" s="506">
        <v>7.75</v>
      </c>
      <c r="BB10" s="506">
        <v>7.75</v>
      </c>
      <c r="BC10" s="506">
        <v>7.75</v>
      </c>
      <c r="BD10" s="506">
        <v>7.75</v>
      </c>
      <c r="BE10" s="506">
        <v>7.75</v>
      </c>
      <c r="BF10" s="506">
        <v>7.75</v>
      </c>
      <c r="BG10" s="506">
        <v>7.75</v>
      </c>
      <c r="BH10" s="506">
        <v>7.75</v>
      </c>
      <c r="BI10" s="506">
        <v>7.75</v>
      </c>
      <c r="BJ10" s="619">
        <v>7.75</v>
      </c>
      <c r="BK10" s="618">
        <v>7.75</v>
      </c>
      <c r="BL10" s="506">
        <v>7.75</v>
      </c>
      <c r="BM10" s="506">
        <v>8.125</v>
      </c>
      <c r="BN10" s="506">
        <v>8.125</v>
      </c>
      <c r="BO10" s="506">
        <v>8</v>
      </c>
      <c r="BP10" s="506">
        <v>8</v>
      </c>
      <c r="BQ10" s="506">
        <v>7.4</v>
      </c>
      <c r="BR10" s="506">
        <v>7.4</v>
      </c>
      <c r="BS10" s="506">
        <v>7.4</v>
      </c>
      <c r="BT10" s="506">
        <v>7.4</v>
      </c>
      <c r="BU10" s="506">
        <v>7.4</v>
      </c>
      <c r="BV10" s="619">
        <v>7.4</v>
      </c>
      <c r="BW10" s="618">
        <v>7.4</v>
      </c>
      <c r="BX10" s="506">
        <v>7.4</v>
      </c>
      <c r="BY10" s="506">
        <v>7.4</v>
      </c>
      <c r="BZ10" s="506">
        <v>7.4</v>
      </c>
      <c r="CA10" s="506">
        <v>7.4</v>
      </c>
      <c r="CB10" s="506">
        <v>7.4</v>
      </c>
      <c r="CC10" s="506">
        <v>7.4</v>
      </c>
      <c r="CD10" s="506">
        <v>7.4</v>
      </c>
      <c r="CE10" s="506">
        <v>7.4</v>
      </c>
      <c r="CF10" s="506">
        <v>7.25</v>
      </c>
      <c r="CG10" s="506">
        <v>7.25</v>
      </c>
      <c r="CH10" s="619">
        <v>7.4</v>
      </c>
      <c r="CI10" s="618">
        <v>7.4</v>
      </c>
      <c r="CJ10" s="506">
        <v>7.4</v>
      </c>
      <c r="CK10" s="506">
        <v>7.4</v>
      </c>
      <c r="CL10" s="506">
        <v>7.4</v>
      </c>
      <c r="CM10" s="506">
        <v>7.4</v>
      </c>
      <c r="CN10" s="506">
        <v>7.4</v>
      </c>
      <c r="CO10" s="506">
        <v>7.4</v>
      </c>
      <c r="CP10" s="506">
        <v>9.9</v>
      </c>
      <c r="CQ10" s="506">
        <v>10.75</v>
      </c>
      <c r="CR10" s="506">
        <v>10.75</v>
      </c>
      <c r="CS10" s="506">
        <v>11.75</v>
      </c>
      <c r="CT10" s="619">
        <v>11.75</v>
      </c>
      <c r="CU10" s="618">
        <v>11.75</v>
      </c>
      <c r="CV10" s="506">
        <v>11.75</v>
      </c>
      <c r="CW10" s="506">
        <v>10.5</v>
      </c>
      <c r="CX10" s="506">
        <v>10.5</v>
      </c>
      <c r="CY10" s="506">
        <v>10.375</v>
      </c>
      <c r="CZ10" s="506">
        <v>8.375</v>
      </c>
      <c r="DA10" s="506">
        <v>8.375</v>
      </c>
      <c r="DB10" s="506">
        <v>8.375</v>
      </c>
      <c r="DC10" s="506">
        <v>8.375</v>
      </c>
      <c r="DD10" s="506">
        <v>8.375</v>
      </c>
      <c r="DE10" s="506">
        <v>8.375</v>
      </c>
      <c r="DF10" s="619">
        <v>8.375</v>
      </c>
      <c r="DG10" s="618">
        <v>8.375</v>
      </c>
      <c r="DH10" s="506">
        <v>8.375</v>
      </c>
      <c r="DI10" s="506">
        <v>8.375</v>
      </c>
      <c r="DJ10" s="506">
        <v>8.375</v>
      </c>
      <c r="DK10" s="506">
        <v>8.375</v>
      </c>
      <c r="DL10" s="506">
        <v>8.375</v>
      </c>
      <c r="DM10" s="506">
        <v>8.375</v>
      </c>
      <c r="DN10" s="506">
        <v>8.375</v>
      </c>
      <c r="DO10" s="506">
        <v>8.375</v>
      </c>
      <c r="DP10" s="506">
        <v>8.375</v>
      </c>
      <c r="DQ10" s="506">
        <v>8.375</v>
      </c>
      <c r="DR10" s="619">
        <v>8.375</v>
      </c>
      <c r="DS10" s="618">
        <v>8.375</v>
      </c>
      <c r="DT10" s="506">
        <v>8.375</v>
      </c>
      <c r="DU10" s="506">
        <v>8.375</v>
      </c>
      <c r="DV10" s="506">
        <v>8.375</v>
      </c>
      <c r="DW10" s="506">
        <v>8.375</v>
      </c>
      <c r="DX10" s="506">
        <v>8.375</v>
      </c>
      <c r="DY10" s="506">
        <v>8.375</v>
      </c>
      <c r="DZ10" s="506">
        <v>8.375</v>
      </c>
      <c r="EA10" s="506">
        <v>8</v>
      </c>
      <c r="EB10" s="506">
        <v>8</v>
      </c>
      <c r="EC10" s="506">
        <v>8</v>
      </c>
      <c r="ED10" s="619">
        <v>8</v>
      </c>
    </row>
    <row r="11" spans="2:134" ht="33" customHeight="1" x14ac:dyDescent="0.45">
      <c r="B11" s="420" t="s">
        <v>293</v>
      </c>
      <c r="C11" s="1584">
        <v>13.85</v>
      </c>
      <c r="D11" s="1584">
        <v>13.85</v>
      </c>
      <c r="E11" s="1585">
        <v>13</v>
      </c>
      <c r="F11" s="1585">
        <v>13.5</v>
      </c>
      <c r="G11" s="1585">
        <v>13</v>
      </c>
      <c r="H11" s="1585">
        <v>13</v>
      </c>
      <c r="I11" s="1585">
        <v>13.6</v>
      </c>
      <c r="J11" s="1585">
        <v>13.6</v>
      </c>
      <c r="K11" s="1585">
        <v>13</v>
      </c>
      <c r="L11" s="1583">
        <v>13</v>
      </c>
      <c r="M11" s="1583">
        <v>13.67</v>
      </c>
      <c r="N11" s="1583">
        <v>13</v>
      </c>
      <c r="O11" s="1583">
        <v>13.5</v>
      </c>
      <c r="P11" s="1583">
        <v>13</v>
      </c>
      <c r="Q11" s="1583">
        <v>13</v>
      </c>
      <c r="R11" s="1583">
        <v>13</v>
      </c>
      <c r="S11" s="1583">
        <v>13</v>
      </c>
      <c r="T11" s="1583">
        <v>13</v>
      </c>
      <c r="U11" s="506">
        <v>13</v>
      </c>
      <c r="V11" s="506">
        <v>13</v>
      </c>
      <c r="W11" s="506">
        <v>13</v>
      </c>
      <c r="X11" s="506">
        <v>13</v>
      </c>
      <c r="Y11" s="506">
        <v>13</v>
      </c>
      <c r="Z11" s="506">
        <v>13</v>
      </c>
      <c r="AA11" s="506">
        <v>13</v>
      </c>
      <c r="AB11" s="506">
        <v>15</v>
      </c>
      <c r="AC11" s="506">
        <v>15</v>
      </c>
      <c r="AD11" s="506">
        <v>15.25</v>
      </c>
      <c r="AE11" s="506">
        <v>15</v>
      </c>
      <c r="AF11" s="506">
        <v>14.5</v>
      </c>
      <c r="AG11" s="506">
        <v>14.5</v>
      </c>
      <c r="AH11" s="506">
        <v>14.5</v>
      </c>
      <c r="AI11" s="506">
        <v>13</v>
      </c>
      <c r="AJ11" s="506">
        <v>13</v>
      </c>
      <c r="AK11" s="506">
        <v>13</v>
      </c>
      <c r="AL11" s="506">
        <v>13</v>
      </c>
      <c r="AM11" s="618">
        <v>13</v>
      </c>
      <c r="AN11" s="506">
        <v>13</v>
      </c>
      <c r="AO11" s="506">
        <v>13</v>
      </c>
      <c r="AP11" s="506">
        <v>11.5</v>
      </c>
      <c r="AQ11" s="506">
        <v>12.75</v>
      </c>
      <c r="AR11" s="506">
        <v>12.75</v>
      </c>
      <c r="AS11" s="506">
        <v>11.5</v>
      </c>
      <c r="AT11" s="506">
        <v>11.5</v>
      </c>
      <c r="AU11" s="506">
        <v>11.5</v>
      </c>
      <c r="AV11" s="506">
        <v>11.5</v>
      </c>
      <c r="AW11" s="506">
        <v>11.5</v>
      </c>
      <c r="AX11" s="619">
        <v>11.5</v>
      </c>
      <c r="AY11" s="618">
        <v>11.5</v>
      </c>
      <c r="AZ11" s="506">
        <v>11.5</v>
      </c>
      <c r="BA11" s="506">
        <v>11.5</v>
      </c>
      <c r="BB11" s="506">
        <v>11.5</v>
      </c>
      <c r="BC11" s="506">
        <v>11.5</v>
      </c>
      <c r="BD11" s="506">
        <v>11.5</v>
      </c>
      <c r="BE11" s="506">
        <v>11.5</v>
      </c>
      <c r="BF11" s="506">
        <v>11.5</v>
      </c>
      <c r="BG11" s="506">
        <v>11.5</v>
      </c>
      <c r="BH11" s="506">
        <v>11.5</v>
      </c>
      <c r="BI11" s="506">
        <v>11.5</v>
      </c>
      <c r="BJ11" s="619">
        <v>11.5</v>
      </c>
      <c r="BK11" s="618">
        <v>11.5</v>
      </c>
      <c r="BL11" s="506">
        <v>11.5</v>
      </c>
      <c r="BM11" s="506">
        <v>11.5</v>
      </c>
      <c r="BN11" s="506">
        <v>11.5</v>
      </c>
      <c r="BO11" s="506">
        <v>11.5</v>
      </c>
      <c r="BP11" s="506">
        <v>11.5</v>
      </c>
      <c r="BQ11" s="506">
        <v>11.5</v>
      </c>
      <c r="BR11" s="506">
        <v>11.5</v>
      </c>
      <c r="BS11" s="506">
        <v>11.5</v>
      </c>
      <c r="BT11" s="506">
        <v>11.5</v>
      </c>
      <c r="BU11" s="506">
        <v>11.5</v>
      </c>
      <c r="BV11" s="619">
        <v>11.5</v>
      </c>
      <c r="BW11" s="618">
        <v>11.5</v>
      </c>
      <c r="BX11" s="506">
        <v>11.5</v>
      </c>
      <c r="BY11" s="506">
        <v>11.5</v>
      </c>
      <c r="BZ11" s="506">
        <v>11.5</v>
      </c>
      <c r="CA11" s="506">
        <v>11.5</v>
      </c>
      <c r="CB11" s="506">
        <v>11.5</v>
      </c>
      <c r="CC11" s="506">
        <v>11.5</v>
      </c>
      <c r="CD11" s="506">
        <v>11.5</v>
      </c>
      <c r="CE11" s="506">
        <v>11.5</v>
      </c>
      <c r="CF11" s="506">
        <v>11.5</v>
      </c>
      <c r="CG11" s="506">
        <v>11.5</v>
      </c>
      <c r="CH11" s="619">
        <v>11.5</v>
      </c>
      <c r="CI11" s="618">
        <v>11.5</v>
      </c>
      <c r="CJ11" s="506">
        <v>11.5</v>
      </c>
      <c r="CK11" s="506">
        <v>11.5</v>
      </c>
      <c r="CL11" s="506">
        <v>11.5</v>
      </c>
      <c r="CM11" s="506">
        <v>11.5</v>
      </c>
      <c r="CN11" s="506">
        <v>11.5</v>
      </c>
      <c r="CO11" s="506">
        <v>11.5</v>
      </c>
      <c r="CP11" s="506">
        <v>11.5</v>
      </c>
      <c r="CQ11" s="506">
        <v>11.5</v>
      </c>
      <c r="CR11" s="506">
        <v>13.125</v>
      </c>
      <c r="CS11" s="506">
        <v>14</v>
      </c>
      <c r="CT11" s="619">
        <v>14</v>
      </c>
      <c r="CU11" s="618">
        <v>14</v>
      </c>
      <c r="CV11" s="506">
        <v>14</v>
      </c>
      <c r="CW11" s="506">
        <v>12.5</v>
      </c>
      <c r="CX11" s="506">
        <v>11.5</v>
      </c>
      <c r="CY11" s="506">
        <v>11.5</v>
      </c>
      <c r="CZ11" s="506">
        <v>10.5</v>
      </c>
      <c r="DA11" s="506">
        <v>10.5</v>
      </c>
      <c r="DB11" s="506">
        <v>10.5</v>
      </c>
      <c r="DC11" s="506">
        <v>10.5</v>
      </c>
      <c r="DD11" s="506">
        <v>10.5</v>
      </c>
      <c r="DE11" s="506">
        <v>10.5</v>
      </c>
      <c r="DF11" s="619">
        <v>10.5</v>
      </c>
      <c r="DG11" s="618">
        <v>10.5</v>
      </c>
      <c r="DH11" s="506">
        <v>10.5</v>
      </c>
      <c r="DI11" s="506">
        <v>10.5</v>
      </c>
      <c r="DJ11" s="506">
        <v>10.5</v>
      </c>
      <c r="DK11" s="506">
        <v>10.5</v>
      </c>
      <c r="DL11" s="506">
        <v>10.5</v>
      </c>
      <c r="DM11" s="506">
        <v>10.5</v>
      </c>
      <c r="DN11" s="506">
        <v>10.5</v>
      </c>
      <c r="DO11" s="506">
        <v>10.5</v>
      </c>
      <c r="DP11" s="506">
        <v>10.5</v>
      </c>
      <c r="DQ11" s="506">
        <v>10.5</v>
      </c>
      <c r="DR11" s="619">
        <v>10.5</v>
      </c>
      <c r="DS11" s="618">
        <v>10.5</v>
      </c>
      <c r="DT11" s="506">
        <v>10.5</v>
      </c>
      <c r="DU11" s="506">
        <v>10.5</v>
      </c>
      <c r="DV11" s="506">
        <v>10.5</v>
      </c>
      <c r="DW11" s="506">
        <v>10.5</v>
      </c>
      <c r="DX11" s="506">
        <v>10.5</v>
      </c>
      <c r="DY11" s="506">
        <v>10.5</v>
      </c>
      <c r="DZ11" s="506">
        <v>10.5</v>
      </c>
      <c r="EA11" s="506">
        <v>10.5</v>
      </c>
      <c r="EB11" s="506">
        <v>10.5</v>
      </c>
      <c r="EC11" s="506">
        <v>10.5</v>
      </c>
      <c r="ED11" s="619">
        <v>10.5</v>
      </c>
    </row>
    <row r="12" spans="2:134" ht="33" customHeight="1" x14ac:dyDescent="0.45">
      <c r="B12" s="420" t="s">
        <v>294</v>
      </c>
      <c r="C12" s="1584">
        <v>13.75</v>
      </c>
      <c r="D12" s="1584">
        <v>13.75</v>
      </c>
      <c r="E12" s="1585">
        <v>13.75</v>
      </c>
      <c r="F12" s="1585">
        <v>14.25</v>
      </c>
      <c r="G12" s="1585">
        <v>14</v>
      </c>
      <c r="H12" s="1585">
        <v>14</v>
      </c>
      <c r="I12" s="1585">
        <v>13.9</v>
      </c>
      <c r="J12" s="1585">
        <v>13.9</v>
      </c>
      <c r="K12" s="1585">
        <v>13.75</v>
      </c>
      <c r="L12" s="1583">
        <v>13.75</v>
      </c>
      <c r="M12" s="1583">
        <v>13.75</v>
      </c>
      <c r="N12" s="1583">
        <v>13.75</v>
      </c>
      <c r="O12" s="1583">
        <v>14</v>
      </c>
      <c r="P12" s="1583">
        <v>14</v>
      </c>
      <c r="Q12" s="1583">
        <v>14</v>
      </c>
      <c r="R12" s="1583">
        <v>14</v>
      </c>
      <c r="S12" s="1583">
        <v>14</v>
      </c>
      <c r="T12" s="1583">
        <v>14</v>
      </c>
      <c r="U12" s="506">
        <v>14</v>
      </c>
      <c r="V12" s="506">
        <v>14</v>
      </c>
      <c r="W12" s="506">
        <v>14</v>
      </c>
      <c r="X12" s="506">
        <v>14</v>
      </c>
      <c r="Y12" s="506">
        <v>14.5</v>
      </c>
      <c r="Z12" s="506">
        <v>14.5</v>
      </c>
      <c r="AA12" s="506">
        <v>14.5</v>
      </c>
      <c r="AB12" s="506">
        <v>17</v>
      </c>
      <c r="AC12" s="506">
        <v>17</v>
      </c>
      <c r="AD12" s="506">
        <v>17</v>
      </c>
      <c r="AE12" s="506">
        <v>16.5</v>
      </c>
      <c r="AF12" s="506">
        <v>16.5</v>
      </c>
      <c r="AG12" s="506">
        <v>16.5</v>
      </c>
      <c r="AH12" s="506">
        <v>16.5</v>
      </c>
      <c r="AI12" s="506">
        <v>14.5</v>
      </c>
      <c r="AJ12" s="506">
        <v>14.5</v>
      </c>
      <c r="AK12" s="506">
        <v>14.5</v>
      </c>
      <c r="AL12" s="506">
        <v>14.5</v>
      </c>
      <c r="AM12" s="618">
        <v>12.5</v>
      </c>
      <c r="AN12" s="506">
        <v>12.5</v>
      </c>
      <c r="AO12" s="506">
        <v>11</v>
      </c>
      <c r="AP12" s="506">
        <v>11.5</v>
      </c>
      <c r="AQ12" s="506">
        <v>13.25</v>
      </c>
      <c r="AR12" s="506">
        <v>13.25</v>
      </c>
      <c r="AS12" s="506">
        <v>11.5</v>
      </c>
      <c r="AT12" s="506">
        <v>10.5</v>
      </c>
      <c r="AU12" s="506">
        <v>10.5</v>
      </c>
      <c r="AV12" s="506">
        <v>10.5</v>
      </c>
      <c r="AW12" s="506">
        <v>10.5</v>
      </c>
      <c r="AX12" s="619">
        <v>10.5</v>
      </c>
      <c r="AY12" s="618">
        <v>10.5</v>
      </c>
      <c r="AZ12" s="506">
        <v>10.5</v>
      </c>
      <c r="BA12" s="506">
        <v>10.5</v>
      </c>
      <c r="BB12" s="506">
        <v>10.5</v>
      </c>
      <c r="BC12" s="506">
        <v>10.5</v>
      </c>
      <c r="BD12" s="506">
        <v>10.5</v>
      </c>
      <c r="BE12" s="506">
        <v>10.5</v>
      </c>
      <c r="BF12" s="506">
        <v>10.5</v>
      </c>
      <c r="BG12" s="506">
        <v>10.5</v>
      </c>
      <c r="BH12" s="506">
        <v>10.5</v>
      </c>
      <c r="BI12" s="506">
        <v>10.5</v>
      </c>
      <c r="BJ12" s="619">
        <v>10.5</v>
      </c>
      <c r="BK12" s="618">
        <v>10.5</v>
      </c>
      <c r="BL12" s="506">
        <v>11.5</v>
      </c>
      <c r="BM12" s="506">
        <v>10.5</v>
      </c>
      <c r="BN12" s="506">
        <v>10.5</v>
      </c>
      <c r="BO12" s="506">
        <v>10.5</v>
      </c>
      <c r="BP12" s="506">
        <v>10.5</v>
      </c>
      <c r="BQ12" s="506">
        <v>10</v>
      </c>
      <c r="BR12" s="506">
        <v>10</v>
      </c>
      <c r="BS12" s="506">
        <v>10</v>
      </c>
      <c r="BT12" s="506">
        <v>10</v>
      </c>
      <c r="BU12" s="506">
        <v>10</v>
      </c>
      <c r="BV12" s="619">
        <v>10</v>
      </c>
      <c r="BW12" s="618">
        <v>10</v>
      </c>
      <c r="BX12" s="506">
        <v>10</v>
      </c>
      <c r="BY12" s="506">
        <v>10</v>
      </c>
      <c r="BZ12" s="506">
        <v>10</v>
      </c>
      <c r="CA12" s="506">
        <v>10</v>
      </c>
      <c r="CB12" s="506">
        <v>10</v>
      </c>
      <c r="CC12" s="506">
        <v>10</v>
      </c>
      <c r="CD12" s="506">
        <v>10</v>
      </c>
      <c r="CE12" s="506">
        <v>10</v>
      </c>
      <c r="CF12" s="506">
        <v>10</v>
      </c>
      <c r="CG12" s="506">
        <v>10</v>
      </c>
      <c r="CH12" s="619">
        <v>10</v>
      </c>
      <c r="CI12" s="618">
        <v>10</v>
      </c>
      <c r="CJ12" s="506">
        <v>10</v>
      </c>
      <c r="CK12" s="506">
        <v>10</v>
      </c>
      <c r="CL12" s="506">
        <v>10</v>
      </c>
      <c r="CM12" s="506">
        <v>10</v>
      </c>
      <c r="CN12" s="506">
        <v>10</v>
      </c>
      <c r="CO12" s="506">
        <v>11.5</v>
      </c>
      <c r="CP12" s="506">
        <v>11.5</v>
      </c>
      <c r="CQ12" s="506">
        <v>12</v>
      </c>
      <c r="CR12" s="506">
        <v>13.375</v>
      </c>
      <c r="CS12" s="506">
        <v>14.25</v>
      </c>
      <c r="CT12" s="619">
        <v>14.25</v>
      </c>
      <c r="CU12" s="618">
        <v>14.25</v>
      </c>
      <c r="CV12" s="506">
        <v>14.25</v>
      </c>
      <c r="CW12" s="506">
        <v>13</v>
      </c>
      <c r="CX12" s="506">
        <v>12</v>
      </c>
      <c r="CY12" s="506">
        <v>12</v>
      </c>
      <c r="CZ12" s="506">
        <v>11</v>
      </c>
      <c r="DA12" s="506">
        <v>11</v>
      </c>
      <c r="DB12" s="506">
        <v>11</v>
      </c>
      <c r="DC12" s="506">
        <v>11</v>
      </c>
      <c r="DD12" s="506">
        <v>11</v>
      </c>
      <c r="DE12" s="506">
        <v>11</v>
      </c>
      <c r="DF12" s="619">
        <v>11</v>
      </c>
      <c r="DG12" s="618">
        <v>11</v>
      </c>
      <c r="DH12" s="506">
        <v>11</v>
      </c>
      <c r="DI12" s="506">
        <v>11</v>
      </c>
      <c r="DJ12" s="506">
        <v>11</v>
      </c>
      <c r="DK12" s="506">
        <v>11</v>
      </c>
      <c r="DL12" s="506">
        <v>11</v>
      </c>
      <c r="DM12" s="506">
        <v>11</v>
      </c>
      <c r="DN12" s="506">
        <v>11</v>
      </c>
      <c r="DO12" s="506">
        <v>10.5</v>
      </c>
      <c r="DP12" s="506">
        <v>10.5</v>
      </c>
      <c r="DQ12" s="506">
        <v>10.5</v>
      </c>
      <c r="DR12" s="619">
        <v>10.5</v>
      </c>
      <c r="DS12" s="618">
        <v>10.5</v>
      </c>
      <c r="DT12" s="506">
        <v>10.5</v>
      </c>
      <c r="DU12" s="506">
        <v>10.5</v>
      </c>
      <c r="DV12" s="506">
        <v>10.5</v>
      </c>
      <c r="DW12" s="506">
        <v>10.5</v>
      </c>
      <c r="DX12" s="506">
        <v>10.5</v>
      </c>
      <c r="DY12" s="506">
        <v>10.5</v>
      </c>
      <c r="DZ12" s="506">
        <v>10.5</v>
      </c>
      <c r="EA12" s="506">
        <v>10.5</v>
      </c>
      <c r="EB12" s="506">
        <v>10.5</v>
      </c>
      <c r="EC12" s="506">
        <v>10.5</v>
      </c>
      <c r="ED12" s="619">
        <v>10.5</v>
      </c>
    </row>
    <row r="13" spans="2:134" ht="33" customHeight="1" x14ac:dyDescent="0.45">
      <c r="B13" s="420" t="s">
        <v>295</v>
      </c>
      <c r="C13" s="1584">
        <v>12.25</v>
      </c>
      <c r="D13" s="1584">
        <v>12.25</v>
      </c>
      <c r="E13" s="1585">
        <v>12.25</v>
      </c>
      <c r="F13" s="1585">
        <v>15.75</v>
      </c>
      <c r="G13" s="1585">
        <v>15.7</v>
      </c>
      <c r="H13" s="1585">
        <v>15.7</v>
      </c>
      <c r="I13" s="1585">
        <v>16.45</v>
      </c>
      <c r="J13" s="1585">
        <v>16.45</v>
      </c>
      <c r="K13" s="1585">
        <v>16.5</v>
      </c>
      <c r="L13" s="1585">
        <v>16.5</v>
      </c>
      <c r="M13" s="1583">
        <v>16.5</v>
      </c>
      <c r="N13" s="1583">
        <v>16.5</v>
      </c>
      <c r="O13" s="1583">
        <v>16</v>
      </c>
      <c r="P13" s="1583">
        <v>16</v>
      </c>
      <c r="Q13" s="1583">
        <v>16</v>
      </c>
      <c r="R13" s="1583">
        <v>16</v>
      </c>
      <c r="S13" s="1583">
        <v>16</v>
      </c>
      <c r="T13" s="1583">
        <v>16</v>
      </c>
      <c r="U13" s="506">
        <v>16</v>
      </c>
      <c r="V13" s="506">
        <v>16</v>
      </c>
      <c r="W13" s="506">
        <v>16</v>
      </c>
      <c r="X13" s="506">
        <v>16.149999999999999</v>
      </c>
      <c r="Y13" s="506">
        <v>16.149999999999999</v>
      </c>
      <c r="Z13" s="506">
        <v>15</v>
      </c>
      <c r="AA13" s="506">
        <v>15</v>
      </c>
      <c r="AB13" s="506">
        <v>17.5</v>
      </c>
      <c r="AC13" s="506">
        <v>17.7</v>
      </c>
      <c r="AD13" s="506">
        <v>17.7</v>
      </c>
      <c r="AE13" s="506">
        <v>17.7</v>
      </c>
      <c r="AF13" s="506">
        <v>17.7</v>
      </c>
      <c r="AG13" s="506">
        <v>17.7</v>
      </c>
      <c r="AH13" s="506">
        <v>17.7</v>
      </c>
      <c r="AI13" s="506">
        <v>15</v>
      </c>
      <c r="AJ13" s="506">
        <v>15</v>
      </c>
      <c r="AK13" s="506">
        <v>15</v>
      </c>
      <c r="AL13" s="506">
        <v>15</v>
      </c>
      <c r="AM13" s="618">
        <v>12</v>
      </c>
      <c r="AN13" s="506">
        <v>12</v>
      </c>
      <c r="AO13" s="506">
        <v>12</v>
      </c>
      <c r="AP13" s="506">
        <v>12</v>
      </c>
      <c r="AQ13" s="506">
        <v>12.5</v>
      </c>
      <c r="AR13" s="506">
        <v>12.5</v>
      </c>
      <c r="AS13" s="506">
        <v>12</v>
      </c>
      <c r="AT13" s="506">
        <v>12</v>
      </c>
      <c r="AU13" s="506">
        <v>14.7</v>
      </c>
      <c r="AV13" s="506">
        <v>14.7</v>
      </c>
      <c r="AW13" s="506">
        <v>14.7</v>
      </c>
      <c r="AX13" s="619">
        <v>14.7</v>
      </c>
      <c r="AY13" s="618">
        <v>14.7</v>
      </c>
      <c r="AZ13" s="506">
        <v>14.7</v>
      </c>
      <c r="BA13" s="506">
        <v>14.7</v>
      </c>
      <c r="BB13" s="506">
        <v>14.7</v>
      </c>
      <c r="BC13" s="506">
        <v>14.7</v>
      </c>
      <c r="BD13" s="506">
        <v>14.7</v>
      </c>
      <c r="BE13" s="506">
        <v>14.7</v>
      </c>
      <c r="BF13" s="506">
        <v>14.7</v>
      </c>
      <c r="BG13" s="506">
        <v>14.7</v>
      </c>
      <c r="BH13" s="506">
        <v>14.7</v>
      </c>
      <c r="BI13" s="506">
        <v>14.7</v>
      </c>
      <c r="BJ13" s="619">
        <v>14.7</v>
      </c>
      <c r="BK13" s="618">
        <v>12</v>
      </c>
      <c r="BL13" s="506">
        <v>10.5</v>
      </c>
      <c r="BM13" s="506">
        <v>14.7</v>
      </c>
      <c r="BN13" s="506">
        <v>12</v>
      </c>
      <c r="BO13" s="506">
        <v>12</v>
      </c>
      <c r="BP13" s="506">
        <v>12</v>
      </c>
      <c r="BQ13" s="506">
        <v>10.125</v>
      </c>
      <c r="BR13" s="506">
        <v>10.125</v>
      </c>
      <c r="BS13" s="506">
        <v>10.125</v>
      </c>
      <c r="BT13" s="506">
        <v>10.125</v>
      </c>
      <c r="BU13" s="506">
        <v>10.125</v>
      </c>
      <c r="BV13" s="619">
        <v>10.125</v>
      </c>
      <c r="BW13" s="618">
        <v>10.125</v>
      </c>
      <c r="BX13" s="506">
        <v>10.125</v>
      </c>
      <c r="BY13" s="506">
        <v>10.125</v>
      </c>
      <c r="BZ13" s="506">
        <v>10.125</v>
      </c>
      <c r="CA13" s="506">
        <v>10.125</v>
      </c>
      <c r="CB13" s="506">
        <v>10.125</v>
      </c>
      <c r="CC13" s="506">
        <v>10.125</v>
      </c>
      <c r="CD13" s="506">
        <v>10.125</v>
      </c>
      <c r="CE13" s="506">
        <v>10.125</v>
      </c>
      <c r="CF13" s="506">
        <v>10.125</v>
      </c>
      <c r="CG13" s="506">
        <v>10.125</v>
      </c>
      <c r="CH13" s="619">
        <v>10.125</v>
      </c>
      <c r="CI13" s="618">
        <v>10.130000000000001</v>
      </c>
      <c r="CJ13" s="506">
        <v>10.127500000000001</v>
      </c>
      <c r="CK13" s="506">
        <v>10.125</v>
      </c>
      <c r="CL13" s="506">
        <v>10.125</v>
      </c>
      <c r="CM13" s="506">
        <v>10.125</v>
      </c>
      <c r="CN13" s="506">
        <v>10.125</v>
      </c>
      <c r="CO13" s="506">
        <v>12.725</v>
      </c>
      <c r="CP13" s="506">
        <v>12.725</v>
      </c>
      <c r="CQ13" s="506">
        <v>12.725</v>
      </c>
      <c r="CR13" s="506">
        <v>13.625</v>
      </c>
      <c r="CS13" s="506">
        <v>14.75</v>
      </c>
      <c r="CT13" s="619">
        <v>14.75</v>
      </c>
      <c r="CU13" s="618">
        <v>14.75</v>
      </c>
      <c r="CV13" s="506">
        <v>14.75</v>
      </c>
      <c r="CW13" s="506">
        <v>12.875</v>
      </c>
      <c r="CX13" s="506">
        <v>12.5</v>
      </c>
      <c r="CY13" s="506">
        <v>12.5</v>
      </c>
      <c r="CZ13" s="506">
        <v>11</v>
      </c>
      <c r="DA13" s="506">
        <v>11</v>
      </c>
      <c r="DB13" s="506">
        <v>11</v>
      </c>
      <c r="DC13" s="506">
        <v>11</v>
      </c>
      <c r="DD13" s="506">
        <v>11</v>
      </c>
      <c r="DE13" s="506">
        <v>11</v>
      </c>
      <c r="DF13" s="619">
        <v>11</v>
      </c>
      <c r="DG13" s="618">
        <v>11</v>
      </c>
      <c r="DH13" s="506">
        <v>11</v>
      </c>
      <c r="DI13" s="506">
        <v>11</v>
      </c>
      <c r="DJ13" s="506">
        <v>11</v>
      </c>
      <c r="DK13" s="506">
        <v>11</v>
      </c>
      <c r="DL13" s="506">
        <v>11</v>
      </c>
      <c r="DM13" s="506">
        <v>11</v>
      </c>
      <c r="DN13" s="506">
        <v>11</v>
      </c>
      <c r="DO13" s="506">
        <v>11</v>
      </c>
      <c r="DP13" s="506">
        <v>11</v>
      </c>
      <c r="DQ13" s="506">
        <v>11</v>
      </c>
      <c r="DR13" s="619">
        <v>11</v>
      </c>
      <c r="DS13" s="618">
        <v>11</v>
      </c>
      <c r="DT13" s="506">
        <v>11</v>
      </c>
      <c r="DU13" s="506">
        <v>11</v>
      </c>
      <c r="DV13" s="506">
        <v>11</v>
      </c>
      <c r="DW13" s="506">
        <v>11</v>
      </c>
      <c r="DX13" s="506">
        <v>11</v>
      </c>
      <c r="DY13" s="506">
        <v>11</v>
      </c>
      <c r="DZ13" s="506">
        <v>11</v>
      </c>
      <c r="EA13" s="506">
        <v>10.5</v>
      </c>
      <c r="EB13" s="506">
        <v>10.5</v>
      </c>
      <c r="EC13" s="506">
        <v>10.5</v>
      </c>
      <c r="ED13" s="619">
        <v>10.5</v>
      </c>
    </row>
    <row r="14" spans="2:134" ht="32.25" customHeight="1" x14ac:dyDescent="0.45">
      <c r="B14" s="420" t="s">
        <v>296</v>
      </c>
      <c r="C14" s="1584">
        <v>13.5</v>
      </c>
      <c r="D14" s="1584">
        <v>13.9</v>
      </c>
      <c r="E14" s="1585">
        <v>13.9</v>
      </c>
      <c r="F14" s="1585">
        <v>18</v>
      </c>
      <c r="G14" s="1585">
        <v>13.9</v>
      </c>
      <c r="H14" s="1585">
        <v>13.9</v>
      </c>
      <c r="I14" s="1585">
        <v>13.9</v>
      </c>
      <c r="J14" s="1585">
        <v>13.9</v>
      </c>
      <c r="K14" s="1585">
        <v>13.9</v>
      </c>
      <c r="L14" s="1583">
        <v>15</v>
      </c>
      <c r="M14" s="1583">
        <v>13.7</v>
      </c>
      <c r="N14" s="1583">
        <v>13.7</v>
      </c>
      <c r="O14" s="1583">
        <v>11</v>
      </c>
      <c r="P14" s="1583">
        <v>11.25</v>
      </c>
      <c r="Q14" s="1583">
        <v>11.25</v>
      </c>
      <c r="R14" s="1583">
        <v>11.25</v>
      </c>
      <c r="S14" s="1583">
        <v>11.25</v>
      </c>
      <c r="T14" s="1583">
        <v>15.15</v>
      </c>
      <c r="U14" s="506">
        <v>15.15</v>
      </c>
      <c r="V14" s="506">
        <v>15.15</v>
      </c>
      <c r="W14" s="506">
        <v>15.15</v>
      </c>
      <c r="X14" s="506">
        <v>15.15</v>
      </c>
      <c r="Y14" s="506">
        <v>15.15</v>
      </c>
      <c r="Z14" s="506">
        <v>15.9</v>
      </c>
      <c r="AA14" s="506">
        <v>15.15</v>
      </c>
      <c r="AB14" s="506">
        <v>15.15</v>
      </c>
      <c r="AC14" s="506">
        <v>15.15</v>
      </c>
      <c r="AD14" s="506">
        <v>15.15</v>
      </c>
      <c r="AE14" s="506">
        <v>15.15</v>
      </c>
      <c r="AF14" s="506">
        <v>14.15</v>
      </c>
      <c r="AG14" s="506">
        <v>14.15</v>
      </c>
      <c r="AH14" s="506">
        <v>13.9</v>
      </c>
      <c r="AI14" s="506">
        <v>13.9</v>
      </c>
      <c r="AJ14" s="506">
        <v>13.9</v>
      </c>
      <c r="AK14" s="506">
        <v>13.9</v>
      </c>
      <c r="AL14" s="506">
        <v>13.9</v>
      </c>
      <c r="AM14" s="618">
        <v>13.9</v>
      </c>
      <c r="AN14" s="506">
        <v>13.9</v>
      </c>
      <c r="AO14" s="506">
        <v>13.9</v>
      </c>
      <c r="AP14" s="506">
        <v>13.9</v>
      </c>
      <c r="AQ14" s="506">
        <v>13.9</v>
      </c>
      <c r="AR14" s="506">
        <v>13.9</v>
      </c>
      <c r="AS14" s="506">
        <v>13.9</v>
      </c>
      <c r="AT14" s="506">
        <v>13.9</v>
      </c>
      <c r="AU14" s="506">
        <v>13.4</v>
      </c>
      <c r="AV14" s="506">
        <v>13.4</v>
      </c>
      <c r="AW14" s="506">
        <v>13.4</v>
      </c>
      <c r="AX14" s="619">
        <v>13.4</v>
      </c>
      <c r="AY14" s="618">
        <v>13.4</v>
      </c>
      <c r="AZ14" s="506">
        <v>13.4</v>
      </c>
      <c r="BA14" s="506">
        <v>13.4</v>
      </c>
      <c r="BB14" s="506">
        <v>13.4</v>
      </c>
      <c r="BC14" s="506">
        <v>12.4</v>
      </c>
      <c r="BD14" s="506">
        <v>12.4</v>
      </c>
      <c r="BE14" s="506">
        <v>12.4</v>
      </c>
      <c r="BF14" s="506">
        <v>12.4</v>
      </c>
      <c r="BG14" s="506">
        <v>12.4</v>
      </c>
      <c r="BH14" s="506">
        <v>13.4</v>
      </c>
      <c r="BI14" s="506">
        <v>13.4</v>
      </c>
      <c r="BJ14" s="619">
        <v>12.4</v>
      </c>
      <c r="BK14" s="618">
        <v>12.4</v>
      </c>
      <c r="BL14" s="506">
        <v>14.7</v>
      </c>
      <c r="BM14" s="506">
        <v>11.9</v>
      </c>
      <c r="BN14" s="506">
        <v>11.9</v>
      </c>
      <c r="BO14" s="506">
        <v>11.9</v>
      </c>
      <c r="BP14" s="506">
        <v>11.9</v>
      </c>
      <c r="BQ14" s="506">
        <v>13.125</v>
      </c>
      <c r="BR14" s="506">
        <v>13.125</v>
      </c>
      <c r="BS14" s="506">
        <v>13.125</v>
      </c>
      <c r="BT14" s="506">
        <v>13.125</v>
      </c>
      <c r="BU14" s="506">
        <v>13.125</v>
      </c>
      <c r="BV14" s="619">
        <v>13.125</v>
      </c>
      <c r="BW14" s="618">
        <v>13.125</v>
      </c>
      <c r="BX14" s="506">
        <v>13.125</v>
      </c>
      <c r="BY14" s="506">
        <v>13.125</v>
      </c>
      <c r="BZ14" s="506">
        <v>13.125</v>
      </c>
      <c r="CA14" s="506">
        <v>13.125</v>
      </c>
      <c r="CB14" s="506">
        <v>13.125</v>
      </c>
      <c r="CC14" s="506">
        <v>13.125</v>
      </c>
      <c r="CD14" s="506">
        <v>13.125</v>
      </c>
      <c r="CE14" s="506">
        <v>13.125</v>
      </c>
      <c r="CF14" s="506">
        <v>13.125</v>
      </c>
      <c r="CG14" s="506">
        <v>13.125</v>
      </c>
      <c r="CH14" s="619">
        <v>13.125</v>
      </c>
      <c r="CI14" s="618">
        <v>13.125</v>
      </c>
      <c r="CJ14" s="506">
        <v>13.125</v>
      </c>
      <c r="CK14" s="506">
        <v>13.125</v>
      </c>
      <c r="CL14" s="506">
        <v>13.125</v>
      </c>
      <c r="CM14" s="506">
        <v>13.125</v>
      </c>
      <c r="CN14" s="506">
        <v>12</v>
      </c>
      <c r="CO14" s="506">
        <v>12</v>
      </c>
      <c r="CP14" s="506">
        <v>12</v>
      </c>
      <c r="CQ14" s="506">
        <v>11</v>
      </c>
      <c r="CR14" s="506">
        <v>11</v>
      </c>
      <c r="CS14" s="506">
        <v>12</v>
      </c>
      <c r="CT14" s="619">
        <v>12</v>
      </c>
      <c r="CU14" s="618">
        <v>12</v>
      </c>
      <c r="CV14" s="506">
        <v>12</v>
      </c>
      <c r="CW14" s="506">
        <v>17.75</v>
      </c>
      <c r="CX14" s="506">
        <v>17.75</v>
      </c>
      <c r="CY14" s="506">
        <v>17.75</v>
      </c>
      <c r="CZ14" s="506">
        <v>14.25</v>
      </c>
      <c r="DA14" s="506">
        <v>14.25</v>
      </c>
      <c r="DB14" s="506">
        <v>14.25</v>
      </c>
      <c r="DC14" s="506">
        <v>14.25</v>
      </c>
      <c r="DD14" s="506">
        <v>12.75</v>
      </c>
      <c r="DE14" s="506">
        <v>12.75</v>
      </c>
      <c r="DF14" s="619">
        <v>12.75</v>
      </c>
      <c r="DG14" s="618">
        <v>12.75</v>
      </c>
      <c r="DH14" s="506">
        <v>12.75</v>
      </c>
      <c r="DI14" s="506">
        <v>12.75</v>
      </c>
      <c r="DJ14" s="506">
        <v>12.75</v>
      </c>
      <c r="DK14" s="506">
        <v>12.75</v>
      </c>
      <c r="DL14" s="506">
        <v>12.75</v>
      </c>
      <c r="DM14" s="506">
        <v>12.75</v>
      </c>
      <c r="DN14" s="506">
        <v>12.75</v>
      </c>
      <c r="DO14" s="506">
        <v>12.75</v>
      </c>
      <c r="DP14" s="506">
        <v>11</v>
      </c>
      <c r="DQ14" s="506">
        <v>11</v>
      </c>
      <c r="DR14" s="619">
        <v>11</v>
      </c>
      <c r="DS14" s="618">
        <v>11</v>
      </c>
      <c r="DT14" s="506">
        <v>11</v>
      </c>
      <c r="DU14" s="506">
        <v>11</v>
      </c>
      <c r="DV14" s="506">
        <v>11</v>
      </c>
      <c r="DW14" s="506">
        <v>11</v>
      </c>
      <c r="DX14" s="506">
        <v>12</v>
      </c>
      <c r="DY14" s="506">
        <v>12</v>
      </c>
      <c r="DZ14" s="506">
        <v>12</v>
      </c>
      <c r="EA14" s="506">
        <v>11.5</v>
      </c>
      <c r="EB14" s="506">
        <v>11.5</v>
      </c>
      <c r="EC14" s="506">
        <v>11.5</v>
      </c>
      <c r="ED14" s="619">
        <v>11.5</v>
      </c>
    </row>
    <row r="15" spans="2:134" ht="33" customHeight="1" x14ac:dyDescent="0.45">
      <c r="B15" s="420" t="s">
        <v>297</v>
      </c>
      <c r="C15" s="1584"/>
      <c r="D15" s="1584"/>
      <c r="E15" s="1585"/>
      <c r="F15" s="1585"/>
      <c r="G15" s="1585"/>
      <c r="H15" s="1585"/>
      <c r="I15" s="1585"/>
      <c r="J15" s="1585"/>
      <c r="K15" s="1585"/>
      <c r="L15" s="1583"/>
      <c r="M15" s="1583"/>
      <c r="N15" s="1583"/>
      <c r="O15" s="1583"/>
      <c r="P15" s="1583"/>
      <c r="Q15" s="1583">
        <v>11.25</v>
      </c>
      <c r="R15" s="1583">
        <v>11.25</v>
      </c>
      <c r="S15" s="1583">
        <v>11.25</v>
      </c>
      <c r="T15" s="1583">
        <v>15.15</v>
      </c>
      <c r="U15" s="506">
        <v>15.15</v>
      </c>
      <c r="V15" s="506">
        <v>15.15</v>
      </c>
      <c r="W15" s="506">
        <v>15.15</v>
      </c>
      <c r="X15" s="506">
        <v>15.15</v>
      </c>
      <c r="Y15" s="506">
        <v>15.15</v>
      </c>
      <c r="Z15" s="506">
        <v>15.15</v>
      </c>
      <c r="AA15" s="506">
        <v>15.15</v>
      </c>
      <c r="AB15" s="506">
        <v>15.15</v>
      </c>
      <c r="AC15" s="506">
        <v>15.15</v>
      </c>
      <c r="AD15" s="506">
        <v>15.15</v>
      </c>
      <c r="AE15" s="506">
        <v>15.15</v>
      </c>
      <c r="AF15" s="506">
        <v>14.15</v>
      </c>
      <c r="AG15" s="506">
        <v>14.15</v>
      </c>
      <c r="AH15" s="506">
        <v>13.9</v>
      </c>
      <c r="AI15" s="506">
        <v>13.9</v>
      </c>
      <c r="AJ15" s="506">
        <v>13.9</v>
      </c>
      <c r="AK15" s="506">
        <v>13.9</v>
      </c>
      <c r="AL15" s="506">
        <v>13.9</v>
      </c>
      <c r="AM15" s="618">
        <v>13.9</v>
      </c>
      <c r="AN15" s="506">
        <v>13.9</v>
      </c>
      <c r="AO15" s="506">
        <v>13.9</v>
      </c>
      <c r="AP15" s="506">
        <v>13.9</v>
      </c>
      <c r="AQ15" s="506">
        <v>13.9</v>
      </c>
      <c r="AR15" s="506">
        <v>13.9</v>
      </c>
      <c r="AS15" s="506">
        <v>13.9</v>
      </c>
      <c r="AT15" s="506">
        <v>13.9</v>
      </c>
      <c r="AU15" s="506">
        <v>12.4</v>
      </c>
      <c r="AV15" s="506">
        <v>12.4</v>
      </c>
      <c r="AW15" s="506">
        <v>12.4</v>
      </c>
      <c r="AX15" s="619">
        <v>12.4</v>
      </c>
      <c r="AY15" s="618">
        <v>12.4</v>
      </c>
      <c r="AZ15" s="506">
        <v>12.4</v>
      </c>
      <c r="BA15" s="506">
        <v>12.4</v>
      </c>
      <c r="BB15" s="506">
        <v>12.4</v>
      </c>
      <c r="BC15" s="506">
        <v>12.4</v>
      </c>
      <c r="BD15" s="506">
        <v>12.4</v>
      </c>
      <c r="BE15" s="506">
        <v>12.4</v>
      </c>
      <c r="BF15" s="506">
        <v>12.4</v>
      </c>
      <c r="BG15" s="506">
        <v>12.4</v>
      </c>
      <c r="BH15" s="506">
        <v>12.4</v>
      </c>
      <c r="BI15" s="506">
        <v>12.4</v>
      </c>
      <c r="BJ15" s="619">
        <v>12.4</v>
      </c>
      <c r="BK15" s="618">
        <v>12.4</v>
      </c>
      <c r="BL15" s="506">
        <v>12.4</v>
      </c>
      <c r="BM15" s="506">
        <v>11.9</v>
      </c>
      <c r="BN15" s="506">
        <v>11.9</v>
      </c>
      <c r="BO15" s="506">
        <v>11.9</v>
      </c>
      <c r="BP15" s="506">
        <v>11.9</v>
      </c>
      <c r="BQ15" s="506">
        <v>13.125</v>
      </c>
      <c r="BR15" s="506">
        <v>13.125</v>
      </c>
      <c r="BS15" s="506">
        <v>13.125</v>
      </c>
      <c r="BT15" s="506">
        <v>13.125</v>
      </c>
      <c r="BU15" s="506">
        <v>13.125</v>
      </c>
      <c r="BV15" s="619">
        <v>13.125</v>
      </c>
      <c r="BW15" s="618">
        <v>13.125</v>
      </c>
      <c r="BX15" s="506">
        <v>13.125</v>
      </c>
      <c r="BY15" s="506">
        <v>13.125</v>
      </c>
      <c r="BZ15" s="506">
        <v>13.125</v>
      </c>
      <c r="CA15" s="506">
        <v>13.125</v>
      </c>
      <c r="CB15" s="506">
        <v>13.125</v>
      </c>
      <c r="CC15" s="506">
        <v>13.125</v>
      </c>
      <c r="CD15" s="506">
        <v>13.125</v>
      </c>
      <c r="CE15" s="506">
        <v>13.125</v>
      </c>
      <c r="CF15" s="506">
        <v>13.125</v>
      </c>
      <c r="CG15" s="506">
        <v>13.125</v>
      </c>
      <c r="CH15" s="619">
        <v>13.125</v>
      </c>
      <c r="CI15" s="618">
        <v>13.125</v>
      </c>
      <c r="CJ15" s="506">
        <v>13.125</v>
      </c>
      <c r="CK15" s="506">
        <v>13.125</v>
      </c>
      <c r="CL15" s="506">
        <v>13.125</v>
      </c>
      <c r="CM15" s="506">
        <v>13.125</v>
      </c>
      <c r="CN15" s="506">
        <v>13.125</v>
      </c>
      <c r="CO15" s="506">
        <v>12.75</v>
      </c>
      <c r="CP15" s="506">
        <v>12.75</v>
      </c>
      <c r="CQ15" s="506">
        <v>10.75</v>
      </c>
      <c r="CR15" s="506">
        <v>10.75</v>
      </c>
      <c r="CS15" s="506">
        <v>10.75</v>
      </c>
      <c r="CT15" s="619">
        <v>10.75</v>
      </c>
      <c r="CU15" s="618">
        <v>10.75</v>
      </c>
      <c r="CV15" s="506">
        <v>10.75</v>
      </c>
      <c r="CW15" s="506">
        <v>12.25</v>
      </c>
      <c r="CX15" s="506">
        <v>12.25</v>
      </c>
      <c r="CY15" s="506">
        <v>12.25</v>
      </c>
      <c r="CZ15" s="506">
        <v>12.25</v>
      </c>
      <c r="DA15" s="506">
        <v>12.25</v>
      </c>
      <c r="DB15" s="506">
        <v>12.25</v>
      </c>
      <c r="DC15" s="506">
        <v>12.25</v>
      </c>
      <c r="DD15" s="506">
        <v>12.25</v>
      </c>
      <c r="DE15" s="506">
        <v>12.25</v>
      </c>
      <c r="DF15" s="619">
        <v>12.25</v>
      </c>
      <c r="DG15" s="618">
        <v>12.25</v>
      </c>
      <c r="DH15" s="506">
        <v>12.25</v>
      </c>
      <c r="DI15" s="506">
        <v>12.25</v>
      </c>
      <c r="DJ15" s="506">
        <v>12.25</v>
      </c>
      <c r="DK15" s="506">
        <v>12.25</v>
      </c>
      <c r="DL15" s="506">
        <v>12.25</v>
      </c>
      <c r="DM15" s="506">
        <v>12.25</v>
      </c>
      <c r="DN15" s="506">
        <v>12.25</v>
      </c>
      <c r="DO15" s="506">
        <v>12.25</v>
      </c>
      <c r="DP15" s="506">
        <v>12.75</v>
      </c>
      <c r="DQ15" s="506">
        <v>12.75</v>
      </c>
      <c r="DR15" s="619">
        <v>12.75</v>
      </c>
      <c r="DS15" s="618">
        <v>12.75</v>
      </c>
      <c r="DT15" s="506">
        <v>12.75</v>
      </c>
      <c r="DU15" s="506">
        <v>12.75</v>
      </c>
      <c r="DV15" s="506">
        <v>12.75</v>
      </c>
      <c r="DW15" s="506">
        <v>12.75</v>
      </c>
      <c r="DX15" s="506">
        <v>12.75</v>
      </c>
      <c r="DY15" s="506">
        <v>12.75</v>
      </c>
      <c r="DZ15" s="506">
        <v>12.75</v>
      </c>
      <c r="EA15" s="506">
        <v>11.5</v>
      </c>
      <c r="EB15" s="506">
        <v>11.5</v>
      </c>
      <c r="EC15" s="506">
        <v>11.5</v>
      </c>
      <c r="ED15" s="619">
        <v>11.5</v>
      </c>
    </row>
    <row r="16" spans="2:134" ht="33" customHeight="1" x14ac:dyDescent="0.45">
      <c r="B16" s="420" t="s">
        <v>298</v>
      </c>
      <c r="C16" s="1584">
        <v>11.5</v>
      </c>
      <c r="D16" s="1584">
        <v>11.5</v>
      </c>
      <c r="E16" s="1585">
        <v>11.5</v>
      </c>
      <c r="F16" s="1585">
        <v>11.5</v>
      </c>
      <c r="G16" s="1585">
        <v>11.5</v>
      </c>
      <c r="H16" s="1585">
        <v>12.5</v>
      </c>
      <c r="I16" s="1585">
        <v>12.5</v>
      </c>
      <c r="J16" s="1585">
        <v>12.5</v>
      </c>
      <c r="K16" s="1585">
        <v>14.6</v>
      </c>
      <c r="L16" s="1583">
        <v>14.6</v>
      </c>
      <c r="M16" s="1583">
        <v>13.7</v>
      </c>
      <c r="N16" s="1583">
        <v>13.7</v>
      </c>
      <c r="O16" s="1583">
        <v>13.75</v>
      </c>
      <c r="P16" s="1583">
        <v>10</v>
      </c>
      <c r="Q16" s="1583">
        <v>10</v>
      </c>
      <c r="R16" s="1583">
        <v>13.75</v>
      </c>
      <c r="S16" s="1583">
        <v>12.75</v>
      </c>
      <c r="T16" s="1583">
        <v>12.75</v>
      </c>
      <c r="U16" s="506">
        <v>12.75</v>
      </c>
      <c r="V16" s="506">
        <v>12.75</v>
      </c>
      <c r="W16" s="506">
        <v>14.15</v>
      </c>
      <c r="X16" s="506">
        <v>14.15</v>
      </c>
      <c r="Y16" s="506">
        <v>14.15</v>
      </c>
      <c r="Z16" s="506">
        <v>12.75</v>
      </c>
      <c r="AA16" s="506">
        <v>12.75</v>
      </c>
      <c r="AB16" s="506">
        <v>12.75</v>
      </c>
      <c r="AC16" s="1586">
        <v>8</v>
      </c>
      <c r="AD16" s="1586">
        <v>8</v>
      </c>
      <c r="AE16" s="1586">
        <v>12.75</v>
      </c>
      <c r="AF16" s="1586">
        <v>12.75</v>
      </c>
      <c r="AG16" s="1586">
        <v>8</v>
      </c>
      <c r="AH16" s="1586">
        <v>12.75</v>
      </c>
      <c r="AI16" s="1586">
        <v>12.75</v>
      </c>
      <c r="AJ16" s="1586">
        <v>12.75</v>
      </c>
      <c r="AK16" s="1586">
        <v>12.75</v>
      </c>
      <c r="AL16" s="1586">
        <v>12.75</v>
      </c>
      <c r="AM16" s="621">
        <v>12.75</v>
      </c>
      <c r="AN16" s="1586">
        <v>12.75</v>
      </c>
      <c r="AO16" s="506">
        <v>12.75</v>
      </c>
      <c r="AP16" s="506">
        <v>12.75</v>
      </c>
      <c r="AQ16" s="506">
        <v>11.25</v>
      </c>
      <c r="AR16" s="506">
        <v>11.25</v>
      </c>
      <c r="AS16" s="506">
        <v>11.25</v>
      </c>
      <c r="AT16" s="506">
        <v>11.25</v>
      </c>
      <c r="AU16" s="506">
        <v>11.25</v>
      </c>
      <c r="AV16" s="506">
        <v>11.25</v>
      </c>
      <c r="AW16" s="506">
        <v>11.25</v>
      </c>
      <c r="AX16" s="619">
        <v>11.25</v>
      </c>
      <c r="AY16" s="618">
        <v>11.25</v>
      </c>
      <c r="AZ16" s="506">
        <v>11.25</v>
      </c>
      <c r="BA16" s="506">
        <v>11.25</v>
      </c>
      <c r="BB16" s="506">
        <v>12.75</v>
      </c>
      <c r="BC16" s="506">
        <v>12.75</v>
      </c>
      <c r="BD16" s="506">
        <v>8</v>
      </c>
      <c r="BE16" s="506">
        <v>8</v>
      </c>
      <c r="BF16" s="506">
        <v>8</v>
      </c>
      <c r="BG16" s="506">
        <v>8</v>
      </c>
      <c r="BH16" s="506">
        <v>8</v>
      </c>
      <c r="BI16" s="506">
        <v>8</v>
      </c>
      <c r="BJ16" s="619">
        <v>8</v>
      </c>
      <c r="BK16" s="618">
        <v>8</v>
      </c>
      <c r="BL16" s="506">
        <v>8</v>
      </c>
      <c r="BM16" s="506">
        <v>8</v>
      </c>
      <c r="BN16" s="506">
        <v>8</v>
      </c>
      <c r="BO16" s="506">
        <v>8</v>
      </c>
      <c r="BP16" s="506">
        <v>8</v>
      </c>
      <c r="BQ16" s="506">
        <v>10.5</v>
      </c>
      <c r="BR16" s="506">
        <v>10.5</v>
      </c>
      <c r="BS16" s="506">
        <v>10.5</v>
      </c>
      <c r="BT16" s="506">
        <v>10.5</v>
      </c>
      <c r="BU16" s="506">
        <v>10.5</v>
      </c>
      <c r="BV16" s="619">
        <v>10.5</v>
      </c>
      <c r="BW16" s="618">
        <v>10.5</v>
      </c>
      <c r="BX16" s="506">
        <v>10.5</v>
      </c>
      <c r="BY16" s="506">
        <v>10.5</v>
      </c>
      <c r="BZ16" s="506">
        <v>9.6750000000000007</v>
      </c>
      <c r="CA16" s="506">
        <v>9.6750000000000007</v>
      </c>
      <c r="CB16" s="506">
        <v>9.6750000000000007</v>
      </c>
      <c r="CC16" s="506">
        <v>9.6750000000000007</v>
      </c>
      <c r="CD16" s="506">
        <v>9.6750000000000007</v>
      </c>
      <c r="CE16" s="506">
        <v>9.6750000000000007</v>
      </c>
      <c r="CF16" s="506">
        <v>9.6750000000000007</v>
      </c>
      <c r="CG16" s="506">
        <v>9.6750000000000007</v>
      </c>
      <c r="CH16" s="619">
        <v>9.6750000000000007</v>
      </c>
      <c r="CI16" s="618">
        <v>9.0500000000000007</v>
      </c>
      <c r="CJ16" s="506">
        <v>7.43</v>
      </c>
      <c r="CK16" s="506">
        <v>7.4249999999999998</v>
      </c>
      <c r="CL16" s="506">
        <v>7.4249999999999998</v>
      </c>
      <c r="CM16" s="506">
        <v>7.4249999999999998</v>
      </c>
      <c r="CN16" s="506">
        <v>7.4249999999999998</v>
      </c>
      <c r="CO16" s="506">
        <v>15.625</v>
      </c>
      <c r="CP16" s="506">
        <v>15.625</v>
      </c>
      <c r="CQ16" s="506">
        <v>15.625</v>
      </c>
      <c r="CR16" s="506">
        <v>15.625</v>
      </c>
      <c r="CS16" s="506">
        <v>17.149999999999999</v>
      </c>
      <c r="CT16" s="619">
        <v>17.149999999999999</v>
      </c>
      <c r="CU16" s="618">
        <v>17.149999999999999</v>
      </c>
      <c r="CV16" s="506">
        <v>17.149999999999999</v>
      </c>
      <c r="CW16" s="506">
        <v>11.15</v>
      </c>
      <c r="CX16" s="506">
        <v>6.75</v>
      </c>
      <c r="CY16" s="506">
        <v>6.75</v>
      </c>
      <c r="CZ16" s="506">
        <v>6.75</v>
      </c>
      <c r="DA16" s="506">
        <v>6.75</v>
      </c>
      <c r="DB16" s="506">
        <v>6.75</v>
      </c>
      <c r="DC16" s="506">
        <v>6.75</v>
      </c>
      <c r="DD16" s="506">
        <v>6.75</v>
      </c>
      <c r="DE16" s="506">
        <v>6.75</v>
      </c>
      <c r="DF16" s="619">
        <v>6.75</v>
      </c>
      <c r="DG16" s="618">
        <v>6.75</v>
      </c>
      <c r="DH16" s="506">
        <v>6.5</v>
      </c>
      <c r="DI16" s="506">
        <v>6.5</v>
      </c>
      <c r="DJ16" s="506">
        <v>6.5</v>
      </c>
      <c r="DK16" s="506">
        <v>6.5</v>
      </c>
      <c r="DL16" s="506">
        <v>6.5</v>
      </c>
      <c r="DM16" s="506">
        <v>6.5</v>
      </c>
      <c r="DN16" s="506">
        <v>6.5</v>
      </c>
      <c r="DO16" s="506">
        <v>6.5</v>
      </c>
      <c r="DP16" s="506">
        <v>6.5</v>
      </c>
      <c r="DQ16" s="506">
        <v>6.5</v>
      </c>
      <c r="DR16" s="619">
        <v>6.5</v>
      </c>
      <c r="DS16" s="618">
        <v>6.5</v>
      </c>
      <c r="DT16" s="506">
        <v>6.5</v>
      </c>
      <c r="DU16" s="506">
        <v>6.5</v>
      </c>
      <c r="DV16" s="506">
        <v>6.5</v>
      </c>
      <c r="DW16" s="506">
        <v>6.5</v>
      </c>
      <c r="DX16" s="506">
        <v>6.5</v>
      </c>
      <c r="DY16" s="506">
        <v>6.5</v>
      </c>
      <c r="DZ16" s="506">
        <v>6.5</v>
      </c>
      <c r="EA16" s="506">
        <v>9.25</v>
      </c>
      <c r="EB16" s="506">
        <v>9.25</v>
      </c>
      <c r="EC16" s="506">
        <v>9.25</v>
      </c>
      <c r="ED16" s="619">
        <v>9.25</v>
      </c>
    </row>
    <row r="17" spans="2:143" ht="33" customHeight="1" x14ac:dyDescent="0.45">
      <c r="B17" s="420" t="s">
        <v>299</v>
      </c>
      <c r="C17" s="1583">
        <v>8</v>
      </c>
      <c r="D17" s="1583">
        <v>8.5</v>
      </c>
      <c r="E17" s="1583">
        <v>8.5</v>
      </c>
      <c r="F17" s="1583">
        <v>8.5</v>
      </c>
      <c r="G17" s="1583">
        <v>8.5</v>
      </c>
      <c r="H17" s="1583">
        <v>8.75</v>
      </c>
      <c r="I17" s="1583">
        <v>8.5</v>
      </c>
      <c r="J17" s="1583">
        <v>8.5</v>
      </c>
      <c r="K17" s="1583">
        <v>8.5</v>
      </c>
      <c r="L17" s="1583">
        <v>8.5</v>
      </c>
      <c r="M17" s="1583">
        <v>8.5</v>
      </c>
      <c r="N17" s="1583">
        <v>8.5</v>
      </c>
      <c r="O17" s="1583">
        <v>8.5</v>
      </c>
      <c r="P17" s="1583">
        <v>8.5</v>
      </c>
      <c r="Q17" s="1583">
        <v>8.5</v>
      </c>
      <c r="R17" s="1583">
        <v>8.5</v>
      </c>
      <c r="S17" s="1583">
        <v>8.5</v>
      </c>
      <c r="T17" s="1583">
        <v>8.5</v>
      </c>
      <c r="U17" s="506">
        <v>8.5</v>
      </c>
      <c r="V17" s="506">
        <v>8.75</v>
      </c>
      <c r="W17" s="506">
        <v>8.5</v>
      </c>
      <c r="X17" s="506">
        <v>8.5</v>
      </c>
      <c r="Y17" s="506">
        <v>8.5</v>
      </c>
      <c r="Z17" s="506">
        <v>8.5</v>
      </c>
      <c r="AA17" s="506">
        <v>8.5</v>
      </c>
      <c r="AB17" s="506">
        <v>8.5</v>
      </c>
      <c r="AC17" s="506">
        <v>8.5</v>
      </c>
      <c r="AD17" s="506">
        <v>8.5</v>
      </c>
      <c r="AE17" s="506">
        <v>8.5</v>
      </c>
      <c r="AF17" s="506">
        <v>8.5</v>
      </c>
      <c r="AG17" s="506">
        <v>8.5</v>
      </c>
      <c r="AH17" s="506">
        <v>8.5</v>
      </c>
      <c r="AI17" s="506">
        <v>8.5</v>
      </c>
      <c r="AJ17" s="506">
        <v>8.5</v>
      </c>
      <c r="AK17" s="506">
        <v>8.5</v>
      </c>
      <c r="AL17" s="506">
        <v>8.5</v>
      </c>
      <c r="AM17" s="618">
        <v>8.5</v>
      </c>
      <c r="AN17" s="506">
        <v>8.5</v>
      </c>
      <c r="AO17" s="1586">
        <v>8.5</v>
      </c>
      <c r="AP17" s="1586">
        <v>9.5</v>
      </c>
      <c r="AQ17" s="1586">
        <v>9.5</v>
      </c>
      <c r="AR17" s="1586">
        <v>9.5</v>
      </c>
      <c r="AS17" s="1586">
        <v>9.5</v>
      </c>
      <c r="AT17" s="1586">
        <v>9</v>
      </c>
      <c r="AU17" s="1586">
        <v>9.5</v>
      </c>
      <c r="AV17" s="1586">
        <v>9.5</v>
      </c>
      <c r="AW17" s="1586">
        <v>9.5</v>
      </c>
      <c r="AX17" s="620">
        <v>9.5</v>
      </c>
      <c r="AY17" s="621">
        <v>9.5</v>
      </c>
      <c r="AZ17" s="1586">
        <v>8.5</v>
      </c>
      <c r="BA17" s="1586">
        <v>9.5</v>
      </c>
      <c r="BB17" s="1586">
        <v>9.5</v>
      </c>
      <c r="BC17" s="1586">
        <v>9.5</v>
      </c>
      <c r="BD17" s="1586">
        <v>9.5</v>
      </c>
      <c r="BE17" s="1586">
        <v>9.5</v>
      </c>
      <c r="BF17" s="1586">
        <v>9.5</v>
      </c>
      <c r="BG17" s="1586">
        <v>9.5</v>
      </c>
      <c r="BH17" s="1586">
        <v>9.5</v>
      </c>
      <c r="BI17" s="1586">
        <v>9.5</v>
      </c>
      <c r="BJ17" s="620">
        <v>9.5</v>
      </c>
      <c r="BK17" s="621">
        <v>8.5</v>
      </c>
      <c r="BL17" s="506">
        <v>9.5</v>
      </c>
      <c r="BM17" s="506">
        <v>8.5</v>
      </c>
      <c r="BN17" s="506">
        <v>8.5</v>
      </c>
      <c r="BO17" s="506">
        <v>8.5</v>
      </c>
      <c r="BP17" s="506">
        <v>8.5</v>
      </c>
      <c r="BQ17" s="506">
        <v>8.5</v>
      </c>
      <c r="BR17" s="506">
        <v>8.5</v>
      </c>
      <c r="BS17" s="506">
        <v>8.5</v>
      </c>
      <c r="BT17" s="506">
        <v>8.5</v>
      </c>
      <c r="BU17" s="506">
        <v>8.5</v>
      </c>
      <c r="BV17" s="619">
        <v>8.5</v>
      </c>
      <c r="BW17" s="618">
        <v>8.5</v>
      </c>
      <c r="BX17" s="506">
        <v>8.5</v>
      </c>
      <c r="BY17" s="506">
        <v>8.5</v>
      </c>
      <c r="BZ17" s="506">
        <v>8.5</v>
      </c>
      <c r="CA17" s="506">
        <v>8.5</v>
      </c>
      <c r="CB17" s="506">
        <v>8.5</v>
      </c>
      <c r="CC17" s="506">
        <v>8.5</v>
      </c>
      <c r="CD17" s="506">
        <v>8.5</v>
      </c>
      <c r="CE17" s="506">
        <v>8.5</v>
      </c>
      <c r="CF17" s="506">
        <v>8.5</v>
      </c>
      <c r="CG17" s="506">
        <v>8.5</v>
      </c>
      <c r="CH17" s="619">
        <v>8.5</v>
      </c>
      <c r="CI17" s="618">
        <v>8.5</v>
      </c>
      <c r="CJ17" s="506">
        <v>8.5</v>
      </c>
      <c r="CK17" s="506">
        <v>8.5</v>
      </c>
      <c r="CL17" s="506">
        <v>8.5</v>
      </c>
      <c r="CM17" s="506">
        <v>8.5</v>
      </c>
      <c r="CN17" s="506">
        <v>8.5</v>
      </c>
      <c r="CO17" s="506">
        <v>8.5</v>
      </c>
      <c r="CP17" s="506">
        <v>8.5</v>
      </c>
      <c r="CQ17" s="506">
        <v>8.5</v>
      </c>
      <c r="CR17" s="506">
        <v>8.5</v>
      </c>
      <c r="CS17" s="506">
        <v>8.5</v>
      </c>
      <c r="CT17" s="619">
        <v>8.5</v>
      </c>
      <c r="CU17" s="618">
        <v>8.5</v>
      </c>
      <c r="CV17" s="506">
        <v>8.5</v>
      </c>
      <c r="CW17" s="506">
        <v>9.5</v>
      </c>
      <c r="CX17" s="506">
        <v>9.5</v>
      </c>
      <c r="CY17" s="506">
        <v>9.1750000000000007</v>
      </c>
      <c r="CZ17" s="506">
        <v>9.1750000000000007</v>
      </c>
      <c r="DA17" s="506">
        <v>9.1750000000000007</v>
      </c>
      <c r="DB17" s="506">
        <v>9.1750000000000007</v>
      </c>
      <c r="DC17" s="506">
        <v>9.1750000000000007</v>
      </c>
      <c r="DD17" s="506">
        <v>9.1750000000000007</v>
      </c>
      <c r="DE17" s="506">
        <v>9.1750000000000007</v>
      </c>
      <c r="DF17" s="619">
        <v>9.1750000000000007</v>
      </c>
      <c r="DG17" s="618">
        <v>9.1750000000000007</v>
      </c>
      <c r="DH17" s="506">
        <v>9.1750000000000007</v>
      </c>
      <c r="DI17" s="506">
        <v>9.1750000000000007</v>
      </c>
      <c r="DJ17" s="506">
        <v>9.1750000000000007</v>
      </c>
      <c r="DK17" s="506">
        <v>9.1750000000000007</v>
      </c>
      <c r="DL17" s="506">
        <v>9.18</v>
      </c>
      <c r="DM17" s="506">
        <v>9.1750000000000007</v>
      </c>
      <c r="DN17" s="506">
        <v>9.1750000000000007</v>
      </c>
      <c r="DO17" s="506">
        <v>9.1750000000000007</v>
      </c>
      <c r="DP17" s="506">
        <v>9.1750000000000007</v>
      </c>
      <c r="DQ17" s="506">
        <v>9.1750000000000007</v>
      </c>
      <c r="DR17" s="619">
        <v>9.1750000000000007</v>
      </c>
      <c r="DS17" s="618">
        <v>9.1750000000000007</v>
      </c>
      <c r="DT17" s="506">
        <v>9.1750000000000007</v>
      </c>
      <c r="DU17" s="506">
        <v>9.1750000000000007</v>
      </c>
      <c r="DV17" s="506">
        <v>9.1750000000000007</v>
      </c>
      <c r="DW17" s="506">
        <v>9.1750000000000007</v>
      </c>
      <c r="DX17" s="506">
        <v>9.1750000000000007</v>
      </c>
      <c r="DY17" s="506">
        <v>9.1750000000000007</v>
      </c>
      <c r="DZ17" s="506">
        <v>9.1750000000000007</v>
      </c>
      <c r="EA17" s="506">
        <v>9.1750000000000007</v>
      </c>
      <c r="EB17" s="506">
        <v>9.1750000000000007</v>
      </c>
      <c r="EC17" s="506">
        <v>9.1750000000000007</v>
      </c>
      <c r="ED17" s="619">
        <v>9.1750000000000007</v>
      </c>
    </row>
    <row r="18" spans="2:143" ht="33" customHeight="1" x14ac:dyDescent="0.45">
      <c r="B18" s="420" t="s">
        <v>300</v>
      </c>
      <c r="C18" s="1583">
        <v>10.5</v>
      </c>
      <c r="D18" s="1583">
        <v>10.5</v>
      </c>
      <c r="E18" s="1583">
        <v>10</v>
      </c>
      <c r="F18" s="1583">
        <v>10</v>
      </c>
      <c r="G18" s="1583">
        <v>10</v>
      </c>
      <c r="H18" s="1583">
        <v>10</v>
      </c>
      <c r="I18" s="1583">
        <v>10.5</v>
      </c>
      <c r="J18" s="1583">
        <v>10.5</v>
      </c>
      <c r="K18" s="1583">
        <v>12.115</v>
      </c>
      <c r="L18" s="1583">
        <v>12.115</v>
      </c>
      <c r="M18" s="1583">
        <v>13.105</v>
      </c>
      <c r="N18" s="1583">
        <v>10.555</v>
      </c>
      <c r="O18" s="1583">
        <v>10</v>
      </c>
      <c r="P18" s="1583">
        <v>10.5</v>
      </c>
      <c r="Q18" s="1583">
        <v>10.5</v>
      </c>
      <c r="R18" s="1583">
        <v>10.5</v>
      </c>
      <c r="S18" s="1583">
        <v>10.904999999999999</v>
      </c>
      <c r="T18" s="1583">
        <v>10.404999999999999</v>
      </c>
      <c r="U18" s="506">
        <v>12.4</v>
      </c>
      <c r="V18" s="506">
        <v>12.4</v>
      </c>
      <c r="W18" s="506">
        <v>12.4</v>
      </c>
      <c r="X18" s="506">
        <v>12.4</v>
      </c>
      <c r="Y18" s="506">
        <v>12.42</v>
      </c>
      <c r="Z18" s="506">
        <v>11.435</v>
      </c>
      <c r="AA18" s="506">
        <v>11.425000000000001</v>
      </c>
      <c r="AB18" s="506">
        <v>11.425000000000001</v>
      </c>
      <c r="AC18" s="506">
        <v>11.425000000000001</v>
      </c>
      <c r="AD18" s="506">
        <v>12.42</v>
      </c>
      <c r="AE18" s="506">
        <v>12.42</v>
      </c>
      <c r="AF18" s="506">
        <v>12.42</v>
      </c>
      <c r="AG18" s="506">
        <v>12.42</v>
      </c>
      <c r="AH18" s="506">
        <v>12.4</v>
      </c>
      <c r="AI18" s="1586">
        <v>12.4</v>
      </c>
      <c r="AJ18" s="1586">
        <v>12.4</v>
      </c>
      <c r="AK18" s="1586">
        <v>12.4</v>
      </c>
      <c r="AL18" s="1586">
        <v>12.4</v>
      </c>
      <c r="AM18" s="621">
        <v>12.4</v>
      </c>
      <c r="AN18" s="1586">
        <v>12.4</v>
      </c>
      <c r="AO18" s="506">
        <v>12.4</v>
      </c>
      <c r="AP18" s="506">
        <v>12.4</v>
      </c>
      <c r="AQ18" s="506">
        <v>15.37</v>
      </c>
      <c r="AR18" s="506">
        <v>15.37</v>
      </c>
      <c r="AS18" s="506">
        <v>15.055</v>
      </c>
      <c r="AT18" s="506">
        <v>15.05</v>
      </c>
      <c r="AU18" s="506">
        <v>12.4</v>
      </c>
      <c r="AV18" s="506">
        <v>12.4</v>
      </c>
      <c r="AW18" s="506">
        <v>12.4</v>
      </c>
      <c r="AX18" s="619">
        <v>12.4</v>
      </c>
      <c r="AY18" s="618">
        <v>12.4</v>
      </c>
      <c r="AZ18" s="506">
        <v>12.4</v>
      </c>
      <c r="BA18" s="506">
        <v>12.4</v>
      </c>
      <c r="BB18" s="506">
        <v>12.4</v>
      </c>
      <c r="BC18" s="506">
        <v>12.4</v>
      </c>
      <c r="BD18" s="506">
        <v>12.4</v>
      </c>
      <c r="BE18" s="506">
        <v>12.4</v>
      </c>
      <c r="BF18" s="506">
        <v>12.4</v>
      </c>
      <c r="BG18" s="506">
        <v>12.4</v>
      </c>
      <c r="BH18" s="506">
        <v>12.4</v>
      </c>
      <c r="BI18" s="506">
        <v>12.4</v>
      </c>
      <c r="BJ18" s="619">
        <v>12.4</v>
      </c>
      <c r="BK18" s="618">
        <v>12.4</v>
      </c>
      <c r="BL18" s="1586">
        <v>12.4</v>
      </c>
      <c r="BM18" s="1586">
        <v>12.4</v>
      </c>
      <c r="BN18" s="1586">
        <v>12.4</v>
      </c>
      <c r="BO18" s="1586">
        <v>12.4</v>
      </c>
      <c r="BP18" s="1586">
        <v>12.4</v>
      </c>
      <c r="BQ18" s="1586">
        <v>12.9</v>
      </c>
      <c r="BR18" s="1586">
        <v>12.9</v>
      </c>
      <c r="BS18" s="1586">
        <v>9.1</v>
      </c>
      <c r="BT18" s="1586">
        <v>9.1</v>
      </c>
      <c r="BU18" s="1586">
        <v>9.1</v>
      </c>
      <c r="BV18" s="620">
        <v>9.1</v>
      </c>
      <c r="BW18" s="621">
        <v>9.1</v>
      </c>
      <c r="BX18" s="1586">
        <v>9.1</v>
      </c>
      <c r="BY18" s="1586">
        <v>9</v>
      </c>
      <c r="BZ18" s="1586">
        <v>9</v>
      </c>
      <c r="CA18" s="1586">
        <v>9</v>
      </c>
      <c r="CB18" s="1586">
        <v>9</v>
      </c>
      <c r="CC18" s="1586">
        <v>9</v>
      </c>
      <c r="CD18" s="1586">
        <v>8.85</v>
      </c>
      <c r="CE18" s="1586">
        <v>8.85</v>
      </c>
      <c r="CF18" s="1586">
        <v>8.85</v>
      </c>
      <c r="CG18" s="1586">
        <v>8.85</v>
      </c>
      <c r="CH18" s="620">
        <v>8.85</v>
      </c>
      <c r="CI18" s="621">
        <v>8.7249999999999996</v>
      </c>
      <c r="CJ18" s="1586">
        <v>8.73</v>
      </c>
      <c r="CK18" s="1586">
        <v>8.7249999999999996</v>
      </c>
      <c r="CL18" s="1586">
        <v>8.7249999999999996</v>
      </c>
      <c r="CM18" s="1586">
        <v>8.7249999999999996</v>
      </c>
      <c r="CN18" s="1586">
        <v>8.7249999999999996</v>
      </c>
      <c r="CO18" s="1586">
        <v>14.195</v>
      </c>
      <c r="CP18" s="1586">
        <v>14.195</v>
      </c>
      <c r="CQ18" s="1586">
        <v>14.195</v>
      </c>
      <c r="CR18" s="1586">
        <v>14.195</v>
      </c>
      <c r="CS18" s="1586">
        <v>16.43</v>
      </c>
      <c r="CT18" s="620">
        <v>16.43</v>
      </c>
      <c r="CU18" s="621">
        <v>16.427599999999998</v>
      </c>
      <c r="CV18" s="1586">
        <v>16.427599999999998</v>
      </c>
      <c r="CW18" s="1586">
        <v>15.555</v>
      </c>
      <c r="CX18" s="1586">
        <v>15.555</v>
      </c>
      <c r="CY18" s="1586">
        <v>15.555</v>
      </c>
      <c r="CZ18" s="1586">
        <v>16.375</v>
      </c>
      <c r="DA18" s="1586">
        <v>16.375</v>
      </c>
      <c r="DB18" s="1586">
        <v>16.375</v>
      </c>
      <c r="DC18" s="1586">
        <v>16.375</v>
      </c>
      <c r="DD18" s="1586">
        <v>16.375</v>
      </c>
      <c r="DE18" s="1586">
        <v>16.375</v>
      </c>
      <c r="DF18" s="620">
        <v>16.375</v>
      </c>
      <c r="DG18" s="621">
        <v>16.375</v>
      </c>
      <c r="DH18" s="1586">
        <v>16.375</v>
      </c>
      <c r="DI18" s="1586">
        <v>16.375</v>
      </c>
      <c r="DJ18" s="1586">
        <v>16.375</v>
      </c>
      <c r="DK18" s="1586">
        <v>16.375</v>
      </c>
      <c r="DL18" s="1586">
        <v>16.375</v>
      </c>
      <c r="DM18" s="1586">
        <v>16.375</v>
      </c>
      <c r="DN18" s="1586">
        <v>16.375</v>
      </c>
      <c r="DO18" s="1586">
        <v>16.375</v>
      </c>
      <c r="DP18" s="1586">
        <v>16.375</v>
      </c>
      <c r="DQ18" s="1586">
        <v>16.375</v>
      </c>
      <c r="DR18" s="620">
        <v>16.375</v>
      </c>
      <c r="DS18" s="621">
        <v>16.375</v>
      </c>
      <c r="DT18" s="1586">
        <v>16.375</v>
      </c>
      <c r="DU18" s="1586">
        <v>16.375</v>
      </c>
      <c r="DV18" s="1586">
        <v>16.375</v>
      </c>
      <c r="DW18" s="1586">
        <v>16.375</v>
      </c>
      <c r="DX18" s="1586">
        <v>16.375</v>
      </c>
      <c r="DY18" s="1586">
        <v>16.375</v>
      </c>
      <c r="DZ18" s="1586">
        <v>16.375</v>
      </c>
      <c r="EA18" s="1586">
        <v>16.375</v>
      </c>
      <c r="EB18" s="1586">
        <v>16.375</v>
      </c>
      <c r="EC18" s="1586">
        <v>16.375</v>
      </c>
      <c r="ED18" s="620">
        <v>16.375</v>
      </c>
      <c r="EM18" s="507"/>
    </row>
    <row r="19" spans="2:143" s="198" customFormat="1" ht="33" customHeight="1" thickBot="1" x14ac:dyDescent="0.5">
      <c r="B19" s="426" t="s">
        <v>301</v>
      </c>
      <c r="C19" s="622">
        <v>28.98</v>
      </c>
      <c r="D19" s="622">
        <v>28.98</v>
      </c>
      <c r="E19" s="320">
        <v>28.98</v>
      </c>
      <c r="F19" s="320">
        <v>28.98</v>
      </c>
      <c r="G19" s="320">
        <v>28.98</v>
      </c>
      <c r="H19" s="320">
        <v>28.98</v>
      </c>
      <c r="I19" s="320">
        <v>27.87</v>
      </c>
      <c r="J19" s="320">
        <v>27.87</v>
      </c>
      <c r="K19" s="320">
        <v>28.98</v>
      </c>
      <c r="L19" s="320">
        <v>28.155000000000001</v>
      </c>
      <c r="M19" s="320">
        <v>29.215</v>
      </c>
      <c r="N19" s="320">
        <v>27.5</v>
      </c>
      <c r="O19" s="320">
        <v>28.811455331763391</v>
      </c>
      <c r="P19" s="320">
        <v>28.024044882969445</v>
      </c>
      <c r="Q19" s="320">
        <v>27.966899658781507</v>
      </c>
      <c r="R19" s="320">
        <v>27.984939413956358</v>
      </c>
      <c r="S19" s="320">
        <v>28.220623967106771</v>
      </c>
      <c r="T19" s="320">
        <v>27.897475699894937</v>
      </c>
      <c r="U19" s="279">
        <v>28.512541137541078</v>
      </c>
      <c r="V19" s="279">
        <v>28.148361115566569</v>
      </c>
      <c r="W19" s="279">
        <v>27.822420700987944</v>
      </c>
      <c r="X19" s="279">
        <v>27.961916341222526</v>
      </c>
      <c r="Y19" s="279">
        <v>28.209128549170604</v>
      </c>
      <c r="Z19" s="279">
        <v>28.094314075814665</v>
      </c>
      <c r="AA19" s="279">
        <v>27.646475878612609</v>
      </c>
      <c r="AB19" s="279">
        <v>27.571845089964551</v>
      </c>
      <c r="AC19" s="279">
        <v>27.71658024499003</v>
      </c>
      <c r="AD19" s="279">
        <v>27.516446000396567</v>
      </c>
      <c r="AE19" s="279">
        <v>27.288733569967995</v>
      </c>
      <c r="AF19" s="279">
        <v>27.283966888042542</v>
      </c>
      <c r="AG19" s="279">
        <v>27.218073482111425</v>
      </c>
      <c r="AH19" s="279">
        <v>27.172699938295157</v>
      </c>
      <c r="AI19" s="279">
        <v>26.72986426743195</v>
      </c>
      <c r="AJ19" s="279">
        <v>26.707819021968383</v>
      </c>
      <c r="AK19" s="279">
        <v>26.424812265287787</v>
      </c>
      <c r="AL19" s="279">
        <v>26.222846626597946</v>
      </c>
      <c r="AM19" s="430">
        <v>25.637949661170953</v>
      </c>
      <c r="AN19" s="279">
        <v>25.380376720997265</v>
      </c>
      <c r="AO19" s="623">
        <v>25.466740371890626</v>
      </c>
      <c r="AP19" s="623">
        <v>25.016505896141794</v>
      </c>
      <c r="AQ19" s="623">
        <v>24.739388731957249</v>
      </c>
      <c r="AR19" s="623">
        <v>24.13727819643648</v>
      </c>
      <c r="AS19" s="623">
        <v>23.939034323496877</v>
      </c>
      <c r="AT19" s="623">
        <v>23.701578476843437</v>
      </c>
      <c r="AU19" s="623">
        <v>24.039042143051294</v>
      </c>
      <c r="AV19" s="623">
        <v>23.897331226103571</v>
      </c>
      <c r="AW19" s="623">
        <v>23.759105857793855</v>
      </c>
      <c r="AX19" s="624">
        <v>23.960021140243636</v>
      </c>
      <c r="AY19" s="625">
        <v>23.7312529722746</v>
      </c>
      <c r="AZ19" s="623">
        <v>23.495137345137799</v>
      </c>
      <c r="BA19" s="623">
        <v>23.263052231777216</v>
      </c>
      <c r="BB19" s="623">
        <v>23.089560845241589</v>
      </c>
      <c r="BC19" s="623">
        <v>23.082944231711139</v>
      </c>
      <c r="BD19" s="623">
        <v>23.105588985714004</v>
      </c>
      <c r="BE19" s="623">
        <v>24.101304347826083</v>
      </c>
      <c r="BF19" s="623">
        <v>23.960869565217394</v>
      </c>
      <c r="BG19" s="623">
        <v>23.682031141368817</v>
      </c>
      <c r="BH19" s="623">
        <v>23.652651705369635</v>
      </c>
      <c r="BI19" s="623">
        <v>23.53</v>
      </c>
      <c r="BJ19" s="624">
        <v>23.59</v>
      </c>
      <c r="BK19" s="626">
        <v>23.061956521739138</v>
      </c>
      <c r="BL19" s="627">
        <v>23.371799130434784</v>
      </c>
      <c r="BM19" s="627">
        <v>23.400434782608691</v>
      </c>
      <c r="BN19" s="627">
        <v>22.381739130434781</v>
      </c>
      <c r="BO19" s="627">
        <v>22.109130434782607</v>
      </c>
      <c r="BP19" s="627">
        <v>21.953043478260874</v>
      </c>
      <c r="BQ19" s="627">
        <v>21.294347826086955</v>
      </c>
      <c r="BR19" s="627">
        <v>21.365217391304348</v>
      </c>
      <c r="BS19" s="627">
        <v>21.301304347826083</v>
      </c>
      <c r="BT19" s="627">
        <v>21.262173913043476</v>
      </c>
      <c r="BU19" s="627">
        <v>20.948260869565214</v>
      </c>
      <c r="BV19" s="628">
        <v>21.1</v>
      </c>
      <c r="BW19" s="629">
        <v>20.966521739130439</v>
      </c>
      <c r="BX19" s="627">
        <v>21.018260869565214</v>
      </c>
      <c r="BY19" s="627">
        <v>20.963478260869561</v>
      </c>
      <c r="BZ19" s="627">
        <v>20.933913043478263</v>
      </c>
      <c r="CA19" s="627">
        <v>20.85</v>
      </c>
      <c r="CB19" s="627">
        <v>20.613478260869563</v>
      </c>
      <c r="CC19" s="627">
        <v>20.67</v>
      </c>
      <c r="CD19" s="627">
        <v>20.51</v>
      </c>
      <c r="CE19" s="627">
        <v>20.23</v>
      </c>
      <c r="CF19" s="627">
        <v>20.336521739130433</v>
      </c>
      <c r="CG19" s="627">
        <v>20.166956521739131</v>
      </c>
      <c r="CH19" s="628">
        <v>20.044347826086959</v>
      </c>
      <c r="CI19" s="629">
        <v>20.159565217391304</v>
      </c>
      <c r="CJ19" s="627">
        <v>20.52</v>
      </c>
      <c r="CK19" s="627">
        <v>20.569130434782604</v>
      </c>
      <c r="CL19" s="627">
        <v>21.61</v>
      </c>
      <c r="CM19" s="627">
        <v>22.53</v>
      </c>
      <c r="CN19" s="627">
        <v>24.273913043478263</v>
      </c>
      <c r="CO19" s="627">
        <v>26.46</v>
      </c>
      <c r="CP19" s="627">
        <v>27.963913043478261</v>
      </c>
      <c r="CQ19" s="627">
        <v>29.814347826086951</v>
      </c>
      <c r="CR19" s="627">
        <v>31.395652173913039</v>
      </c>
      <c r="CS19" s="627">
        <v>33.866086956521734</v>
      </c>
      <c r="CT19" s="628">
        <v>35.58</v>
      </c>
      <c r="CU19" s="629">
        <v>35.85</v>
      </c>
      <c r="CV19" s="627">
        <v>36.64</v>
      </c>
      <c r="CW19" s="627">
        <v>35.867391304347827</v>
      </c>
      <c r="CX19" s="627">
        <v>31.662608695652178</v>
      </c>
      <c r="CY19" s="627">
        <v>30.935217391304349</v>
      </c>
      <c r="CZ19" s="627">
        <v>31.153478260869559</v>
      </c>
      <c r="DA19" s="627">
        <v>31.517391304347825</v>
      </c>
      <c r="DB19" s="627">
        <v>31.78</v>
      </c>
      <c r="DC19" s="627">
        <v>32.479999999999997</v>
      </c>
      <c r="DD19" s="627">
        <v>32.687391304347827</v>
      </c>
      <c r="DE19" s="627">
        <v>33.270000000000003</v>
      </c>
      <c r="DF19" s="628">
        <v>33.754782608695699</v>
      </c>
      <c r="DG19" s="629">
        <v>32.942173913043483</v>
      </c>
      <c r="DH19" s="627">
        <v>32.767826086956518</v>
      </c>
      <c r="DI19" s="627">
        <v>32.367826086956519</v>
      </c>
      <c r="DJ19" s="627">
        <v>31.25</v>
      </c>
      <c r="DK19" s="627">
        <v>31.069565217391304</v>
      </c>
      <c r="DL19" s="627">
        <v>31.100869565217387</v>
      </c>
      <c r="DM19" s="627">
        <v>30.708695652173915</v>
      </c>
      <c r="DN19" s="627">
        <v>30.785217391304347</v>
      </c>
      <c r="DO19" s="627">
        <v>30.615217391304355</v>
      </c>
      <c r="DP19" s="627">
        <v>30.45</v>
      </c>
      <c r="DQ19" s="627">
        <v>30.07</v>
      </c>
      <c r="DR19" s="628">
        <v>30.25</v>
      </c>
      <c r="DS19" s="629">
        <v>30.069130434782604</v>
      </c>
      <c r="DT19" s="627">
        <v>30.118695652173916</v>
      </c>
      <c r="DU19" s="627">
        <v>29.178260869565218</v>
      </c>
      <c r="DV19" s="627">
        <v>27.400869565217384</v>
      </c>
      <c r="DW19" s="627">
        <v>26.895217391304346</v>
      </c>
      <c r="DX19" s="627">
        <v>27</v>
      </c>
      <c r="DY19" s="627">
        <v>26.59</v>
      </c>
      <c r="DZ19" s="627">
        <v>24.15</v>
      </c>
      <c r="EA19" s="627">
        <v>22.71</v>
      </c>
      <c r="EB19" s="627">
        <v>22.22</v>
      </c>
      <c r="EC19" s="627">
        <v>21.71</v>
      </c>
      <c r="ED19" s="628">
        <v>20.45</v>
      </c>
    </row>
    <row r="20" spans="2:143" ht="21" hidden="1" customHeight="1" thickBot="1" x14ac:dyDescent="0.45">
      <c r="B20" s="630" t="s">
        <v>302</v>
      </c>
      <c r="C20" s="631" t="s">
        <v>303</v>
      </c>
      <c r="D20" s="631" t="s">
        <v>303</v>
      </c>
      <c r="E20" s="631" t="s">
        <v>303</v>
      </c>
      <c r="F20" s="631" t="s">
        <v>303</v>
      </c>
      <c r="G20" s="631" t="s">
        <v>303</v>
      </c>
      <c r="H20" s="631" t="s">
        <v>304</v>
      </c>
      <c r="I20" s="631" t="s">
        <v>305</v>
      </c>
      <c r="J20" s="631" t="s">
        <v>305</v>
      </c>
      <c r="K20" s="631" t="s">
        <v>303</v>
      </c>
      <c r="L20" s="503" t="s">
        <v>306</v>
      </c>
      <c r="M20" s="503" t="s">
        <v>306</v>
      </c>
      <c r="N20" s="503" t="s">
        <v>307</v>
      </c>
      <c r="O20" s="503" t="s">
        <v>308</v>
      </c>
      <c r="P20" s="503" t="s">
        <v>309</v>
      </c>
      <c r="Q20" s="503" t="s">
        <v>310</v>
      </c>
      <c r="R20" s="309" t="s">
        <v>311</v>
      </c>
      <c r="S20" s="309" t="s">
        <v>312</v>
      </c>
      <c r="T20" s="632" t="s">
        <v>313</v>
      </c>
      <c r="U20" s="503" t="s">
        <v>314</v>
      </c>
      <c r="V20" s="632" t="s">
        <v>314</v>
      </c>
      <c r="W20" s="632" t="s">
        <v>315</v>
      </c>
      <c r="X20" s="632" t="s">
        <v>316</v>
      </c>
      <c r="Y20" s="631" t="s">
        <v>317</v>
      </c>
      <c r="Z20" s="631" t="s">
        <v>318</v>
      </c>
      <c r="AA20" s="631" t="s">
        <v>319</v>
      </c>
      <c r="AB20" s="631" t="s">
        <v>320</v>
      </c>
      <c r="AC20" s="631" t="s">
        <v>321</v>
      </c>
      <c r="AD20" s="631" t="s">
        <v>322</v>
      </c>
      <c r="AE20" s="631" t="s">
        <v>323</v>
      </c>
      <c r="AF20" s="631" t="s">
        <v>324</v>
      </c>
      <c r="AG20" s="631" t="s">
        <v>325</v>
      </c>
      <c r="AH20" s="631" t="s">
        <v>326</v>
      </c>
      <c r="AI20" s="631" t="s">
        <v>327</v>
      </c>
      <c r="AJ20" s="631" t="s">
        <v>328</v>
      </c>
      <c r="AK20" s="631" t="s">
        <v>329</v>
      </c>
      <c r="AL20" s="631" t="s">
        <v>329</v>
      </c>
      <c r="AM20" s="633" t="s">
        <v>329</v>
      </c>
      <c r="AN20" s="631" t="s">
        <v>329</v>
      </c>
      <c r="AO20" s="631" t="s">
        <v>330</v>
      </c>
      <c r="AP20" s="631" t="s">
        <v>331</v>
      </c>
      <c r="AQ20" s="631" t="s">
        <v>332</v>
      </c>
      <c r="AR20" s="631" t="s">
        <v>333</v>
      </c>
      <c r="AS20" s="631" t="s">
        <v>334</v>
      </c>
      <c r="AT20" s="631" t="s">
        <v>335</v>
      </c>
      <c r="AU20" s="631" t="s">
        <v>336</v>
      </c>
      <c r="AV20" s="631" t="s">
        <v>337</v>
      </c>
      <c r="AW20" s="631" t="s">
        <v>337</v>
      </c>
      <c r="AX20" s="634" t="s">
        <v>337</v>
      </c>
      <c r="AY20" s="633" t="s">
        <v>338</v>
      </c>
      <c r="AZ20" s="631" t="s">
        <v>339</v>
      </c>
      <c r="BA20" s="631" t="s">
        <v>340</v>
      </c>
      <c r="BB20" s="631" t="s">
        <v>341</v>
      </c>
      <c r="BC20" s="631" t="s">
        <v>342</v>
      </c>
      <c r="BD20" s="631" t="s">
        <v>343</v>
      </c>
      <c r="BE20" s="631" t="s">
        <v>344</v>
      </c>
      <c r="BF20" s="631" t="s">
        <v>344</v>
      </c>
      <c r="BG20" s="634"/>
      <c r="BH20" s="631"/>
      <c r="BI20" s="631"/>
      <c r="BJ20" s="631"/>
      <c r="BK20" s="631"/>
      <c r="BL20" s="631"/>
      <c r="BM20" s="631"/>
      <c r="BN20" s="631"/>
      <c r="BO20" s="631"/>
      <c r="BP20" s="631"/>
      <c r="BQ20" s="631"/>
      <c r="BR20" s="631"/>
      <c r="BS20" s="631"/>
      <c r="BT20" s="631"/>
      <c r="BU20" s="631"/>
      <c r="BV20" s="631"/>
      <c r="BW20" s="631"/>
      <c r="BX20" s="631"/>
      <c r="BY20" s="631"/>
      <c r="BZ20" s="631"/>
      <c r="CA20" s="631"/>
      <c r="CB20" s="631"/>
      <c r="CC20" s="631"/>
      <c r="CD20" s="631"/>
      <c r="CE20" s="631"/>
      <c r="CF20" s="631"/>
      <c r="CG20" s="631"/>
      <c r="CH20" s="631"/>
      <c r="CI20" s="631"/>
      <c r="CJ20" s="631"/>
      <c r="CK20" s="631"/>
      <c r="CL20" s="631"/>
      <c r="CM20" s="631"/>
      <c r="CN20" s="631"/>
      <c r="CO20" s="631"/>
      <c r="CP20" s="631"/>
      <c r="CQ20" s="631"/>
      <c r="CR20" s="631"/>
      <c r="CS20" s="631"/>
      <c r="CT20" s="631"/>
      <c r="CU20" s="631"/>
      <c r="CV20" s="631"/>
      <c r="CW20" s="631"/>
      <c r="CX20" s="631"/>
      <c r="CY20" s="631"/>
      <c r="CZ20" s="631"/>
      <c r="DA20" s="631"/>
      <c r="DB20" s="631"/>
      <c r="DC20" s="631"/>
      <c r="DD20" s="631"/>
      <c r="DE20" s="631"/>
      <c r="DF20" s="631"/>
      <c r="DG20" s="631"/>
      <c r="DH20" s="631"/>
      <c r="DI20" s="631"/>
      <c r="DJ20" s="631"/>
      <c r="DK20" s="631"/>
      <c r="DL20" s="631"/>
      <c r="DM20" s="631"/>
      <c r="DN20" s="631"/>
      <c r="DO20" s="631"/>
      <c r="DP20" s="631"/>
      <c r="DQ20" s="631"/>
      <c r="DR20" s="631"/>
      <c r="DS20" s="631"/>
      <c r="DT20" s="631"/>
      <c r="DU20" s="631"/>
      <c r="DV20" s="631"/>
      <c r="DW20" s="631"/>
      <c r="DX20" s="631"/>
      <c r="DY20" s="631"/>
      <c r="DZ20" s="631"/>
      <c r="EA20" s="631"/>
      <c r="EB20" s="631"/>
      <c r="EC20" s="631"/>
      <c r="ED20" s="631"/>
    </row>
    <row r="21" spans="2:143" ht="21" hidden="1" customHeight="1" thickTop="1" x14ac:dyDescent="0.45">
      <c r="B21" s="630" t="s">
        <v>345</v>
      </c>
      <c r="C21" s="631" t="s">
        <v>303</v>
      </c>
      <c r="D21" s="631" t="s">
        <v>303</v>
      </c>
      <c r="E21" s="631" t="s">
        <v>303</v>
      </c>
      <c r="F21" s="631" t="s">
        <v>303</v>
      </c>
      <c r="G21" s="631" t="s">
        <v>303</v>
      </c>
      <c r="H21" s="631" t="s">
        <v>304</v>
      </c>
      <c r="I21" s="631" t="s">
        <v>305</v>
      </c>
      <c r="J21" s="631" t="s">
        <v>305</v>
      </c>
      <c r="K21" s="631" t="s">
        <v>303</v>
      </c>
      <c r="L21" s="503" t="s">
        <v>306</v>
      </c>
      <c r="M21" s="503" t="s">
        <v>306</v>
      </c>
      <c r="N21" s="503" t="s">
        <v>307</v>
      </c>
      <c r="O21" s="503" t="s">
        <v>308</v>
      </c>
      <c r="P21" s="503" t="s">
        <v>309</v>
      </c>
      <c r="Q21" s="503" t="s">
        <v>310</v>
      </c>
      <c r="R21" s="309" t="s">
        <v>311</v>
      </c>
      <c r="S21" s="309" t="s">
        <v>312</v>
      </c>
      <c r="T21" s="632" t="s">
        <v>313</v>
      </c>
      <c r="U21" s="503" t="s">
        <v>314</v>
      </c>
      <c r="V21" s="632" t="s">
        <v>314</v>
      </c>
      <c r="W21" s="632" t="s">
        <v>315</v>
      </c>
      <c r="X21" s="632" t="s">
        <v>316</v>
      </c>
      <c r="Y21" s="631" t="s">
        <v>317</v>
      </c>
      <c r="Z21" s="631" t="s">
        <v>318</v>
      </c>
      <c r="AA21" s="631" t="s">
        <v>319</v>
      </c>
      <c r="AB21" s="631" t="s">
        <v>320</v>
      </c>
      <c r="AC21" s="631" t="s">
        <v>321</v>
      </c>
      <c r="AD21" s="631" t="s">
        <v>322</v>
      </c>
      <c r="AE21" s="631" t="s">
        <v>323</v>
      </c>
      <c r="AF21" s="631" t="s">
        <v>324</v>
      </c>
      <c r="AG21" s="631" t="s">
        <v>325</v>
      </c>
      <c r="AH21" s="631" t="s">
        <v>326</v>
      </c>
      <c r="AI21" s="631" t="s">
        <v>327</v>
      </c>
      <c r="AJ21" s="631" t="s">
        <v>328</v>
      </c>
      <c r="AK21" s="631" t="s">
        <v>329</v>
      </c>
      <c r="AL21" s="631" t="s">
        <v>329</v>
      </c>
      <c r="AM21" s="633" t="s">
        <v>329</v>
      </c>
      <c r="AN21" s="631" t="s">
        <v>329</v>
      </c>
      <c r="AO21" s="631" t="s">
        <v>330</v>
      </c>
      <c r="AP21" s="631" t="s">
        <v>331</v>
      </c>
      <c r="AQ21" s="631" t="s">
        <v>332</v>
      </c>
      <c r="AR21" s="631" t="s">
        <v>333</v>
      </c>
      <c r="AS21" s="631" t="s">
        <v>334</v>
      </c>
      <c r="AT21" s="631" t="s">
        <v>335</v>
      </c>
      <c r="AU21" s="631" t="s">
        <v>336</v>
      </c>
      <c r="AV21" s="631" t="s">
        <v>337</v>
      </c>
      <c r="AW21" s="631" t="s">
        <v>337</v>
      </c>
      <c r="AX21" s="634" t="s">
        <v>337</v>
      </c>
      <c r="AY21" s="633" t="s">
        <v>338</v>
      </c>
      <c r="AZ21" s="631" t="s">
        <v>339</v>
      </c>
      <c r="BA21" s="631" t="s">
        <v>340</v>
      </c>
      <c r="BB21" s="631" t="s">
        <v>341</v>
      </c>
      <c r="BC21" s="631" t="s">
        <v>342</v>
      </c>
      <c r="BD21" s="631" t="s">
        <v>343</v>
      </c>
      <c r="BE21" s="631" t="s">
        <v>344</v>
      </c>
      <c r="BF21" s="631" t="s">
        <v>344</v>
      </c>
      <c r="BG21" s="634"/>
      <c r="BH21" s="631"/>
      <c r="BI21" s="631"/>
      <c r="BJ21" s="631"/>
      <c r="BK21" s="631"/>
      <c r="BL21" s="631"/>
      <c r="BM21" s="631"/>
      <c r="BN21" s="631"/>
      <c r="BO21" s="631"/>
      <c r="BP21" s="631"/>
      <c r="BQ21" s="631"/>
      <c r="BR21" s="631"/>
      <c r="BS21" s="631"/>
      <c r="BT21" s="631"/>
      <c r="BU21" s="631"/>
      <c r="BV21" s="631"/>
      <c r="BW21" s="631"/>
      <c r="BX21" s="631"/>
      <c r="BY21" s="631"/>
      <c r="BZ21" s="631"/>
      <c r="CA21" s="631"/>
      <c r="CB21" s="631"/>
      <c r="CC21" s="631"/>
      <c r="CD21" s="631"/>
      <c r="CE21" s="631"/>
      <c r="CF21" s="631"/>
      <c r="CG21" s="631"/>
      <c r="CH21" s="631"/>
      <c r="CI21" s="631"/>
      <c r="CJ21" s="631"/>
      <c r="CK21" s="631"/>
      <c r="CL21" s="631"/>
      <c r="CM21" s="631"/>
      <c r="CN21" s="631"/>
      <c r="CO21" s="631"/>
      <c r="CP21" s="631"/>
      <c r="CQ21" s="631"/>
      <c r="CR21" s="631"/>
      <c r="CS21" s="631"/>
      <c r="CT21" s="631"/>
      <c r="CU21" s="631"/>
      <c r="CV21" s="631"/>
      <c r="CW21" s="631"/>
      <c r="CX21" s="631"/>
      <c r="CY21" s="631"/>
      <c r="CZ21" s="631"/>
      <c r="DA21" s="631"/>
      <c r="DB21" s="631"/>
      <c r="DC21" s="631"/>
      <c r="DD21" s="631"/>
      <c r="DE21" s="631"/>
      <c r="DF21" s="631"/>
      <c r="DG21" s="631"/>
      <c r="DH21" s="631"/>
      <c r="DI21" s="631"/>
      <c r="DJ21" s="631"/>
      <c r="DK21" s="631"/>
      <c r="DL21" s="631"/>
      <c r="DM21" s="631"/>
      <c r="DN21" s="631"/>
      <c r="DO21" s="631"/>
      <c r="DP21" s="631"/>
      <c r="DQ21" s="631"/>
      <c r="DR21" s="631"/>
      <c r="DS21" s="631"/>
      <c r="DT21" s="631"/>
      <c r="DU21" s="631"/>
      <c r="DV21" s="631"/>
      <c r="DW21" s="631"/>
      <c r="DX21" s="631"/>
      <c r="DY21" s="631"/>
      <c r="DZ21" s="631"/>
      <c r="EA21" s="631"/>
      <c r="EB21" s="631"/>
      <c r="EC21" s="631"/>
      <c r="ED21" s="631"/>
    </row>
    <row r="22" spans="2:143" ht="21" hidden="1" customHeight="1" thickTop="1" x14ac:dyDescent="0.45">
      <c r="B22" s="630" t="s">
        <v>346</v>
      </c>
      <c r="C22" s="631" t="s">
        <v>303</v>
      </c>
      <c r="D22" s="631" t="s">
        <v>303</v>
      </c>
      <c r="E22" s="631" t="s">
        <v>303</v>
      </c>
      <c r="F22" s="631" t="s">
        <v>303</v>
      </c>
      <c r="G22" s="631" t="s">
        <v>303</v>
      </c>
      <c r="H22" s="631" t="s">
        <v>304</v>
      </c>
      <c r="I22" s="631" t="s">
        <v>305</v>
      </c>
      <c r="J22" s="631" t="s">
        <v>305</v>
      </c>
      <c r="K22" s="631" t="s">
        <v>303</v>
      </c>
      <c r="L22" s="503" t="s">
        <v>306</v>
      </c>
      <c r="M22" s="503" t="s">
        <v>306</v>
      </c>
      <c r="N22" s="503" t="s">
        <v>307</v>
      </c>
      <c r="O22" s="503" t="s">
        <v>308</v>
      </c>
      <c r="P22" s="503" t="s">
        <v>309</v>
      </c>
      <c r="Q22" s="503" t="s">
        <v>310</v>
      </c>
      <c r="R22" s="309" t="s">
        <v>311</v>
      </c>
      <c r="S22" s="309" t="s">
        <v>312</v>
      </c>
      <c r="T22" s="632" t="s">
        <v>313</v>
      </c>
      <c r="U22" s="503" t="s">
        <v>314</v>
      </c>
      <c r="V22" s="632" t="s">
        <v>314</v>
      </c>
      <c r="W22" s="632" t="s">
        <v>315</v>
      </c>
      <c r="X22" s="632" t="s">
        <v>316</v>
      </c>
      <c r="Y22" s="631" t="s">
        <v>317</v>
      </c>
      <c r="Z22" s="631" t="s">
        <v>318</v>
      </c>
      <c r="AA22" s="631" t="s">
        <v>319</v>
      </c>
      <c r="AB22" s="631" t="s">
        <v>320</v>
      </c>
      <c r="AC22" s="631" t="s">
        <v>321</v>
      </c>
      <c r="AD22" s="631" t="s">
        <v>322</v>
      </c>
      <c r="AE22" s="631" t="s">
        <v>323</v>
      </c>
      <c r="AF22" s="631" t="s">
        <v>324</v>
      </c>
      <c r="AG22" s="631" t="s">
        <v>325</v>
      </c>
      <c r="AH22" s="631" t="s">
        <v>326</v>
      </c>
      <c r="AI22" s="631" t="s">
        <v>327</v>
      </c>
      <c r="AJ22" s="631" t="s">
        <v>328</v>
      </c>
      <c r="AK22" s="631" t="s">
        <v>329</v>
      </c>
      <c r="AL22" s="631" t="s">
        <v>329</v>
      </c>
      <c r="AM22" s="633" t="s">
        <v>329</v>
      </c>
      <c r="AN22" s="631" t="s">
        <v>329</v>
      </c>
      <c r="AO22" s="631" t="s">
        <v>330</v>
      </c>
      <c r="AP22" s="631" t="s">
        <v>331</v>
      </c>
      <c r="AQ22" s="631" t="s">
        <v>332</v>
      </c>
      <c r="AR22" s="631" t="s">
        <v>333</v>
      </c>
      <c r="AS22" s="631" t="s">
        <v>334</v>
      </c>
      <c r="AT22" s="631" t="s">
        <v>335</v>
      </c>
      <c r="AU22" s="631" t="s">
        <v>336</v>
      </c>
      <c r="AV22" s="631" t="s">
        <v>337</v>
      </c>
      <c r="AW22" s="631" t="s">
        <v>337</v>
      </c>
      <c r="AX22" s="634" t="s">
        <v>337</v>
      </c>
      <c r="AY22" s="633" t="s">
        <v>338</v>
      </c>
      <c r="AZ22" s="631" t="s">
        <v>339</v>
      </c>
      <c r="BA22" s="631" t="s">
        <v>340</v>
      </c>
      <c r="BB22" s="631" t="s">
        <v>341</v>
      </c>
      <c r="BC22" s="631" t="s">
        <v>342</v>
      </c>
      <c r="BD22" s="631" t="s">
        <v>343</v>
      </c>
      <c r="BE22" s="631" t="s">
        <v>344</v>
      </c>
      <c r="BF22" s="631" t="s">
        <v>344</v>
      </c>
      <c r="BG22" s="634"/>
      <c r="BH22" s="631"/>
      <c r="BI22" s="631"/>
      <c r="BJ22" s="631"/>
      <c r="BK22" s="631"/>
      <c r="BL22" s="631"/>
      <c r="BM22" s="631"/>
      <c r="BN22" s="631"/>
      <c r="BO22" s="631"/>
      <c r="BP22" s="631"/>
      <c r="BQ22" s="631"/>
      <c r="BR22" s="631"/>
      <c r="BS22" s="631"/>
      <c r="BT22" s="631"/>
      <c r="BU22" s="631"/>
      <c r="BV22" s="631"/>
      <c r="BW22" s="631"/>
      <c r="BX22" s="631"/>
      <c r="BY22" s="631"/>
      <c r="BZ22" s="631"/>
      <c r="CA22" s="631"/>
      <c r="CB22" s="631"/>
      <c r="CC22" s="631"/>
      <c r="CD22" s="631"/>
      <c r="CE22" s="631"/>
      <c r="CF22" s="631"/>
      <c r="CG22" s="631"/>
      <c r="CH22" s="631"/>
      <c r="CI22" s="631"/>
      <c r="CJ22" s="631"/>
      <c r="CK22" s="631"/>
      <c r="CL22" s="631"/>
      <c r="CM22" s="631"/>
      <c r="CN22" s="631"/>
      <c r="CO22" s="631"/>
      <c r="CP22" s="631"/>
      <c r="CQ22" s="631"/>
      <c r="CR22" s="631"/>
      <c r="CS22" s="631"/>
      <c r="CT22" s="631"/>
      <c r="CU22" s="631"/>
      <c r="CV22" s="631"/>
      <c r="CW22" s="631"/>
      <c r="CX22" s="631"/>
      <c r="CY22" s="631"/>
      <c r="CZ22" s="631"/>
      <c r="DA22" s="631"/>
      <c r="DB22" s="631"/>
      <c r="DC22" s="631"/>
      <c r="DD22" s="631"/>
      <c r="DE22" s="631"/>
      <c r="DF22" s="631"/>
      <c r="DG22" s="631"/>
      <c r="DH22" s="631"/>
      <c r="DI22" s="631"/>
      <c r="DJ22" s="631"/>
      <c r="DK22" s="631"/>
      <c r="DL22" s="631"/>
      <c r="DM22" s="631"/>
      <c r="DN22" s="631"/>
      <c r="DO22" s="631"/>
      <c r="DP22" s="631"/>
      <c r="DQ22" s="631"/>
      <c r="DR22" s="631"/>
      <c r="DS22" s="631"/>
      <c r="DT22" s="631"/>
      <c r="DU22" s="631"/>
      <c r="DV22" s="631"/>
      <c r="DW22" s="631"/>
      <c r="DX22" s="631"/>
      <c r="DY22" s="631"/>
      <c r="DZ22" s="631"/>
      <c r="EA22" s="631"/>
      <c r="EB22" s="631"/>
      <c r="EC22" s="631"/>
      <c r="ED22" s="631"/>
    </row>
    <row r="23" spans="2:143" ht="21" hidden="1" customHeight="1" thickTop="1" x14ac:dyDescent="0.45">
      <c r="B23" s="630" t="s">
        <v>347</v>
      </c>
      <c r="C23" s="631" t="s">
        <v>303</v>
      </c>
      <c r="D23" s="631" t="s">
        <v>303</v>
      </c>
      <c r="E23" s="631" t="s">
        <v>303</v>
      </c>
      <c r="F23" s="631" t="s">
        <v>303</v>
      </c>
      <c r="G23" s="631" t="s">
        <v>303</v>
      </c>
      <c r="H23" s="631" t="s">
        <v>304</v>
      </c>
      <c r="I23" s="631" t="s">
        <v>305</v>
      </c>
      <c r="J23" s="631" t="s">
        <v>305</v>
      </c>
      <c r="K23" s="631" t="s">
        <v>303</v>
      </c>
      <c r="L23" s="503" t="s">
        <v>306</v>
      </c>
      <c r="M23" s="503" t="s">
        <v>306</v>
      </c>
      <c r="N23" s="503" t="s">
        <v>307</v>
      </c>
      <c r="O23" s="503" t="s">
        <v>308</v>
      </c>
      <c r="P23" s="503" t="s">
        <v>309</v>
      </c>
      <c r="Q23" s="503" t="s">
        <v>310</v>
      </c>
      <c r="R23" s="309" t="s">
        <v>311</v>
      </c>
      <c r="S23" s="309" t="s">
        <v>312</v>
      </c>
      <c r="T23" s="632" t="s">
        <v>313</v>
      </c>
      <c r="U23" s="503" t="s">
        <v>314</v>
      </c>
      <c r="V23" s="632" t="s">
        <v>314</v>
      </c>
      <c r="W23" s="632" t="s">
        <v>315</v>
      </c>
      <c r="X23" s="632" t="s">
        <v>316</v>
      </c>
      <c r="Y23" s="631" t="s">
        <v>317</v>
      </c>
      <c r="Z23" s="631" t="s">
        <v>318</v>
      </c>
      <c r="AA23" s="631" t="s">
        <v>319</v>
      </c>
      <c r="AB23" s="631" t="s">
        <v>320</v>
      </c>
      <c r="AC23" s="631" t="s">
        <v>321</v>
      </c>
      <c r="AD23" s="631" t="s">
        <v>322</v>
      </c>
      <c r="AE23" s="631" t="s">
        <v>323</v>
      </c>
      <c r="AF23" s="631" t="s">
        <v>324</v>
      </c>
      <c r="AG23" s="631" t="s">
        <v>325</v>
      </c>
      <c r="AH23" s="631" t="s">
        <v>326</v>
      </c>
      <c r="AI23" s="631" t="s">
        <v>327</v>
      </c>
      <c r="AJ23" s="631" t="s">
        <v>328</v>
      </c>
      <c r="AK23" s="631" t="s">
        <v>329</v>
      </c>
      <c r="AL23" s="631" t="s">
        <v>329</v>
      </c>
      <c r="AM23" s="633" t="s">
        <v>329</v>
      </c>
      <c r="AN23" s="631" t="s">
        <v>329</v>
      </c>
      <c r="AO23" s="631" t="s">
        <v>330</v>
      </c>
      <c r="AP23" s="631" t="s">
        <v>331</v>
      </c>
      <c r="AQ23" s="631" t="s">
        <v>332</v>
      </c>
      <c r="AR23" s="631" t="s">
        <v>333</v>
      </c>
      <c r="AS23" s="631" t="s">
        <v>334</v>
      </c>
      <c r="AT23" s="631" t="s">
        <v>335</v>
      </c>
      <c r="AU23" s="631" t="s">
        <v>336</v>
      </c>
      <c r="AV23" s="631" t="s">
        <v>337</v>
      </c>
      <c r="AW23" s="631" t="s">
        <v>337</v>
      </c>
      <c r="AX23" s="634" t="s">
        <v>337</v>
      </c>
      <c r="AY23" s="633" t="s">
        <v>338</v>
      </c>
      <c r="AZ23" s="631" t="s">
        <v>339</v>
      </c>
      <c r="BA23" s="631" t="s">
        <v>340</v>
      </c>
      <c r="BB23" s="631" t="s">
        <v>341</v>
      </c>
      <c r="BC23" s="631" t="s">
        <v>342</v>
      </c>
      <c r="BD23" s="631" t="s">
        <v>343</v>
      </c>
      <c r="BE23" s="631" t="s">
        <v>344</v>
      </c>
      <c r="BF23" s="631" t="s">
        <v>344</v>
      </c>
      <c r="BG23" s="634"/>
      <c r="BH23" s="631"/>
      <c r="BI23" s="631"/>
      <c r="BJ23" s="631"/>
      <c r="BK23" s="631"/>
      <c r="BL23" s="631"/>
      <c r="BM23" s="631"/>
      <c r="BN23" s="631"/>
      <c r="BO23" s="631"/>
      <c r="BP23" s="631"/>
      <c r="BQ23" s="631"/>
      <c r="BR23" s="631"/>
      <c r="BS23" s="631"/>
      <c r="BT23" s="631"/>
      <c r="BU23" s="631"/>
      <c r="BV23" s="631"/>
      <c r="BW23" s="631"/>
      <c r="BX23" s="631"/>
      <c r="BY23" s="631"/>
      <c r="BZ23" s="631"/>
      <c r="CA23" s="631"/>
      <c r="CB23" s="631"/>
      <c r="CC23" s="631"/>
      <c r="CD23" s="631"/>
      <c r="CE23" s="631"/>
      <c r="CF23" s="631"/>
      <c r="CG23" s="631"/>
      <c r="CH23" s="631"/>
      <c r="CI23" s="631"/>
      <c r="CJ23" s="631"/>
      <c r="CK23" s="631"/>
      <c r="CL23" s="631"/>
      <c r="CM23" s="631"/>
      <c r="CN23" s="631"/>
      <c r="CO23" s="631"/>
      <c r="CP23" s="631"/>
      <c r="CQ23" s="631"/>
      <c r="CR23" s="631"/>
      <c r="CS23" s="631"/>
      <c r="CT23" s="631"/>
      <c r="CU23" s="631"/>
      <c r="CV23" s="631"/>
      <c r="CW23" s="631"/>
      <c r="CX23" s="631"/>
      <c r="CY23" s="631"/>
      <c r="CZ23" s="631"/>
      <c r="DA23" s="631"/>
      <c r="DB23" s="631"/>
      <c r="DC23" s="631"/>
      <c r="DD23" s="631"/>
      <c r="DE23" s="631"/>
      <c r="DF23" s="631"/>
      <c r="DG23" s="631"/>
      <c r="DH23" s="631"/>
      <c r="DI23" s="631"/>
      <c r="DJ23" s="631"/>
      <c r="DK23" s="631"/>
      <c r="DL23" s="631"/>
      <c r="DM23" s="631"/>
      <c r="DN23" s="631"/>
      <c r="DO23" s="631"/>
      <c r="DP23" s="631"/>
      <c r="DQ23" s="631"/>
      <c r="DR23" s="631"/>
      <c r="DS23" s="631"/>
      <c r="DT23" s="631"/>
      <c r="DU23" s="631"/>
      <c r="DV23" s="631"/>
      <c r="DW23" s="631"/>
      <c r="DX23" s="631"/>
      <c r="DY23" s="631"/>
      <c r="DZ23" s="631"/>
      <c r="EA23" s="631"/>
      <c r="EB23" s="631"/>
      <c r="EC23" s="631"/>
      <c r="ED23" s="631"/>
    </row>
    <row r="24" spans="2:143" ht="21" hidden="1" customHeight="1" thickTop="1" x14ac:dyDescent="0.45">
      <c r="B24" s="630" t="s">
        <v>348</v>
      </c>
      <c r="C24" s="631" t="s">
        <v>303</v>
      </c>
      <c r="D24" s="631" t="s">
        <v>303</v>
      </c>
      <c r="E24" s="631" t="s">
        <v>303</v>
      </c>
      <c r="F24" s="631" t="s">
        <v>303</v>
      </c>
      <c r="G24" s="631" t="s">
        <v>303</v>
      </c>
      <c r="H24" s="631" t="s">
        <v>304</v>
      </c>
      <c r="I24" s="631" t="s">
        <v>305</v>
      </c>
      <c r="J24" s="631" t="s">
        <v>305</v>
      </c>
      <c r="K24" s="631" t="s">
        <v>303</v>
      </c>
      <c r="L24" s="503" t="s">
        <v>306</v>
      </c>
      <c r="M24" s="503" t="s">
        <v>306</v>
      </c>
      <c r="N24" s="503" t="s">
        <v>307</v>
      </c>
      <c r="O24" s="503" t="s">
        <v>308</v>
      </c>
      <c r="P24" s="503" t="s">
        <v>309</v>
      </c>
      <c r="Q24" s="503" t="s">
        <v>310</v>
      </c>
      <c r="R24" s="309" t="s">
        <v>311</v>
      </c>
      <c r="S24" s="309" t="s">
        <v>312</v>
      </c>
      <c r="T24" s="632" t="s">
        <v>313</v>
      </c>
      <c r="U24" s="503" t="s">
        <v>314</v>
      </c>
      <c r="V24" s="632" t="s">
        <v>314</v>
      </c>
      <c r="W24" s="632" t="s">
        <v>315</v>
      </c>
      <c r="X24" s="632" t="s">
        <v>316</v>
      </c>
      <c r="Y24" s="631" t="s">
        <v>317</v>
      </c>
      <c r="Z24" s="631" t="s">
        <v>318</v>
      </c>
      <c r="AA24" s="631" t="s">
        <v>319</v>
      </c>
      <c r="AB24" s="631" t="s">
        <v>320</v>
      </c>
      <c r="AC24" s="631" t="s">
        <v>321</v>
      </c>
      <c r="AD24" s="631" t="s">
        <v>322</v>
      </c>
      <c r="AE24" s="631" t="s">
        <v>323</v>
      </c>
      <c r="AF24" s="631" t="s">
        <v>324</v>
      </c>
      <c r="AG24" s="631" t="s">
        <v>325</v>
      </c>
      <c r="AH24" s="631" t="s">
        <v>326</v>
      </c>
      <c r="AI24" s="631" t="s">
        <v>327</v>
      </c>
      <c r="AJ24" s="631" t="s">
        <v>328</v>
      </c>
      <c r="AK24" s="631" t="s">
        <v>329</v>
      </c>
      <c r="AL24" s="631" t="s">
        <v>329</v>
      </c>
      <c r="AM24" s="633" t="s">
        <v>329</v>
      </c>
      <c r="AN24" s="631" t="s">
        <v>329</v>
      </c>
      <c r="AO24" s="631" t="s">
        <v>330</v>
      </c>
      <c r="AP24" s="631" t="s">
        <v>331</v>
      </c>
      <c r="AQ24" s="631" t="s">
        <v>332</v>
      </c>
      <c r="AR24" s="631" t="s">
        <v>333</v>
      </c>
      <c r="AS24" s="631" t="s">
        <v>334</v>
      </c>
      <c r="AT24" s="631" t="s">
        <v>335</v>
      </c>
      <c r="AU24" s="631" t="s">
        <v>336</v>
      </c>
      <c r="AV24" s="631" t="s">
        <v>337</v>
      </c>
      <c r="AW24" s="631" t="s">
        <v>337</v>
      </c>
      <c r="AX24" s="634" t="s">
        <v>337</v>
      </c>
      <c r="AY24" s="633" t="s">
        <v>338</v>
      </c>
      <c r="AZ24" s="631" t="s">
        <v>339</v>
      </c>
      <c r="BA24" s="631" t="s">
        <v>340</v>
      </c>
      <c r="BB24" s="631" t="s">
        <v>341</v>
      </c>
      <c r="BC24" s="631" t="s">
        <v>342</v>
      </c>
      <c r="BD24" s="631" t="s">
        <v>343</v>
      </c>
      <c r="BE24" s="631" t="s">
        <v>344</v>
      </c>
      <c r="BF24" s="631" t="s">
        <v>344</v>
      </c>
      <c r="BG24" s="634"/>
      <c r="BH24" s="631"/>
      <c r="BI24" s="631"/>
      <c r="BJ24" s="631"/>
      <c r="BK24" s="631"/>
      <c r="BL24" s="631"/>
      <c r="BM24" s="631"/>
      <c r="BN24" s="631"/>
      <c r="BO24" s="631"/>
      <c r="BP24" s="631"/>
      <c r="BQ24" s="631"/>
      <c r="BR24" s="631"/>
      <c r="BS24" s="631"/>
      <c r="BT24" s="631"/>
      <c r="BU24" s="631"/>
      <c r="BV24" s="631"/>
      <c r="BW24" s="631"/>
      <c r="BX24" s="631"/>
      <c r="BY24" s="631"/>
      <c r="BZ24" s="631"/>
      <c r="CA24" s="631"/>
      <c r="CB24" s="631"/>
      <c r="CC24" s="631"/>
      <c r="CD24" s="631"/>
      <c r="CE24" s="631"/>
      <c r="CF24" s="631"/>
      <c r="CG24" s="631"/>
      <c r="CH24" s="631"/>
      <c r="CI24" s="631"/>
      <c r="CJ24" s="631"/>
      <c r="CK24" s="631"/>
      <c r="CL24" s="631"/>
      <c r="CM24" s="631"/>
      <c r="CN24" s="631"/>
      <c r="CO24" s="631"/>
      <c r="CP24" s="631"/>
      <c r="CQ24" s="631"/>
      <c r="CR24" s="631"/>
      <c r="CS24" s="631"/>
      <c r="CT24" s="631"/>
      <c r="CU24" s="631"/>
      <c r="CV24" s="631"/>
      <c r="CW24" s="631"/>
      <c r="CX24" s="631"/>
      <c r="CY24" s="631"/>
      <c r="CZ24" s="631"/>
      <c r="DA24" s="631"/>
      <c r="DB24" s="631"/>
      <c r="DC24" s="631"/>
      <c r="DD24" s="631"/>
      <c r="DE24" s="631"/>
      <c r="DF24" s="631"/>
      <c r="DG24" s="631"/>
      <c r="DH24" s="631"/>
      <c r="DI24" s="631"/>
      <c r="DJ24" s="631"/>
      <c r="DK24" s="631"/>
      <c r="DL24" s="631"/>
      <c r="DM24" s="631"/>
      <c r="DN24" s="631"/>
      <c r="DO24" s="631"/>
      <c r="DP24" s="631"/>
      <c r="DQ24" s="631"/>
      <c r="DR24" s="631"/>
      <c r="DS24" s="631"/>
      <c r="DT24" s="631"/>
      <c r="DU24" s="631"/>
      <c r="DV24" s="631"/>
      <c r="DW24" s="631"/>
      <c r="DX24" s="631"/>
      <c r="DY24" s="631"/>
      <c r="DZ24" s="631"/>
      <c r="EA24" s="631"/>
      <c r="EB24" s="631"/>
      <c r="EC24" s="631"/>
      <c r="ED24" s="631"/>
    </row>
    <row r="25" spans="2:143" ht="21" hidden="1" customHeight="1" thickTop="1" x14ac:dyDescent="0.5">
      <c r="B25" s="635" t="s">
        <v>349</v>
      </c>
      <c r="C25" s="636" t="s">
        <v>303</v>
      </c>
      <c r="D25" s="636" t="s">
        <v>303</v>
      </c>
      <c r="E25" s="636" t="s">
        <v>303</v>
      </c>
      <c r="F25" s="636" t="s">
        <v>303</v>
      </c>
      <c r="G25" s="636" t="s">
        <v>303</v>
      </c>
      <c r="H25" s="636" t="s">
        <v>304</v>
      </c>
      <c r="I25" s="636" t="s">
        <v>305</v>
      </c>
      <c r="J25" s="636" t="s">
        <v>305</v>
      </c>
      <c r="K25" s="636" t="s">
        <v>303</v>
      </c>
      <c r="L25" s="637" t="s">
        <v>306</v>
      </c>
      <c r="M25" s="637" t="s">
        <v>306</v>
      </c>
      <c r="N25" s="637" t="s">
        <v>307</v>
      </c>
      <c r="O25" s="637" t="s">
        <v>308</v>
      </c>
      <c r="P25" s="637" t="s">
        <v>309</v>
      </c>
      <c r="Q25" s="637" t="s">
        <v>310</v>
      </c>
      <c r="R25" s="638" t="s">
        <v>311</v>
      </c>
      <c r="S25" s="638" t="s">
        <v>312</v>
      </c>
      <c r="T25" s="639" t="s">
        <v>313</v>
      </c>
      <c r="U25" s="637" t="s">
        <v>314</v>
      </c>
      <c r="V25" s="639" t="s">
        <v>314</v>
      </c>
      <c r="W25" s="639" t="s">
        <v>315</v>
      </c>
      <c r="X25" s="639" t="s">
        <v>316</v>
      </c>
      <c r="Y25" s="636" t="s">
        <v>317</v>
      </c>
      <c r="Z25" s="636" t="s">
        <v>318</v>
      </c>
      <c r="AA25" s="636" t="s">
        <v>319</v>
      </c>
      <c r="AB25" s="636" t="s">
        <v>320</v>
      </c>
      <c r="AC25" s="636" t="s">
        <v>321</v>
      </c>
      <c r="AD25" s="636" t="s">
        <v>322</v>
      </c>
      <c r="AE25" s="636" t="s">
        <v>323</v>
      </c>
      <c r="AF25" s="636" t="s">
        <v>324</v>
      </c>
      <c r="AG25" s="636" t="s">
        <v>325</v>
      </c>
      <c r="AH25" s="636" t="s">
        <v>326</v>
      </c>
      <c r="AI25" s="636" t="s">
        <v>327</v>
      </c>
      <c r="AJ25" s="636" t="s">
        <v>328</v>
      </c>
      <c r="AK25" s="636" t="s">
        <v>329</v>
      </c>
      <c r="AL25" s="636" t="s">
        <v>329</v>
      </c>
      <c r="AM25" s="640" t="s">
        <v>329</v>
      </c>
      <c r="AN25" s="636" t="s">
        <v>329</v>
      </c>
      <c r="AO25" s="636" t="s">
        <v>330</v>
      </c>
      <c r="AP25" s="636" t="s">
        <v>331</v>
      </c>
      <c r="AQ25" s="636" t="s">
        <v>332</v>
      </c>
      <c r="AR25" s="636" t="s">
        <v>333</v>
      </c>
      <c r="AS25" s="636" t="s">
        <v>334</v>
      </c>
      <c r="AT25" s="636" t="s">
        <v>335</v>
      </c>
      <c r="AU25" s="636" t="s">
        <v>336</v>
      </c>
      <c r="AV25" s="636" t="s">
        <v>337</v>
      </c>
      <c r="AW25" s="636" t="s">
        <v>337</v>
      </c>
      <c r="AX25" s="641" t="s">
        <v>337</v>
      </c>
      <c r="AY25" s="640" t="s">
        <v>338</v>
      </c>
      <c r="AZ25" s="636" t="s">
        <v>339</v>
      </c>
      <c r="BA25" s="636" t="s">
        <v>340</v>
      </c>
      <c r="BB25" s="636" t="s">
        <v>341</v>
      </c>
      <c r="BC25" s="636" t="s">
        <v>342</v>
      </c>
      <c r="BD25" s="636" t="s">
        <v>343</v>
      </c>
      <c r="BE25" s="636" t="s">
        <v>344</v>
      </c>
      <c r="BF25" s="636" t="s">
        <v>344</v>
      </c>
      <c r="BG25" s="641"/>
      <c r="BH25" s="631"/>
      <c r="BI25" s="631"/>
      <c r="BJ25" s="631"/>
      <c r="BK25" s="631"/>
      <c r="BL25" s="631"/>
      <c r="BM25" s="631"/>
      <c r="BN25" s="631"/>
      <c r="BO25" s="631"/>
      <c r="BP25" s="631"/>
      <c r="BQ25" s="631"/>
      <c r="BR25" s="631"/>
      <c r="BS25" s="631"/>
      <c r="BT25" s="631"/>
      <c r="BU25" s="631"/>
      <c r="BV25" s="631"/>
      <c r="BW25" s="631"/>
      <c r="BX25" s="631"/>
      <c r="BY25" s="631"/>
      <c r="BZ25" s="631"/>
      <c r="CA25" s="631"/>
      <c r="CB25" s="631"/>
      <c r="CC25" s="631"/>
      <c r="CD25" s="631"/>
      <c r="CE25" s="631"/>
      <c r="CF25" s="631"/>
      <c r="CG25" s="631"/>
      <c r="CH25" s="631"/>
      <c r="CI25" s="631"/>
      <c r="CJ25" s="631"/>
      <c r="CK25" s="631"/>
      <c r="CL25" s="631"/>
      <c r="CM25" s="631"/>
      <c r="CN25" s="631"/>
      <c r="CO25" s="631"/>
      <c r="CP25" s="631"/>
      <c r="CQ25" s="631"/>
      <c r="CR25" s="631"/>
      <c r="CS25" s="631"/>
      <c r="CT25" s="631"/>
      <c r="CU25" s="631"/>
      <c r="CV25" s="631"/>
      <c r="CW25" s="631"/>
      <c r="CX25" s="631"/>
      <c r="CY25" s="631"/>
      <c r="CZ25" s="631"/>
      <c r="DA25" s="631"/>
      <c r="DB25" s="631"/>
      <c r="DC25" s="631"/>
      <c r="DD25" s="631"/>
      <c r="DE25" s="631"/>
      <c r="DF25" s="631"/>
      <c r="DG25" s="631"/>
      <c r="DH25" s="631"/>
      <c r="DI25" s="631"/>
      <c r="DJ25" s="631"/>
      <c r="DK25" s="631"/>
      <c r="DL25" s="631"/>
      <c r="DM25" s="631"/>
      <c r="DN25" s="631"/>
      <c r="DO25" s="631"/>
      <c r="DP25" s="631"/>
      <c r="DQ25" s="631"/>
      <c r="DR25" s="631"/>
      <c r="DS25" s="631"/>
      <c r="DT25" s="631"/>
      <c r="DU25" s="631"/>
      <c r="DV25" s="631"/>
      <c r="DW25" s="631"/>
      <c r="DX25" s="631"/>
      <c r="DY25" s="631"/>
      <c r="DZ25" s="631"/>
      <c r="EA25" s="631"/>
      <c r="EB25" s="631"/>
      <c r="EC25" s="631"/>
      <c r="ED25" s="631"/>
    </row>
    <row r="26" spans="2:143" ht="24" hidden="1" customHeight="1" thickTop="1" x14ac:dyDescent="0.5">
      <c r="B26" s="642" t="s">
        <v>350</v>
      </c>
      <c r="C26" s="636" t="s">
        <v>351</v>
      </c>
      <c r="D26" s="636" t="s">
        <v>351</v>
      </c>
      <c r="E26" s="636" t="s">
        <v>352</v>
      </c>
      <c r="F26" s="636" t="s">
        <v>352</v>
      </c>
      <c r="G26" s="636" t="s">
        <v>353</v>
      </c>
      <c r="H26" s="636" t="s">
        <v>354</v>
      </c>
      <c r="I26" s="636" t="s">
        <v>354</v>
      </c>
      <c r="J26" s="636" t="s">
        <v>354</v>
      </c>
      <c r="K26" s="636" t="s">
        <v>355</v>
      </c>
      <c r="L26" s="637" t="s">
        <v>356</v>
      </c>
      <c r="M26" s="637" t="s">
        <v>356</v>
      </c>
      <c r="N26" s="637" t="s">
        <v>307</v>
      </c>
      <c r="O26" s="637" t="s">
        <v>357</v>
      </c>
      <c r="P26" s="637" t="s">
        <v>358</v>
      </c>
      <c r="Q26" s="637" t="s">
        <v>359</v>
      </c>
      <c r="R26" s="643" t="s">
        <v>360</v>
      </c>
      <c r="S26" s="643" t="s">
        <v>361</v>
      </c>
      <c r="T26" s="639" t="s">
        <v>362</v>
      </c>
      <c r="U26" s="637" t="s">
        <v>363</v>
      </c>
      <c r="V26" s="639" t="s">
        <v>363</v>
      </c>
      <c r="W26" s="639" t="s">
        <v>364</v>
      </c>
      <c r="X26" s="639" t="s">
        <v>365</v>
      </c>
      <c r="Y26" s="636" t="s">
        <v>366</v>
      </c>
      <c r="Z26" s="636" t="s">
        <v>367</v>
      </c>
      <c r="AA26" s="636" t="s">
        <v>368</v>
      </c>
      <c r="AB26" s="636" t="s">
        <v>355</v>
      </c>
      <c r="AC26" s="636" t="s">
        <v>369</v>
      </c>
      <c r="AD26" s="636" t="s">
        <v>370</v>
      </c>
      <c r="AE26" s="636" t="s">
        <v>371</v>
      </c>
      <c r="AF26" s="636" t="s">
        <v>372</v>
      </c>
      <c r="AG26" s="636" t="s">
        <v>373</v>
      </c>
      <c r="AH26" s="636" t="s">
        <v>374</v>
      </c>
      <c r="AI26" s="636" t="s">
        <v>375</v>
      </c>
      <c r="AJ26" s="636" t="s">
        <v>376</v>
      </c>
      <c r="AK26" s="636" t="s">
        <v>377</v>
      </c>
      <c r="AL26" s="636" t="s">
        <v>378</v>
      </c>
      <c r="AM26" s="640" t="s">
        <v>375</v>
      </c>
      <c r="AN26" s="636" t="s">
        <v>375</v>
      </c>
      <c r="AO26" s="636" t="s">
        <v>379</v>
      </c>
      <c r="AP26" s="636" t="s">
        <v>380</v>
      </c>
      <c r="AQ26" s="636" t="s">
        <v>381</v>
      </c>
      <c r="AR26" s="641"/>
      <c r="AS26" s="631"/>
      <c r="AT26" s="631"/>
      <c r="AU26" s="631"/>
      <c r="AV26" s="631"/>
      <c r="AW26" s="631"/>
      <c r="AX26" s="631"/>
      <c r="AY26" s="631"/>
      <c r="AZ26" s="631"/>
      <c r="BA26" s="631"/>
      <c r="BB26" s="631"/>
      <c r="BC26" s="631"/>
      <c r="BD26" s="631"/>
      <c r="BE26" s="631"/>
      <c r="BF26" s="631"/>
      <c r="BG26" s="631"/>
      <c r="BH26" s="631"/>
      <c r="BI26" s="631"/>
      <c r="BJ26" s="631"/>
      <c r="BK26" s="631"/>
      <c r="BL26" s="631"/>
      <c r="BM26" s="631"/>
      <c r="BN26" s="631"/>
      <c r="BO26" s="631"/>
      <c r="BP26" s="631"/>
      <c r="BQ26" s="631"/>
      <c r="BR26" s="631"/>
      <c r="BS26" s="631"/>
      <c r="BT26" s="631"/>
      <c r="BU26" s="631"/>
      <c r="BV26" s="631"/>
      <c r="BW26" s="631"/>
      <c r="BX26" s="631"/>
      <c r="BY26" s="631"/>
      <c r="BZ26" s="631"/>
      <c r="CA26" s="631"/>
      <c r="CB26" s="631"/>
      <c r="CC26" s="631"/>
      <c r="CD26" s="631"/>
      <c r="CE26" s="631"/>
      <c r="CF26" s="631"/>
      <c r="CG26" s="631"/>
      <c r="CH26" s="631"/>
      <c r="CI26" s="631"/>
      <c r="CJ26" s="631"/>
      <c r="CK26" s="631"/>
      <c r="CL26" s="631"/>
      <c r="CM26" s="631"/>
      <c r="CN26" s="631"/>
      <c r="CO26" s="631"/>
      <c r="CP26" s="631"/>
      <c r="CQ26" s="631"/>
      <c r="CR26" s="631"/>
      <c r="CS26" s="631"/>
      <c r="CT26" s="631"/>
      <c r="CU26" s="631"/>
      <c r="CV26" s="631"/>
      <c r="CW26" s="631"/>
      <c r="CX26" s="631"/>
      <c r="CY26" s="631"/>
      <c r="CZ26" s="631"/>
      <c r="DA26" s="631"/>
      <c r="DB26" s="631"/>
      <c r="DC26" s="631"/>
      <c r="DD26" s="631"/>
      <c r="DE26" s="631"/>
      <c r="DF26" s="631"/>
      <c r="DG26" s="631"/>
      <c r="DH26" s="631"/>
      <c r="DI26" s="631"/>
      <c r="DJ26" s="631"/>
      <c r="DK26" s="631"/>
      <c r="DL26" s="631"/>
      <c r="DM26" s="631"/>
      <c r="DN26" s="631"/>
      <c r="DO26" s="631"/>
      <c r="DP26" s="631"/>
      <c r="DQ26" s="631"/>
      <c r="DR26" s="631"/>
      <c r="DS26" s="631"/>
      <c r="DT26" s="631"/>
      <c r="DU26" s="631"/>
      <c r="DV26" s="631"/>
      <c r="DW26" s="631"/>
      <c r="DX26" s="631"/>
      <c r="DY26" s="631"/>
      <c r="DZ26" s="631"/>
      <c r="EA26" s="631"/>
      <c r="EB26" s="631"/>
      <c r="EC26" s="631"/>
      <c r="ED26" s="631"/>
    </row>
    <row r="27" spans="2:143" ht="30" customHeight="1" thickTop="1" x14ac:dyDescent="0.45">
      <c r="B27" s="505"/>
    </row>
    <row r="28" spans="2:143" x14ac:dyDescent="0.45">
      <c r="B28" s="505"/>
    </row>
  </sheetData>
  <mergeCells count="11">
    <mergeCell ref="BK2:BV2"/>
    <mergeCell ref="C2:K2"/>
    <mergeCell ref="O2:Z2"/>
    <mergeCell ref="AA2:AL2"/>
    <mergeCell ref="AM2:AX2"/>
    <mergeCell ref="AY2:BJ2"/>
    <mergeCell ref="BW2:CH2"/>
    <mergeCell ref="CI2:CT2"/>
    <mergeCell ref="CU2:DF2"/>
    <mergeCell ref="DG2:DR2"/>
    <mergeCell ref="DS2:ED2"/>
  </mergeCells>
  <phoneticPr fontId="153" type="noConversion"/>
  <printOptions horizontalCentered="1"/>
  <pageMargins left="0" right="0" top="0.51181102362204722" bottom="0.15748031496062992" header="0.23622047244094491" footer="0.15748031496062992"/>
  <pageSetup paperSize="9" scale="62" orientation="landscape" r:id="rId1"/>
  <headerFooter alignWithMargins="0">
    <oddHeader>&amp;C&amp;"Aptos"&amp;10&amp;K000000 PUBLIC&amp;1#_x000D_&amp;"Arialri"&amp;10&amp;K000000&amp;G</oddHeader>
    <oddFooter>&amp;C10_x000D_&amp;1#&amp;"Aptos"&amp;10&amp;K000000 PUBLIC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DABE-35A0-4580-A7CE-5E382436770A}">
  <dimension ref="B1:EV72"/>
  <sheetViews>
    <sheetView showGridLines="0" view="pageBreakPreview" zoomScale="70" zoomScaleNormal="100" zoomScaleSheetLayoutView="70" workbookViewId="0">
      <pane xSplit="58" ySplit="3" topLeftCell="DR10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17" x14ac:dyDescent="0.4"/>
  <cols>
    <col min="1" max="1" width="4.81640625" style="1" customWidth="1"/>
    <col min="2" max="2" width="36.54296875" style="1" customWidth="1"/>
    <col min="3" max="5" width="13.1796875" style="674" hidden="1" customWidth="1"/>
    <col min="6" max="7" width="13.81640625" style="674" hidden="1" customWidth="1"/>
    <col min="8" max="8" width="14" style="674" hidden="1" customWidth="1"/>
    <col min="9" max="9" width="14.1796875" style="674" hidden="1" customWidth="1"/>
    <col min="10" max="10" width="13" style="674" hidden="1" customWidth="1"/>
    <col min="11" max="57" width="13.81640625" style="2" hidden="1" customWidth="1"/>
    <col min="58" max="121" width="16.1796875" style="2" hidden="1" customWidth="1"/>
    <col min="122" max="134" width="16.1796875" style="2" customWidth="1"/>
    <col min="135" max="135" width="6.81640625" style="1" customWidth="1"/>
    <col min="136" max="16384" width="9.1796875" style="1"/>
  </cols>
  <sheetData>
    <row r="1" spans="2:134" ht="36" customHeight="1" thickBot="1" x14ac:dyDescent="0.5">
      <c r="B1" s="609" t="s">
        <v>382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</row>
    <row r="2" spans="2:134" s="199" customFormat="1" ht="40.5" customHeight="1" thickTop="1" thickBot="1" x14ac:dyDescent="0.5">
      <c r="B2" s="610"/>
      <c r="C2" s="1961">
        <v>2015</v>
      </c>
      <c r="D2" s="1962"/>
      <c r="E2" s="1962"/>
      <c r="F2" s="1962"/>
      <c r="G2" s="1962"/>
      <c r="H2" s="1962"/>
      <c r="I2" s="1962"/>
      <c r="J2" s="1962"/>
      <c r="K2" s="1962"/>
      <c r="L2" s="212"/>
      <c r="M2" s="212"/>
      <c r="N2" s="212"/>
      <c r="O2" s="1961">
        <v>2016</v>
      </c>
      <c r="P2" s="1962"/>
      <c r="Q2" s="1962"/>
      <c r="R2" s="1962"/>
      <c r="S2" s="1962"/>
      <c r="T2" s="1962"/>
      <c r="U2" s="1962"/>
      <c r="V2" s="1962"/>
      <c r="W2" s="1962"/>
      <c r="X2" s="1962"/>
      <c r="Y2" s="1962"/>
      <c r="Z2" s="1963"/>
      <c r="AA2" s="1961">
        <v>2017</v>
      </c>
      <c r="AB2" s="1962"/>
      <c r="AC2" s="1962"/>
      <c r="AD2" s="1962"/>
      <c r="AE2" s="1962"/>
      <c r="AF2" s="1962"/>
      <c r="AG2" s="1962"/>
      <c r="AH2" s="1962"/>
      <c r="AI2" s="1962"/>
      <c r="AJ2" s="1962"/>
      <c r="AK2" s="1962"/>
      <c r="AL2" s="1963"/>
      <c r="AM2" s="1961">
        <v>2018</v>
      </c>
      <c r="AN2" s="1962"/>
      <c r="AO2" s="1962"/>
      <c r="AP2" s="1962"/>
      <c r="AQ2" s="1962"/>
      <c r="AR2" s="1962"/>
      <c r="AS2" s="1962"/>
      <c r="AT2" s="1962"/>
      <c r="AU2" s="1962"/>
      <c r="AV2" s="1962"/>
      <c r="AW2" s="1962"/>
      <c r="AX2" s="1963"/>
      <c r="AY2" s="1961">
        <v>2019</v>
      </c>
      <c r="AZ2" s="1962"/>
      <c r="BA2" s="1962"/>
      <c r="BB2" s="1962"/>
      <c r="BC2" s="1962"/>
      <c r="BD2" s="1962"/>
      <c r="BE2" s="1962"/>
      <c r="BF2" s="1962"/>
      <c r="BG2" s="1962"/>
      <c r="BH2" s="1962"/>
      <c r="BI2" s="1962"/>
      <c r="BJ2" s="1963"/>
      <c r="BK2" s="1961">
        <v>2020</v>
      </c>
      <c r="BL2" s="1962"/>
      <c r="BM2" s="1962"/>
      <c r="BN2" s="1962"/>
      <c r="BO2" s="1962"/>
      <c r="BP2" s="1962"/>
      <c r="BQ2" s="1962"/>
      <c r="BR2" s="1962"/>
      <c r="BS2" s="1962"/>
      <c r="BT2" s="1962"/>
      <c r="BU2" s="1962"/>
      <c r="BV2" s="1963"/>
      <c r="BW2" s="1961">
        <v>2021</v>
      </c>
      <c r="BX2" s="1962"/>
      <c r="BY2" s="1962"/>
      <c r="BZ2" s="1962"/>
      <c r="CA2" s="1962"/>
      <c r="CB2" s="1962"/>
      <c r="CC2" s="1962"/>
      <c r="CD2" s="1962"/>
      <c r="CE2" s="1962"/>
      <c r="CF2" s="1962"/>
      <c r="CG2" s="1962"/>
      <c r="CH2" s="1963"/>
      <c r="CI2" s="1961">
        <v>2022</v>
      </c>
      <c r="CJ2" s="1962"/>
      <c r="CK2" s="1962"/>
      <c r="CL2" s="1962"/>
      <c r="CM2" s="1962"/>
      <c r="CN2" s="1962"/>
      <c r="CO2" s="1962"/>
      <c r="CP2" s="1962"/>
      <c r="CQ2" s="1962"/>
      <c r="CR2" s="1962"/>
      <c r="CS2" s="1962"/>
      <c r="CT2" s="1963"/>
      <c r="CU2" s="1961">
        <v>2023</v>
      </c>
      <c r="CV2" s="1962"/>
      <c r="CW2" s="1962"/>
      <c r="CX2" s="1962"/>
      <c r="CY2" s="1962"/>
      <c r="CZ2" s="1962"/>
      <c r="DA2" s="1962"/>
      <c r="DB2" s="1962"/>
      <c r="DC2" s="1962"/>
      <c r="DD2" s="1962"/>
      <c r="DE2" s="1962"/>
      <c r="DF2" s="1963"/>
      <c r="DG2" s="1961">
        <v>2024</v>
      </c>
      <c r="DH2" s="1962"/>
      <c r="DI2" s="1962"/>
      <c r="DJ2" s="1962"/>
      <c r="DK2" s="1962"/>
      <c r="DL2" s="1962"/>
      <c r="DM2" s="1962"/>
      <c r="DN2" s="1962"/>
      <c r="DO2" s="1962"/>
      <c r="DP2" s="1962"/>
      <c r="DQ2" s="1962"/>
      <c r="DR2" s="1963"/>
      <c r="DS2" s="1961">
        <v>2025</v>
      </c>
      <c r="DT2" s="1962"/>
      <c r="DU2" s="1962"/>
      <c r="DV2" s="1962"/>
      <c r="DW2" s="1962"/>
      <c r="DX2" s="1962"/>
      <c r="DY2" s="1962"/>
      <c r="DZ2" s="1962"/>
      <c r="EA2" s="1962"/>
      <c r="EB2" s="1962"/>
      <c r="EC2" s="1962"/>
      <c r="ED2" s="1963"/>
    </row>
    <row r="3" spans="2:134" s="199" customFormat="1" ht="40.5" customHeight="1" thickTop="1" thickBot="1" x14ac:dyDescent="0.5">
      <c r="B3" s="611"/>
      <c r="C3" s="223" t="s">
        <v>79</v>
      </c>
      <c r="D3" s="223" t="s">
        <v>80</v>
      </c>
      <c r="E3" s="223" t="s">
        <v>81</v>
      </c>
      <c r="F3" s="223" t="s">
        <v>82</v>
      </c>
      <c r="G3" s="223" t="s">
        <v>83</v>
      </c>
      <c r="H3" s="223" t="s">
        <v>84</v>
      </c>
      <c r="I3" s="223" t="s">
        <v>85</v>
      </c>
      <c r="J3" s="223" t="s">
        <v>86</v>
      </c>
      <c r="K3" s="223" t="s">
        <v>87</v>
      </c>
      <c r="L3" s="222" t="s">
        <v>88</v>
      </c>
      <c r="M3" s="222" t="s">
        <v>89</v>
      </c>
      <c r="N3" s="222" t="s">
        <v>90</v>
      </c>
      <c r="O3" s="225" t="s">
        <v>79</v>
      </c>
      <c r="P3" s="223" t="s">
        <v>80</v>
      </c>
      <c r="Q3" s="223" t="s">
        <v>81</v>
      </c>
      <c r="R3" s="223" t="s">
        <v>82</v>
      </c>
      <c r="S3" s="223" t="s">
        <v>83</v>
      </c>
      <c r="T3" s="223" t="s">
        <v>84</v>
      </c>
      <c r="U3" s="223" t="s">
        <v>85</v>
      </c>
      <c r="V3" s="223" t="s">
        <v>86</v>
      </c>
      <c r="W3" s="223" t="s">
        <v>87</v>
      </c>
      <c r="X3" s="223" t="s">
        <v>88</v>
      </c>
      <c r="Y3" s="223" t="s">
        <v>89</v>
      </c>
      <c r="Z3" s="223" t="s">
        <v>90</v>
      </c>
      <c r="AA3" s="225" t="s">
        <v>79</v>
      </c>
      <c r="AB3" s="223" t="s">
        <v>80</v>
      </c>
      <c r="AC3" s="223" t="s">
        <v>81</v>
      </c>
      <c r="AD3" s="223" t="s">
        <v>82</v>
      </c>
      <c r="AE3" s="223" t="s">
        <v>83</v>
      </c>
      <c r="AF3" s="223" t="s">
        <v>84</v>
      </c>
      <c r="AG3" s="223" t="s">
        <v>85</v>
      </c>
      <c r="AH3" s="223" t="s">
        <v>86</v>
      </c>
      <c r="AI3" s="223" t="s">
        <v>87</v>
      </c>
      <c r="AJ3" s="223" t="s">
        <v>88</v>
      </c>
      <c r="AK3" s="223" t="s">
        <v>89</v>
      </c>
      <c r="AL3" s="223" t="s">
        <v>90</v>
      </c>
      <c r="AM3" s="225" t="s">
        <v>79</v>
      </c>
      <c r="AN3" s="223" t="s">
        <v>80</v>
      </c>
      <c r="AO3" s="223" t="s">
        <v>81</v>
      </c>
      <c r="AP3" s="223" t="s">
        <v>82</v>
      </c>
      <c r="AQ3" s="223" t="s">
        <v>83</v>
      </c>
      <c r="AR3" s="223" t="s">
        <v>84</v>
      </c>
      <c r="AS3" s="223" t="s">
        <v>85</v>
      </c>
      <c r="AT3" s="223" t="s">
        <v>86</v>
      </c>
      <c r="AU3" s="223" t="s">
        <v>87</v>
      </c>
      <c r="AV3" s="223" t="s">
        <v>88</v>
      </c>
      <c r="AW3" s="223" t="s">
        <v>89</v>
      </c>
      <c r="AX3" s="226" t="s">
        <v>90</v>
      </c>
      <c r="AY3" s="225" t="s">
        <v>79</v>
      </c>
      <c r="AZ3" s="223" t="s">
        <v>80</v>
      </c>
      <c r="BA3" s="223" t="s">
        <v>81</v>
      </c>
      <c r="BB3" s="223" t="s">
        <v>82</v>
      </c>
      <c r="BC3" s="223" t="s">
        <v>83</v>
      </c>
      <c r="BD3" s="223" t="s">
        <v>84</v>
      </c>
      <c r="BE3" s="223" t="s">
        <v>85</v>
      </c>
      <c r="BF3" s="223" t="s">
        <v>86</v>
      </c>
      <c r="BG3" s="223" t="s">
        <v>87</v>
      </c>
      <c r="BH3" s="223" t="s">
        <v>88</v>
      </c>
      <c r="BI3" s="223" t="s">
        <v>89</v>
      </c>
      <c r="BJ3" s="226" t="s">
        <v>90</v>
      </c>
      <c r="BK3" s="225" t="s">
        <v>79</v>
      </c>
      <c r="BL3" s="223" t="s">
        <v>80</v>
      </c>
      <c r="BM3" s="223" t="s">
        <v>81</v>
      </c>
      <c r="BN3" s="223" t="s">
        <v>82</v>
      </c>
      <c r="BO3" s="223" t="s">
        <v>83</v>
      </c>
      <c r="BP3" s="223" t="s">
        <v>84</v>
      </c>
      <c r="BQ3" s="223" t="s">
        <v>85</v>
      </c>
      <c r="BR3" s="223" t="s">
        <v>86</v>
      </c>
      <c r="BS3" s="223" t="s">
        <v>87</v>
      </c>
      <c r="BT3" s="223" t="s">
        <v>88</v>
      </c>
      <c r="BU3" s="223" t="s">
        <v>89</v>
      </c>
      <c r="BV3" s="226" t="s">
        <v>90</v>
      </c>
      <c r="BW3" s="225" t="s">
        <v>79</v>
      </c>
      <c r="BX3" s="223" t="s">
        <v>80</v>
      </c>
      <c r="BY3" s="223" t="s">
        <v>81</v>
      </c>
      <c r="BZ3" s="223" t="s">
        <v>82</v>
      </c>
      <c r="CA3" s="223" t="s">
        <v>83</v>
      </c>
      <c r="CB3" s="223" t="s">
        <v>84</v>
      </c>
      <c r="CC3" s="223" t="s">
        <v>85</v>
      </c>
      <c r="CD3" s="223" t="s">
        <v>86</v>
      </c>
      <c r="CE3" s="223" t="s">
        <v>87</v>
      </c>
      <c r="CF3" s="223" t="s">
        <v>88</v>
      </c>
      <c r="CG3" s="223" t="s">
        <v>89</v>
      </c>
      <c r="CH3" s="226" t="s">
        <v>90</v>
      </c>
      <c r="CI3" s="225" t="s">
        <v>79</v>
      </c>
      <c r="CJ3" s="223" t="s">
        <v>80</v>
      </c>
      <c r="CK3" s="223" t="s">
        <v>81</v>
      </c>
      <c r="CL3" s="223" t="s">
        <v>82</v>
      </c>
      <c r="CM3" s="223" t="s">
        <v>83</v>
      </c>
      <c r="CN3" s="223" t="s">
        <v>84</v>
      </c>
      <c r="CO3" s="223" t="s">
        <v>85</v>
      </c>
      <c r="CP3" s="223" t="s">
        <v>86</v>
      </c>
      <c r="CQ3" s="223" t="s">
        <v>87</v>
      </c>
      <c r="CR3" s="223" t="s">
        <v>88</v>
      </c>
      <c r="CS3" s="223" t="s">
        <v>89</v>
      </c>
      <c r="CT3" s="226" t="s">
        <v>90</v>
      </c>
      <c r="CU3" s="225" t="s">
        <v>79</v>
      </c>
      <c r="CV3" s="223" t="s">
        <v>80</v>
      </c>
      <c r="CW3" s="223" t="s">
        <v>81</v>
      </c>
      <c r="CX3" s="223" t="s">
        <v>82</v>
      </c>
      <c r="CY3" s="223" t="s">
        <v>83</v>
      </c>
      <c r="CZ3" s="223" t="s">
        <v>84</v>
      </c>
      <c r="DA3" s="223" t="s">
        <v>85</v>
      </c>
      <c r="DB3" s="223" t="s">
        <v>86</v>
      </c>
      <c r="DC3" s="223" t="s">
        <v>87</v>
      </c>
      <c r="DD3" s="223" t="s">
        <v>88</v>
      </c>
      <c r="DE3" s="223" t="s">
        <v>89</v>
      </c>
      <c r="DF3" s="226" t="s">
        <v>90</v>
      </c>
      <c r="DG3" s="225" t="s">
        <v>79</v>
      </c>
      <c r="DH3" s="223" t="s">
        <v>80</v>
      </c>
      <c r="DI3" s="223" t="s">
        <v>81</v>
      </c>
      <c r="DJ3" s="223" t="s">
        <v>82</v>
      </c>
      <c r="DK3" s="223" t="s">
        <v>83</v>
      </c>
      <c r="DL3" s="223" t="s">
        <v>84</v>
      </c>
      <c r="DM3" s="223" t="s">
        <v>85</v>
      </c>
      <c r="DN3" s="223" t="s">
        <v>86</v>
      </c>
      <c r="DO3" s="223" t="s">
        <v>87</v>
      </c>
      <c r="DP3" s="223" t="s">
        <v>88</v>
      </c>
      <c r="DQ3" s="223" t="s">
        <v>89</v>
      </c>
      <c r="DR3" s="226" t="s">
        <v>90</v>
      </c>
      <c r="DS3" s="225" t="s">
        <v>79</v>
      </c>
      <c r="DT3" s="223" t="s">
        <v>80</v>
      </c>
      <c r="DU3" s="223" t="s">
        <v>81</v>
      </c>
      <c r="DV3" s="223" t="s">
        <v>82</v>
      </c>
      <c r="DW3" s="223" t="s">
        <v>83</v>
      </c>
      <c r="DX3" s="223" t="s">
        <v>84</v>
      </c>
      <c r="DY3" s="223" t="s">
        <v>85</v>
      </c>
      <c r="DZ3" s="223" t="s">
        <v>86</v>
      </c>
      <c r="EA3" s="223" t="s">
        <v>87</v>
      </c>
      <c r="EB3" s="223" t="s">
        <v>88</v>
      </c>
      <c r="EC3" s="223" t="s">
        <v>89</v>
      </c>
      <c r="ED3" s="226" t="s">
        <v>90</v>
      </c>
    </row>
    <row r="4" spans="2:134" s="199" customFormat="1" ht="40.5" customHeight="1" thickTop="1" x14ac:dyDescent="0.45">
      <c r="B4" s="255" t="s">
        <v>383</v>
      </c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309"/>
      <c r="S4" s="309"/>
      <c r="T4" s="503"/>
      <c r="V4" s="506"/>
      <c r="W4" s="506"/>
      <c r="X4" s="506"/>
      <c r="Y4" s="503"/>
      <c r="Z4" s="503"/>
      <c r="AA4" s="503"/>
      <c r="AB4" s="503"/>
      <c r="AC4" s="503"/>
      <c r="AD4" s="503"/>
      <c r="AE4" s="503"/>
      <c r="AF4" s="503"/>
      <c r="AG4" s="503"/>
      <c r="AH4" s="503"/>
      <c r="AI4" s="503"/>
      <c r="AJ4" s="503"/>
      <c r="AK4" s="503"/>
      <c r="AL4" s="503"/>
      <c r="AM4" s="644"/>
      <c r="AN4" s="503"/>
      <c r="AO4" s="503"/>
      <c r="AP4" s="503"/>
      <c r="AQ4" s="503"/>
      <c r="AR4" s="503"/>
      <c r="AS4" s="503"/>
      <c r="AT4" s="503"/>
      <c r="AU4" s="503"/>
      <c r="AV4" s="503"/>
      <c r="AW4" s="503"/>
      <c r="AX4" s="645"/>
      <c r="AY4" s="644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645"/>
      <c r="BK4" s="644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645"/>
      <c r="BW4" s="644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645"/>
      <c r="CI4" s="644"/>
      <c r="CJ4" s="503"/>
      <c r="CK4" s="503"/>
      <c r="CL4" s="503"/>
      <c r="CM4" s="503"/>
      <c r="CN4" s="503"/>
      <c r="CO4" s="503"/>
      <c r="CP4" s="503"/>
      <c r="CQ4" s="503"/>
      <c r="CR4" s="503"/>
      <c r="CS4" s="503"/>
      <c r="CT4" s="645"/>
      <c r="CU4" s="644"/>
      <c r="CV4" s="503"/>
      <c r="CW4" s="503"/>
      <c r="CX4" s="503"/>
      <c r="CY4" s="503"/>
      <c r="CZ4" s="503"/>
      <c r="DA4" s="503"/>
      <c r="DB4" s="503"/>
      <c r="DC4" s="503"/>
      <c r="DD4" s="503"/>
      <c r="DE4" s="503"/>
      <c r="DF4" s="645"/>
      <c r="DG4" s="644"/>
      <c r="DH4" s="503"/>
      <c r="DI4" s="503"/>
      <c r="DJ4" s="503"/>
      <c r="DK4" s="503"/>
      <c r="DL4" s="503"/>
      <c r="DM4" s="503"/>
      <c r="DN4" s="503"/>
      <c r="DO4" s="503"/>
      <c r="DP4" s="503"/>
      <c r="DQ4" s="503"/>
      <c r="DR4" s="645"/>
      <c r="DS4" s="644"/>
      <c r="DT4" s="503"/>
      <c r="DU4" s="503"/>
      <c r="DV4" s="503"/>
      <c r="DW4" s="503"/>
      <c r="DX4" s="503"/>
      <c r="DY4" s="503"/>
      <c r="DZ4" s="503"/>
      <c r="EA4" s="503"/>
      <c r="EB4" s="503"/>
      <c r="EC4" s="503"/>
      <c r="ED4" s="645"/>
    </row>
    <row r="5" spans="2:134" s="199" customFormat="1" ht="40.5" customHeight="1" x14ac:dyDescent="0.45">
      <c r="B5" s="646" t="s">
        <v>384</v>
      </c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309"/>
      <c r="S5" s="309"/>
      <c r="T5" s="503"/>
      <c r="V5" s="506"/>
      <c r="W5" s="506"/>
      <c r="X5" s="506"/>
      <c r="Y5" s="503"/>
      <c r="Z5" s="503"/>
      <c r="AA5" s="503"/>
      <c r="AB5" s="503"/>
      <c r="AC5" s="503"/>
      <c r="AD5" s="503"/>
      <c r="AE5" s="503"/>
      <c r="AF5" s="503"/>
      <c r="AG5" s="503"/>
      <c r="AH5" s="503"/>
      <c r="AI5" s="503"/>
      <c r="AJ5" s="503"/>
      <c r="AK5" s="503"/>
      <c r="AL5" s="503"/>
      <c r="AM5" s="644"/>
      <c r="AN5" s="503"/>
      <c r="AO5" s="503"/>
      <c r="AP5" s="503"/>
      <c r="AQ5" s="503"/>
      <c r="AR5" s="503"/>
      <c r="AS5" s="503"/>
      <c r="AT5" s="503"/>
      <c r="AU5" s="503"/>
      <c r="AV5" s="503"/>
      <c r="AW5" s="503"/>
      <c r="AX5" s="645"/>
      <c r="AY5" s="644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645"/>
      <c r="BK5" s="644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645"/>
      <c r="BW5" s="644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645"/>
      <c r="CI5" s="644"/>
      <c r="CJ5" s="503"/>
      <c r="CK5" s="503"/>
      <c r="CL5" s="503"/>
      <c r="CM5" s="503"/>
      <c r="CN5" s="503"/>
      <c r="CO5" s="503"/>
      <c r="CP5" s="503"/>
      <c r="CQ5" s="503"/>
      <c r="CR5" s="503"/>
      <c r="CS5" s="503"/>
      <c r="CT5" s="645"/>
      <c r="CU5" s="644"/>
      <c r="CV5" s="503"/>
      <c r="CW5" s="503"/>
      <c r="CX5" s="503"/>
      <c r="CY5" s="503"/>
      <c r="CZ5" s="503"/>
      <c r="DA5" s="503"/>
      <c r="DB5" s="503"/>
      <c r="DC5" s="503"/>
      <c r="DD5" s="503"/>
      <c r="DE5" s="503"/>
      <c r="DF5" s="645"/>
      <c r="DG5" s="644"/>
      <c r="DH5" s="503"/>
      <c r="DI5" s="503"/>
      <c r="DJ5" s="503"/>
      <c r="DK5" s="503"/>
      <c r="DL5" s="503"/>
      <c r="DM5" s="503"/>
      <c r="DN5" s="503"/>
      <c r="DO5" s="503"/>
      <c r="DP5" s="503"/>
      <c r="DQ5" s="503"/>
      <c r="DR5" s="645"/>
      <c r="DS5" s="644"/>
      <c r="DT5" s="503"/>
      <c r="DU5" s="503"/>
      <c r="DV5" s="503"/>
      <c r="DW5" s="503"/>
      <c r="DX5" s="503"/>
      <c r="DY5" s="503"/>
      <c r="DZ5" s="503"/>
      <c r="EA5" s="503"/>
      <c r="EB5" s="503"/>
      <c r="EC5" s="503"/>
      <c r="ED5" s="645"/>
    </row>
    <row r="6" spans="2:134" s="199" customFormat="1" ht="40.5" customHeight="1" x14ac:dyDescent="0.45">
      <c r="B6" s="630" t="s">
        <v>385</v>
      </c>
      <c r="C6" s="631" t="s">
        <v>386</v>
      </c>
      <c r="D6" s="631" t="s">
        <v>387</v>
      </c>
      <c r="E6" s="631" t="s">
        <v>388</v>
      </c>
      <c r="F6" s="631" t="s">
        <v>386</v>
      </c>
      <c r="G6" s="631" t="s">
        <v>386</v>
      </c>
      <c r="H6" s="631" t="s">
        <v>386</v>
      </c>
      <c r="I6" s="631" t="s">
        <v>386</v>
      </c>
      <c r="J6" s="631" t="s">
        <v>386</v>
      </c>
      <c r="K6" s="631" t="s">
        <v>386</v>
      </c>
      <c r="L6" s="503" t="s">
        <v>386</v>
      </c>
      <c r="M6" s="503" t="s">
        <v>386</v>
      </c>
      <c r="N6" s="503" t="s">
        <v>386</v>
      </c>
      <c r="O6" s="503" t="s">
        <v>386</v>
      </c>
      <c r="P6" s="503" t="s">
        <v>386</v>
      </c>
      <c r="Q6" s="503" t="s">
        <v>389</v>
      </c>
      <c r="R6" s="309" t="s">
        <v>389</v>
      </c>
      <c r="S6" s="309" t="s">
        <v>389</v>
      </c>
      <c r="T6" s="632" t="s">
        <v>389</v>
      </c>
      <c r="U6" s="503" t="s">
        <v>389</v>
      </c>
      <c r="V6" s="1583" t="s">
        <v>389</v>
      </c>
      <c r="W6" s="1583" t="s">
        <v>389</v>
      </c>
      <c r="X6" s="1583" t="s">
        <v>389</v>
      </c>
      <c r="Y6" s="631" t="s">
        <v>389</v>
      </c>
      <c r="Z6" s="631" t="s">
        <v>390</v>
      </c>
      <c r="AA6" s="631" t="s">
        <v>389</v>
      </c>
      <c r="AB6" s="631" t="s">
        <v>389</v>
      </c>
      <c r="AC6" s="631" t="s">
        <v>389</v>
      </c>
      <c r="AD6" s="631" t="s">
        <v>389</v>
      </c>
      <c r="AE6" s="631" t="s">
        <v>389</v>
      </c>
      <c r="AF6" s="631" t="s">
        <v>389</v>
      </c>
      <c r="AG6" s="631" t="s">
        <v>391</v>
      </c>
      <c r="AH6" s="631" t="s">
        <v>391</v>
      </c>
      <c r="AI6" s="631" t="s">
        <v>392</v>
      </c>
      <c r="AJ6" s="631" t="s">
        <v>392</v>
      </c>
      <c r="AK6" s="631" t="s">
        <v>392</v>
      </c>
      <c r="AL6" s="631" t="s">
        <v>392</v>
      </c>
      <c r="AM6" s="633" t="s">
        <v>392</v>
      </c>
      <c r="AN6" s="631" t="s">
        <v>392</v>
      </c>
      <c r="AO6" s="631" t="s">
        <v>393</v>
      </c>
      <c r="AP6" s="631" t="s">
        <v>394</v>
      </c>
      <c r="AQ6" s="631" t="s">
        <v>394</v>
      </c>
      <c r="AR6" s="631" t="s">
        <v>394</v>
      </c>
      <c r="AS6" s="631" t="s">
        <v>395</v>
      </c>
      <c r="AT6" s="631" t="s">
        <v>396</v>
      </c>
      <c r="AU6" s="631" t="s">
        <v>396</v>
      </c>
      <c r="AV6" s="631" t="s">
        <v>396</v>
      </c>
      <c r="AW6" s="631" t="s">
        <v>396</v>
      </c>
      <c r="AX6" s="634" t="s">
        <v>396</v>
      </c>
      <c r="AY6" s="633" t="s">
        <v>396</v>
      </c>
      <c r="AZ6" s="631" t="s">
        <v>396</v>
      </c>
      <c r="BA6" s="631" t="s">
        <v>396</v>
      </c>
      <c r="BB6" s="631" t="s">
        <v>396</v>
      </c>
      <c r="BC6" s="631" t="s">
        <v>396</v>
      </c>
      <c r="BD6" s="631" t="s">
        <v>396</v>
      </c>
      <c r="BE6" s="631" t="s">
        <v>396</v>
      </c>
      <c r="BF6" s="631" t="s">
        <v>396</v>
      </c>
      <c r="BG6" s="631" t="s">
        <v>396</v>
      </c>
      <c r="BH6" s="631" t="s">
        <v>396</v>
      </c>
      <c r="BI6" s="631" t="s">
        <v>396</v>
      </c>
      <c r="BJ6" s="634" t="s">
        <v>396</v>
      </c>
      <c r="BK6" s="633" t="s">
        <v>396</v>
      </c>
      <c r="BL6" s="631" t="s">
        <v>396</v>
      </c>
      <c r="BM6" s="631" t="s">
        <v>396</v>
      </c>
      <c r="BN6" s="631" t="s">
        <v>396</v>
      </c>
      <c r="BO6" s="631" t="s">
        <v>396</v>
      </c>
      <c r="BP6" s="631" t="s">
        <v>396</v>
      </c>
      <c r="BQ6" s="631" t="s">
        <v>393</v>
      </c>
      <c r="BR6" s="631" t="s">
        <v>397</v>
      </c>
      <c r="BS6" s="631" t="s">
        <v>398</v>
      </c>
      <c r="BT6" s="631" t="s">
        <v>398</v>
      </c>
      <c r="BU6" s="631" t="s">
        <v>398</v>
      </c>
      <c r="BV6" s="634" t="s">
        <v>398</v>
      </c>
      <c r="BW6" s="633" t="s">
        <v>398</v>
      </c>
      <c r="BX6" s="631" t="s">
        <v>398</v>
      </c>
      <c r="BY6" s="631" t="s">
        <v>398</v>
      </c>
      <c r="BZ6" s="631" t="s">
        <v>398</v>
      </c>
      <c r="CA6" s="631" t="s">
        <v>398</v>
      </c>
      <c r="CB6" s="631" t="s">
        <v>398</v>
      </c>
      <c r="CC6" s="631" t="s">
        <v>398</v>
      </c>
      <c r="CD6" s="631" t="s">
        <v>398</v>
      </c>
      <c r="CE6" s="631" t="s">
        <v>398</v>
      </c>
      <c r="CF6" s="631" t="s">
        <v>398</v>
      </c>
      <c r="CG6" s="631" t="s">
        <v>398</v>
      </c>
      <c r="CH6" s="634" t="s">
        <v>398</v>
      </c>
      <c r="CI6" s="633" t="s">
        <v>398</v>
      </c>
      <c r="CJ6" s="631" t="s">
        <v>398</v>
      </c>
      <c r="CK6" s="631" t="s">
        <v>398</v>
      </c>
      <c r="CL6" s="631" t="s">
        <v>398</v>
      </c>
      <c r="CM6" s="631" t="s">
        <v>398</v>
      </c>
      <c r="CN6" s="631" t="s">
        <v>398</v>
      </c>
      <c r="CO6" s="631" t="s">
        <v>398</v>
      </c>
      <c r="CP6" s="631" t="s">
        <v>398</v>
      </c>
      <c r="CQ6" s="631" t="s">
        <v>398</v>
      </c>
      <c r="CR6" s="631" t="s">
        <v>398</v>
      </c>
      <c r="CS6" s="631" t="s">
        <v>398</v>
      </c>
      <c r="CT6" s="634" t="s">
        <v>398</v>
      </c>
      <c r="CU6" s="633" t="s">
        <v>398</v>
      </c>
      <c r="CV6" s="631" t="s">
        <v>398</v>
      </c>
      <c r="CW6" s="631" t="s">
        <v>398</v>
      </c>
      <c r="CX6" s="631" t="s">
        <v>398</v>
      </c>
      <c r="CY6" s="631" t="s">
        <v>398</v>
      </c>
      <c r="CZ6" s="631" t="s">
        <v>398</v>
      </c>
      <c r="DA6" s="631" t="s">
        <v>398</v>
      </c>
      <c r="DB6" s="631" t="s">
        <v>398</v>
      </c>
      <c r="DC6" s="631" t="s">
        <v>398</v>
      </c>
      <c r="DD6" s="631" t="s">
        <v>398</v>
      </c>
      <c r="DE6" s="631" t="s">
        <v>398</v>
      </c>
      <c r="DF6" s="634" t="s">
        <v>398</v>
      </c>
      <c r="DG6" s="633" t="s">
        <v>398</v>
      </c>
      <c r="DH6" s="631" t="s">
        <v>399</v>
      </c>
      <c r="DI6" s="631" t="s">
        <v>399</v>
      </c>
      <c r="DJ6" s="631" t="s">
        <v>399</v>
      </c>
      <c r="DK6" s="631" t="s">
        <v>399</v>
      </c>
      <c r="DL6" s="631" t="s">
        <v>399</v>
      </c>
      <c r="DM6" s="631" t="s">
        <v>399</v>
      </c>
      <c r="DN6" s="631" t="s">
        <v>399</v>
      </c>
      <c r="DO6" s="631" t="s">
        <v>399</v>
      </c>
      <c r="DP6" s="631" t="s">
        <v>399</v>
      </c>
      <c r="DQ6" s="631" t="s">
        <v>399</v>
      </c>
      <c r="DR6" s="634" t="s">
        <v>399</v>
      </c>
      <c r="DS6" s="633" t="s">
        <v>399</v>
      </c>
      <c r="DT6" s="631" t="s">
        <v>399</v>
      </c>
      <c r="DU6" s="631" t="s">
        <v>399</v>
      </c>
      <c r="DV6" s="631" t="s">
        <v>399</v>
      </c>
      <c r="DW6" s="631" t="s">
        <v>399</v>
      </c>
      <c r="DX6" s="631" t="s">
        <v>399</v>
      </c>
      <c r="DY6" s="631" t="s">
        <v>399</v>
      </c>
      <c r="DZ6" s="631" t="s">
        <v>399</v>
      </c>
      <c r="EA6" s="631" t="s">
        <v>399</v>
      </c>
      <c r="EB6" s="1840" t="s">
        <v>399</v>
      </c>
      <c r="EC6" s="1840" t="s">
        <v>399</v>
      </c>
      <c r="ED6" s="1841" t="s">
        <v>399</v>
      </c>
    </row>
    <row r="7" spans="2:134" s="199" customFormat="1" ht="40.5" customHeight="1" x14ac:dyDescent="0.45">
      <c r="B7" s="630" t="s">
        <v>400</v>
      </c>
      <c r="C7" s="631" t="s">
        <v>401</v>
      </c>
      <c r="D7" s="631" t="s">
        <v>402</v>
      </c>
      <c r="E7" s="631" t="s">
        <v>402</v>
      </c>
      <c r="F7" s="631" t="s">
        <v>402</v>
      </c>
      <c r="G7" s="631" t="s">
        <v>401</v>
      </c>
      <c r="H7" s="631" t="s">
        <v>401</v>
      </c>
      <c r="I7" s="631" t="s">
        <v>401</v>
      </c>
      <c r="J7" s="631" t="s">
        <v>401</v>
      </c>
      <c r="K7" s="631" t="s">
        <v>401</v>
      </c>
      <c r="L7" s="503" t="s">
        <v>403</v>
      </c>
      <c r="M7" s="503" t="s">
        <v>403</v>
      </c>
      <c r="N7" s="503" t="s">
        <v>404</v>
      </c>
      <c r="O7" s="503" t="s">
        <v>404</v>
      </c>
      <c r="P7" s="503" t="s">
        <v>404</v>
      </c>
      <c r="Q7" s="503" t="s">
        <v>405</v>
      </c>
      <c r="R7" s="309" t="s">
        <v>406</v>
      </c>
      <c r="S7" s="309" t="s">
        <v>406</v>
      </c>
      <c r="T7" s="632" t="s">
        <v>406</v>
      </c>
      <c r="U7" s="503" t="s">
        <v>406</v>
      </c>
      <c r="V7" s="1583" t="s">
        <v>406</v>
      </c>
      <c r="W7" s="1583" t="s">
        <v>406</v>
      </c>
      <c r="X7" s="1583" t="s">
        <v>406</v>
      </c>
      <c r="Y7" s="631" t="s">
        <v>407</v>
      </c>
      <c r="Z7" s="631" t="s">
        <v>407</v>
      </c>
      <c r="AA7" s="631" t="s">
        <v>407</v>
      </c>
      <c r="AB7" s="631" t="s">
        <v>407</v>
      </c>
      <c r="AC7" s="631" t="s">
        <v>407</v>
      </c>
      <c r="AD7" s="631" t="s">
        <v>408</v>
      </c>
      <c r="AE7" s="631" t="s">
        <v>408</v>
      </c>
      <c r="AF7" s="631" t="s">
        <v>408</v>
      </c>
      <c r="AG7" s="631" t="s">
        <v>409</v>
      </c>
      <c r="AH7" s="631" t="s">
        <v>408</v>
      </c>
      <c r="AI7" s="631" t="s">
        <v>408</v>
      </c>
      <c r="AJ7" s="631" t="s">
        <v>408</v>
      </c>
      <c r="AK7" s="631" t="s">
        <v>408</v>
      </c>
      <c r="AL7" s="631" t="s">
        <v>408</v>
      </c>
      <c r="AM7" s="633" t="s">
        <v>408</v>
      </c>
      <c r="AN7" s="631" t="s">
        <v>408</v>
      </c>
      <c r="AO7" s="631" t="s">
        <v>408</v>
      </c>
      <c r="AP7" s="631" t="s">
        <v>408</v>
      </c>
      <c r="AQ7" s="631" t="s">
        <v>408</v>
      </c>
      <c r="AR7" s="631" t="s">
        <v>408</v>
      </c>
      <c r="AS7" s="631" t="s">
        <v>408</v>
      </c>
      <c r="AT7" s="631" t="s">
        <v>408</v>
      </c>
      <c r="AU7" s="631" t="s">
        <v>408</v>
      </c>
      <c r="AV7" s="631" t="s">
        <v>408</v>
      </c>
      <c r="AW7" s="631" t="s">
        <v>408</v>
      </c>
      <c r="AX7" s="634" t="s">
        <v>408</v>
      </c>
      <c r="AY7" s="633" t="s">
        <v>408</v>
      </c>
      <c r="AZ7" s="631" t="s">
        <v>408</v>
      </c>
      <c r="BA7" s="631" t="s">
        <v>408</v>
      </c>
      <c r="BB7" s="631" t="s">
        <v>408</v>
      </c>
      <c r="BC7" s="631" t="s">
        <v>408</v>
      </c>
      <c r="BD7" s="631" t="s">
        <v>408</v>
      </c>
      <c r="BE7" s="631" t="s">
        <v>408</v>
      </c>
      <c r="BF7" s="631" t="s">
        <v>408</v>
      </c>
      <c r="BG7" s="631" t="s">
        <v>408</v>
      </c>
      <c r="BH7" s="631" t="s">
        <v>408</v>
      </c>
      <c r="BI7" s="631" t="s">
        <v>408</v>
      </c>
      <c r="BJ7" s="634" t="s">
        <v>408</v>
      </c>
      <c r="BK7" s="633" t="s">
        <v>408</v>
      </c>
      <c r="BL7" s="631" t="s">
        <v>408</v>
      </c>
      <c r="BM7" s="631" t="s">
        <v>408</v>
      </c>
      <c r="BN7" s="631" t="s">
        <v>408</v>
      </c>
      <c r="BO7" s="631" t="s">
        <v>408</v>
      </c>
      <c r="BP7" s="631" t="s">
        <v>408</v>
      </c>
      <c r="BQ7" s="631" t="s">
        <v>410</v>
      </c>
      <c r="BR7" s="631" t="s">
        <v>410</v>
      </c>
      <c r="BS7" s="631" t="s">
        <v>410</v>
      </c>
      <c r="BT7" s="631" t="s">
        <v>410</v>
      </c>
      <c r="BU7" s="631" t="s">
        <v>410</v>
      </c>
      <c r="BV7" s="634" t="s">
        <v>410</v>
      </c>
      <c r="BW7" s="633" t="s">
        <v>410</v>
      </c>
      <c r="BX7" s="631" t="s">
        <v>410</v>
      </c>
      <c r="BY7" s="631" t="s">
        <v>410</v>
      </c>
      <c r="BZ7" s="631" t="s">
        <v>410</v>
      </c>
      <c r="CA7" s="631" t="s">
        <v>410</v>
      </c>
      <c r="CB7" s="631" t="s">
        <v>410</v>
      </c>
      <c r="CC7" s="631" t="s">
        <v>410</v>
      </c>
      <c r="CD7" s="631" t="s">
        <v>410</v>
      </c>
      <c r="CE7" s="631" t="s">
        <v>410</v>
      </c>
      <c r="CF7" s="631" t="s">
        <v>410</v>
      </c>
      <c r="CG7" s="631" t="s">
        <v>410</v>
      </c>
      <c r="CH7" s="634" t="s">
        <v>410</v>
      </c>
      <c r="CI7" s="633" t="s">
        <v>410</v>
      </c>
      <c r="CJ7" s="631" t="s">
        <v>410</v>
      </c>
      <c r="CK7" s="631" t="s">
        <v>410</v>
      </c>
      <c r="CL7" s="631" t="s">
        <v>410</v>
      </c>
      <c r="CM7" s="631" t="s">
        <v>410</v>
      </c>
      <c r="CN7" s="631" t="s">
        <v>410</v>
      </c>
      <c r="CO7" s="631" t="s">
        <v>410</v>
      </c>
      <c r="CP7" s="631" t="s">
        <v>410</v>
      </c>
      <c r="CQ7" s="631" t="s">
        <v>410</v>
      </c>
      <c r="CR7" s="631" t="s">
        <v>410</v>
      </c>
      <c r="CS7" s="631" t="s">
        <v>410</v>
      </c>
      <c r="CT7" s="634" t="s">
        <v>410</v>
      </c>
      <c r="CU7" s="633" t="s">
        <v>410</v>
      </c>
      <c r="CV7" s="631" t="s">
        <v>410</v>
      </c>
      <c r="CW7" s="631" t="s">
        <v>411</v>
      </c>
      <c r="CX7" s="631" t="s">
        <v>411</v>
      </c>
      <c r="CY7" s="631" t="s">
        <v>411</v>
      </c>
      <c r="CZ7" s="631" t="s">
        <v>412</v>
      </c>
      <c r="DA7" s="631" t="s">
        <v>412</v>
      </c>
      <c r="DB7" s="631" t="s">
        <v>412</v>
      </c>
      <c r="DC7" s="631" t="s">
        <v>412</v>
      </c>
      <c r="DD7" s="631" t="s">
        <v>412</v>
      </c>
      <c r="DE7" s="631" t="s">
        <v>412</v>
      </c>
      <c r="DF7" s="634" t="s">
        <v>412</v>
      </c>
      <c r="DG7" s="633" t="s">
        <v>412</v>
      </c>
      <c r="DH7" s="631" t="s">
        <v>412</v>
      </c>
      <c r="DI7" s="631" t="s">
        <v>412</v>
      </c>
      <c r="DJ7" s="631" t="s">
        <v>412</v>
      </c>
      <c r="DK7" s="631" t="s">
        <v>412</v>
      </c>
      <c r="DL7" s="631" t="s">
        <v>412</v>
      </c>
      <c r="DM7" s="631" t="s">
        <v>412</v>
      </c>
      <c r="DN7" s="631" t="s">
        <v>412</v>
      </c>
      <c r="DO7" s="631" t="s">
        <v>412</v>
      </c>
      <c r="DP7" s="631" t="s">
        <v>412</v>
      </c>
      <c r="DQ7" s="631" t="s">
        <v>412</v>
      </c>
      <c r="DR7" s="634" t="s">
        <v>412</v>
      </c>
      <c r="DS7" s="633" t="s">
        <v>412</v>
      </c>
      <c r="DT7" s="631" t="s">
        <v>412</v>
      </c>
      <c r="DU7" s="631" t="s">
        <v>412</v>
      </c>
      <c r="DV7" s="631" t="s">
        <v>412</v>
      </c>
      <c r="DW7" s="631" t="s">
        <v>412</v>
      </c>
      <c r="DX7" s="631" t="s">
        <v>412</v>
      </c>
      <c r="DY7" s="631" t="s">
        <v>412</v>
      </c>
      <c r="DZ7" s="631" t="s">
        <v>412</v>
      </c>
      <c r="EA7" s="631" t="s">
        <v>412</v>
      </c>
      <c r="EB7" s="1840" t="s">
        <v>412</v>
      </c>
      <c r="EC7" s="1840" t="s">
        <v>412</v>
      </c>
      <c r="ED7" s="1841" t="s">
        <v>412</v>
      </c>
    </row>
    <row r="8" spans="2:134" s="199" customFormat="1" ht="40.5" customHeight="1" x14ac:dyDescent="0.45">
      <c r="B8" s="630" t="s">
        <v>413</v>
      </c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309"/>
      <c r="S8" s="309"/>
      <c r="T8" s="503"/>
      <c r="V8" s="506"/>
      <c r="W8" s="506"/>
      <c r="X8" s="506"/>
      <c r="Y8" s="503"/>
      <c r="Z8" s="503"/>
      <c r="AA8" s="503"/>
      <c r="AB8" s="503"/>
      <c r="AC8" s="503"/>
      <c r="AD8" s="503"/>
      <c r="AE8" s="503"/>
      <c r="AF8" s="503"/>
      <c r="AG8" s="503"/>
      <c r="AH8" s="503"/>
      <c r="AI8" s="503"/>
      <c r="AJ8" s="503"/>
      <c r="AK8" s="503"/>
      <c r="AL8" s="503"/>
      <c r="AM8" s="644"/>
      <c r="AN8" s="503"/>
      <c r="AO8" s="503"/>
      <c r="AP8" s="503"/>
      <c r="AQ8" s="503"/>
      <c r="AR8" s="503"/>
      <c r="AS8" s="503"/>
      <c r="AT8" s="503"/>
      <c r="AU8" s="503"/>
      <c r="AV8" s="503"/>
      <c r="AW8" s="503"/>
      <c r="AX8" s="645"/>
      <c r="AY8" s="644"/>
      <c r="AZ8" s="503"/>
      <c r="BA8" s="503"/>
      <c r="BB8" s="503"/>
      <c r="BC8" s="503"/>
      <c r="BD8" s="503"/>
      <c r="BE8" s="503"/>
      <c r="BF8" s="503"/>
      <c r="BG8" s="503"/>
      <c r="BH8" s="503"/>
      <c r="BI8" s="503"/>
      <c r="BJ8" s="645"/>
      <c r="BK8" s="644"/>
      <c r="BL8" s="503"/>
      <c r="BM8" s="503"/>
      <c r="BN8" s="503"/>
      <c r="BO8" s="503"/>
      <c r="BP8" s="503"/>
      <c r="BQ8" s="503"/>
      <c r="BR8" s="503"/>
      <c r="BS8" s="503"/>
      <c r="BT8" s="503"/>
      <c r="BU8" s="503"/>
      <c r="BV8" s="645"/>
      <c r="BW8" s="644"/>
      <c r="BX8" s="503"/>
      <c r="BY8" s="503"/>
      <c r="BZ8" s="503"/>
      <c r="CA8" s="503"/>
      <c r="CB8" s="503"/>
      <c r="CC8" s="503"/>
      <c r="CD8" s="503"/>
      <c r="CE8" s="503"/>
      <c r="CF8" s="503"/>
      <c r="CG8" s="503"/>
      <c r="CH8" s="645"/>
      <c r="CI8" s="644"/>
      <c r="CJ8" s="503"/>
      <c r="CK8" s="503"/>
      <c r="CL8" s="503"/>
      <c r="CM8" s="503"/>
      <c r="CN8" s="503"/>
      <c r="CO8" s="503"/>
      <c r="CP8" s="503"/>
      <c r="CQ8" s="503"/>
      <c r="CR8" s="503"/>
      <c r="CS8" s="503"/>
      <c r="CT8" s="645"/>
      <c r="CU8" s="644"/>
      <c r="CV8" s="503"/>
      <c r="CW8" s="503"/>
      <c r="CX8" s="503"/>
      <c r="CY8" s="503"/>
      <c r="CZ8" s="503"/>
      <c r="DA8" s="503"/>
      <c r="DB8" s="503"/>
      <c r="DC8" s="503"/>
      <c r="DD8" s="503"/>
      <c r="DE8" s="503"/>
      <c r="DF8" s="645"/>
      <c r="DG8" s="644"/>
      <c r="DH8" s="503"/>
      <c r="DI8" s="503"/>
      <c r="DJ8" s="503"/>
      <c r="DK8" s="503"/>
      <c r="DL8" s="503"/>
      <c r="DM8" s="503"/>
      <c r="DN8" s="503"/>
      <c r="DO8" s="503"/>
      <c r="DP8" s="503"/>
      <c r="DQ8" s="503"/>
      <c r="DR8" s="645"/>
      <c r="DS8" s="644"/>
      <c r="DT8" s="503"/>
      <c r="DU8" s="503"/>
      <c r="DV8" s="503"/>
      <c r="DW8" s="503"/>
      <c r="DX8" s="503"/>
      <c r="DY8" s="503"/>
      <c r="DZ8" s="503"/>
      <c r="EA8" s="503"/>
      <c r="EB8" s="503"/>
      <c r="EC8" s="503"/>
      <c r="ED8" s="645"/>
    </row>
    <row r="9" spans="2:134" s="199" customFormat="1" ht="40.5" customHeight="1" x14ac:dyDescent="0.45">
      <c r="B9" s="243" t="s">
        <v>414</v>
      </c>
      <c r="C9" s="631" t="s">
        <v>415</v>
      </c>
      <c r="D9" s="631" t="s">
        <v>415</v>
      </c>
      <c r="E9" s="631" t="s">
        <v>415</v>
      </c>
      <c r="F9" s="631" t="s">
        <v>416</v>
      </c>
      <c r="G9" s="631" t="s">
        <v>417</v>
      </c>
      <c r="H9" s="631" t="s">
        <v>417</v>
      </c>
      <c r="I9" s="631" t="s">
        <v>416</v>
      </c>
      <c r="J9" s="631" t="s">
        <v>416</v>
      </c>
      <c r="K9" s="631" t="s">
        <v>416</v>
      </c>
      <c r="L9" s="503" t="s">
        <v>418</v>
      </c>
      <c r="M9" s="503" t="s">
        <v>418</v>
      </c>
      <c r="N9" s="503" t="s">
        <v>419</v>
      </c>
      <c r="O9" s="503" t="s">
        <v>417</v>
      </c>
      <c r="P9" s="503" t="s">
        <v>417</v>
      </c>
      <c r="Q9" s="503" t="s">
        <v>420</v>
      </c>
      <c r="R9" s="309" t="s">
        <v>421</v>
      </c>
      <c r="S9" s="309" t="s">
        <v>422</v>
      </c>
      <c r="T9" s="632" t="s">
        <v>423</v>
      </c>
      <c r="U9" s="503" t="s">
        <v>423</v>
      </c>
      <c r="V9" s="632" t="s">
        <v>423</v>
      </c>
      <c r="W9" s="632" t="s">
        <v>424</v>
      </c>
      <c r="X9" s="632" t="s">
        <v>423</v>
      </c>
      <c r="Y9" s="631" t="s">
        <v>424</v>
      </c>
      <c r="Z9" s="631" t="s">
        <v>424</v>
      </c>
      <c r="AA9" s="631" t="s">
        <v>423</v>
      </c>
      <c r="AB9" s="631" t="s">
        <v>423</v>
      </c>
      <c r="AC9" s="631" t="s">
        <v>423</v>
      </c>
      <c r="AD9" s="631" t="s">
        <v>425</v>
      </c>
      <c r="AE9" s="631" t="s">
        <v>426</v>
      </c>
      <c r="AF9" s="631" t="s">
        <v>427</v>
      </c>
      <c r="AG9" s="631" t="s">
        <v>427</v>
      </c>
      <c r="AH9" s="631" t="s">
        <v>428</v>
      </c>
      <c r="AI9" s="631" t="s">
        <v>429</v>
      </c>
      <c r="AJ9" s="631" t="s">
        <v>430</v>
      </c>
      <c r="AK9" s="631" t="s">
        <v>430</v>
      </c>
      <c r="AL9" s="631" t="s">
        <v>430</v>
      </c>
      <c r="AM9" s="633" t="s">
        <v>431</v>
      </c>
      <c r="AN9" s="631" t="s">
        <v>431</v>
      </c>
      <c r="AO9" s="631" t="s">
        <v>432</v>
      </c>
      <c r="AP9" s="631" t="s">
        <v>432</v>
      </c>
      <c r="AQ9" s="631" t="s">
        <v>433</v>
      </c>
      <c r="AR9" s="631" t="s">
        <v>433</v>
      </c>
      <c r="AS9" s="631" t="s">
        <v>432</v>
      </c>
      <c r="AT9" s="631" t="s">
        <v>432</v>
      </c>
      <c r="AU9" s="631" t="s">
        <v>432</v>
      </c>
      <c r="AV9" s="631" t="s">
        <v>432</v>
      </c>
      <c r="AW9" s="631" t="s">
        <v>432</v>
      </c>
      <c r="AX9" s="634" t="s">
        <v>434</v>
      </c>
      <c r="AY9" s="633" t="s">
        <v>435</v>
      </c>
      <c r="AZ9" s="631" t="s">
        <v>436</v>
      </c>
      <c r="BA9" s="631" t="s">
        <v>436</v>
      </c>
      <c r="BB9" s="631" t="s">
        <v>436</v>
      </c>
      <c r="BC9" s="631" t="s">
        <v>436</v>
      </c>
      <c r="BD9" s="631" t="s">
        <v>436</v>
      </c>
      <c r="BE9" s="631" t="s">
        <v>436</v>
      </c>
      <c r="BF9" s="631" t="s">
        <v>436</v>
      </c>
      <c r="BG9" s="631" t="s">
        <v>436</v>
      </c>
      <c r="BH9" s="631" t="s">
        <v>436</v>
      </c>
      <c r="BI9" s="631" t="s">
        <v>436</v>
      </c>
      <c r="BJ9" s="634" t="s">
        <v>436</v>
      </c>
      <c r="BK9" s="633" t="s">
        <v>436</v>
      </c>
      <c r="BL9" s="631" t="s">
        <v>436</v>
      </c>
      <c r="BM9" s="631" t="s">
        <v>435</v>
      </c>
      <c r="BN9" s="631" t="s">
        <v>435</v>
      </c>
      <c r="BO9" s="631" t="s">
        <v>437</v>
      </c>
      <c r="BP9" s="631" t="s">
        <v>437</v>
      </c>
      <c r="BQ9" s="631" t="s">
        <v>438</v>
      </c>
      <c r="BR9" s="631" t="s">
        <v>438</v>
      </c>
      <c r="BS9" s="631" t="s">
        <v>438</v>
      </c>
      <c r="BT9" s="631" t="s">
        <v>438</v>
      </c>
      <c r="BU9" s="631" t="s">
        <v>438</v>
      </c>
      <c r="BV9" s="634" t="s">
        <v>438</v>
      </c>
      <c r="BW9" s="633" t="s">
        <v>438</v>
      </c>
      <c r="BX9" s="631" t="s">
        <v>438</v>
      </c>
      <c r="BY9" s="631" t="s">
        <v>438</v>
      </c>
      <c r="BZ9" s="631" t="s">
        <v>438</v>
      </c>
      <c r="CA9" s="631" t="s">
        <v>438</v>
      </c>
      <c r="CB9" s="631" t="s">
        <v>438</v>
      </c>
      <c r="CC9" s="631" t="s">
        <v>438</v>
      </c>
      <c r="CD9" s="631" t="s">
        <v>438</v>
      </c>
      <c r="CE9" s="631" t="s">
        <v>439</v>
      </c>
      <c r="CF9" s="631" t="s">
        <v>439</v>
      </c>
      <c r="CG9" s="631" t="s">
        <v>439</v>
      </c>
      <c r="CH9" s="634" t="s">
        <v>440</v>
      </c>
      <c r="CI9" s="633" t="s">
        <v>440</v>
      </c>
      <c r="CJ9" s="631" t="s">
        <v>440</v>
      </c>
      <c r="CK9" s="631" t="s">
        <v>440</v>
      </c>
      <c r="CL9" s="631" t="s">
        <v>440</v>
      </c>
      <c r="CM9" s="631" t="s">
        <v>440</v>
      </c>
      <c r="CN9" s="631" t="s">
        <v>441</v>
      </c>
      <c r="CO9" s="631" t="s">
        <v>441</v>
      </c>
      <c r="CP9" s="631" t="s">
        <v>442</v>
      </c>
      <c r="CQ9" s="631" t="s">
        <v>443</v>
      </c>
      <c r="CR9" s="631" t="s">
        <v>443</v>
      </c>
      <c r="CS9" s="631" t="s">
        <v>444</v>
      </c>
      <c r="CT9" s="634" t="s">
        <v>444</v>
      </c>
      <c r="CU9" s="633" t="s">
        <v>445</v>
      </c>
      <c r="CV9" s="631" t="s">
        <v>445</v>
      </c>
      <c r="CW9" s="631" t="s">
        <v>446</v>
      </c>
      <c r="CX9" s="631" t="s">
        <v>446</v>
      </c>
      <c r="CY9" s="631" t="s">
        <v>447</v>
      </c>
      <c r="CZ9" s="631" t="s">
        <v>448</v>
      </c>
      <c r="DA9" s="631" t="s">
        <v>448</v>
      </c>
      <c r="DB9" s="631" t="s">
        <v>448</v>
      </c>
      <c r="DC9" s="631" t="s">
        <v>448</v>
      </c>
      <c r="DD9" s="631" t="s">
        <v>448</v>
      </c>
      <c r="DE9" s="631" t="s">
        <v>448</v>
      </c>
      <c r="DF9" s="634" t="s">
        <v>448</v>
      </c>
      <c r="DG9" s="633" t="s">
        <v>448</v>
      </c>
      <c r="DH9" s="631" t="s">
        <v>448</v>
      </c>
      <c r="DI9" s="631" t="s">
        <v>448</v>
      </c>
      <c r="DJ9" s="631" t="s">
        <v>448</v>
      </c>
      <c r="DK9" s="631" t="s">
        <v>448</v>
      </c>
      <c r="DL9" s="631" t="s">
        <v>448</v>
      </c>
      <c r="DM9" s="631" t="s">
        <v>448</v>
      </c>
      <c r="DN9" s="631" t="s">
        <v>449</v>
      </c>
      <c r="DO9" s="631" t="s">
        <v>449</v>
      </c>
      <c r="DP9" s="631" t="s">
        <v>449</v>
      </c>
      <c r="DQ9" s="631" t="s">
        <v>449</v>
      </c>
      <c r="DR9" s="634" t="s">
        <v>449</v>
      </c>
      <c r="DS9" s="633" t="s">
        <v>449</v>
      </c>
      <c r="DT9" s="631" t="s">
        <v>449</v>
      </c>
      <c r="DU9" s="631" t="s">
        <v>449</v>
      </c>
      <c r="DV9" s="631" t="s">
        <v>449</v>
      </c>
      <c r="DW9" s="631" t="s">
        <v>449</v>
      </c>
      <c r="DX9" s="631" t="s">
        <v>449</v>
      </c>
      <c r="DY9" s="631" t="s">
        <v>449</v>
      </c>
      <c r="DZ9" s="631" t="s">
        <v>449</v>
      </c>
      <c r="EA9" s="631" t="s">
        <v>450</v>
      </c>
      <c r="EB9" s="1840" t="s">
        <v>450</v>
      </c>
      <c r="EC9" s="1840" t="s">
        <v>450</v>
      </c>
      <c r="ED9" s="1841" t="s">
        <v>450</v>
      </c>
    </row>
    <row r="10" spans="2:134" s="199" customFormat="1" ht="40.5" customHeight="1" x14ac:dyDescent="0.45">
      <c r="B10" s="243" t="s">
        <v>451</v>
      </c>
      <c r="C10" s="631" t="s">
        <v>452</v>
      </c>
      <c r="D10" s="631" t="s">
        <v>452</v>
      </c>
      <c r="E10" s="631" t="s">
        <v>453</v>
      </c>
      <c r="F10" s="631" t="s">
        <v>454</v>
      </c>
      <c r="G10" s="631" t="s">
        <v>453</v>
      </c>
      <c r="H10" s="631" t="s">
        <v>453</v>
      </c>
      <c r="I10" s="631" t="s">
        <v>455</v>
      </c>
      <c r="J10" s="631" t="s">
        <v>455</v>
      </c>
      <c r="K10" s="631" t="s">
        <v>453</v>
      </c>
      <c r="L10" s="503" t="s">
        <v>456</v>
      </c>
      <c r="M10" s="503" t="s">
        <v>456</v>
      </c>
      <c r="N10" s="503" t="s">
        <v>453</v>
      </c>
      <c r="O10" s="503" t="s">
        <v>457</v>
      </c>
      <c r="P10" s="503" t="s">
        <v>453</v>
      </c>
      <c r="Q10" s="503" t="s">
        <v>453</v>
      </c>
      <c r="R10" s="309" t="s">
        <v>453</v>
      </c>
      <c r="S10" s="309" t="s">
        <v>453</v>
      </c>
      <c r="T10" s="632" t="s">
        <v>453</v>
      </c>
      <c r="U10" s="503" t="s">
        <v>453</v>
      </c>
      <c r="V10" s="632" t="s">
        <v>453</v>
      </c>
      <c r="W10" s="632" t="s">
        <v>453</v>
      </c>
      <c r="X10" s="632" t="s">
        <v>453</v>
      </c>
      <c r="Y10" s="631" t="s">
        <v>453</v>
      </c>
      <c r="Z10" s="631" t="s">
        <v>453</v>
      </c>
      <c r="AA10" s="631" t="s">
        <v>453</v>
      </c>
      <c r="AB10" s="631" t="s">
        <v>458</v>
      </c>
      <c r="AC10" s="631" t="s">
        <v>458</v>
      </c>
      <c r="AD10" s="631" t="s">
        <v>459</v>
      </c>
      <c r="AE10" s="631" t="s">
        <v>458</v>
      </c>
      <c r="AF10" s="631" t="s">
        <v>460</v>
      </c>
      <c r="AG10" s="631" t="s">
        <v>460</v>
      </c>
      <c r="AH10" s="631" t="s">
        <v>460</v>
      </c>
      <c r="AI10" s="631" t="s">
        <v>453</v>
      </c>
      <c r="AJ10" s="631" t="s">
        <v>453</v>
      </c>
      <c r="AK10" s="631" t="s">
        <v>453</v>
      </c>
      <c r="AL10" s="631" t="s">
        <v>453</v>
      </c>
      <c r="AM10" s="633" t="s">
        <v>453</v>
      </c>
      <c r="AN10" s="631" t="s">
        <v>453</v>
      </c>
      <c r="AO10" s="631" t="s">
        <v>453</v>
      </c>
      <c r="AP10" s="631" t="s">
        <v>461</v>
      </c>
      <c r="AQ10" s="631" t="s">
        <v>462</v>
      </c>
      <c r="AR10" s="631" t="s">
        <v>462</v>
      </c>
      <c r="AS10" s="631" t="s">
        <v>461</v>
      </c>
      <c r="AT10" s="631" t="s">
        <v>461</v>
      </c>
      <c r="AU10" s="631" t="s">
        <v>461</v>
      </c>
      <c r="AV10" s="631" t="s">
        <v>461</v>
      </c>
      <c r="AW10" s="631" t="s">
        <v>461</v>
      </c>
      <c r="AX10" s="634" t="s">
        <v>461</v>
      </c>
      <c r="AY10" s="633" t="s">
        <v>461</v>
      </c>
      <c r="AZ10" s="631" t="s">
        <v>461</v>
      </c>
      <c r="BA10" s="631" t="s">
        <v>461</v>
      </c>
      <c r="BB10" s="631" t="s">
        <v>461</v>
      </c>
      <c r="BC10" s="631" t="s">
        <v>461</v>
      </c>
      <c r="BD10" s="631" t="s">
        <v>461</v>
      </c>
      <c r="BE10" s="631" t="s">
        <v>461</v>
      </c>
      <c r="BF10" s="631" t="s">
        <v>461</v>
      </c>
      <c r="BG10" s="631" t="s">
        <v>461</v>
      </c>
      <c r="BH10" s="631" t="s">
        <v>461</v>
      </c>
      <c r="BI10" s="631" t="s">
        <v>461</v>
      </c>
      <c r="BJ10" s="634" t="s">
        <v>461</v>
      </c>
      <c r="BK10" s="633" t="s">
        <v>461</v>
      </c>
      <c r="BL10" s="631" t="s">
        <v>461</v>
      </c>
      <c r="BM10" s="631" t="s">
        <v>461</v>
      </c>
      <c r="BN10" s="631" t="s">
        <v>461</v>
      </c>
      <c r="BO10" s="631" t="s">
        <v>461</v>
      </c>
      <c r="BP10" s="631" t="s">
        <v>461</v>
      </c>
      <c r="BQ10" s="631" t="s">
        <v>461</v>
      </c>
      <c r="BR10" s="631" t="s">
        <v>461</v>
      </c>
      <c r="BS10" s="631" t="s">
        <v>461</v>
      </c>
      <c r="BT10" s="631" t="s">
        <v>461</v>
      </c>
      <c r="BU10" s="631" t="s">
        <v>461</v>
      </c>
      <c r="BV10" s="634" t="s">
        <v>461</v>
      </c>
      <c r="BW10" s="633" t="s">
        <v>461</v>
      </c>
      <c r="BX10" s="631" t="s">
        <v>461</v>
      </c>
      <c r="BY10" s="631" t="s">
        <v>461</v>
      </c>
      <c r="BZ10" s="631" t="s">
        <v>461</v>
      </c>
      <c r="CA10" s="631" t="s">
        <v>461</v>
      </c>
      <c r="CB10" s="631" t="s">
        <v>461</v>
      </c>
      <c r="CC10" s="631" t="s">
        <v>461</v>
      </c>
      <c r="CD10" s="631" t="s">
        <v>461</v>
      </c>
      <c r="CE10" s="631" t="s">
        <v>463</v>
      </c>
      <c r="CF10" s="631" t="s">
        <v>463</v>
      </c>
      <c r="CG10" s="631" t="s">
        <v>463</v>
      </c>
      <c r="CH10" s="634" t="s">
        <v>463</v>
      </c>
      <c r="CI10" s="633" t="s">
        <v>463</v>
      </c>
      <c r="CJ10" s="631" t="s">
        <v>463</v>
      </c>
      <c r="CK10" s="631" t="s">
        <v>463</v>
      </c>
      <c r="CL10" s="631" t="s">
        <v>463</v>
      </c>
      <c r="CM10" s="631" t="s">
        <v>463</v>
      </c>
      <c r="CN10" s="631" t="s">
        <v>463</v>
      </c>
      <c r="CO10" s="631" t="s">
        <v>463</v>
      </c>
      <c r="CP10" s="631" t="s">
        <v>463</v>
      </c>
      <c r="CQ10" s="631" t="s">
        <v>463</v>
      </c>
      <c r="CR10" s="631" t="s">
        <v>464</v>
      </c>
      <c r="CS10" s="631" t="s">
        <v>465</v>
      </c>
      <c r="CT10" s="634" t="s">
        <v>465</v>
      </c>
      <c r="CU10" s="633" t="s">
        <v>465</v>
      </c>
      <c r="CV10" s="631" t="s">
        <v>465</v>
      </c>
      <c r="CW10" s="631" t="s">
        <v>466</v>
      </c>
      <c r="CX10" s="631" t="s">
        <v>461</v>
      </c>
      <c r="CY10" s="631" t="s">
        <v>461</v>
      </c>
      <c r="CZ10" s="631" t="s">
        <v>446</v>
      </c>
      <c r="DA10" s="631" t="s">
        <v>446</v>
      </c>
      <c r="DB10" s="631" t="s">
        <v>446</v>
      </c>
      <c r="DC10" s="631" t="s">
        <v>446</v>
      </c>
      <c r="DD10" s="631" t="s">
        <v>446</v>
      </c>
      <c r="DE10" s="631" t="s">
        <v>446</v>
      </c>
      <c r="DF10" s="634" t="s">
        <v>446</v>
      </c>
      <c r="DG10" s="633" t="s">
        <v>446</v>
      </c>
      <c r="DH10" s="631" t="s">
        <v>446</v>
      </c>
      <c r="DI10" s="631" t="s">
        <v>446</v>
      </c>
      <c r="DJ10" s="631" t="s">
        <v>446</v>
      </c>
      <c r="DK10" s="631" t="s">
        <v>446</v>
      </c>
      <c r="DL10" s="631" t="s">
        <v>446</v>
      </c>
      <c r="DM10" s="631" t="s">
        <v>446</v>
      </c>
      <c r="DN10" s="631" t="s">
        <v>446</v>
      </c>
      <c r="DO10" s="631" t="s">
        <v>446</v>
      </c>
      <c r="DP10" s="631" t="s">
        <v>446</v>
      </c>
      <c r="DQ10" s="631" t="s">
        <v>446</v>
      </c>
      <c r="DR10" s="634" t="s">
        <v>446</v>
      </c>
      <c r="DS10" s="633" t="s">
        <v>446</v>
      </c>
      <c r="DT10" s="631" t="s">
        <v>446</v>
      </c>
      <c r="DU10" s="631" t="s">
        <v>446</v>
      </c>
      <c r="DV10" s="631" t="s">
        <v>446</v>
      </c>
      <c r="DW10" s="631" t="s">
        <v>446</v>
      </c>
      <c r="DX10" s="631" t="s">
        <v>446</v>
      </c>
      <c r="DY10" s="631" t="s">
        <v>446</v>
      </c>
      <c r="DZ10" s="631" t="s">
        <v>446</v>
      </c>
      <c r="EA10" s="631" t="s">
        <v>467</v>
      </c>
      <c r="EB10" s="1840" t="s">
        <v>467</v>
      </c>
      <c r="EC10" s="1840" t="s">
        <v>467</v>
      </c>
      <c r="ED10" s="1841" t="s">
        <v>467</v>
      </c>
    </row>
    <row r="11" spans="2:134" s="199" customFormat="1" ht="40.5" customHeight="1" x14ac:dyDescent="0.45">
      <c r="B11" s="243" t="s">
        <v>468</v>
      </c>
      <c r="C11" s="631" t="s">
        <v>469</v>
      </c>
      <c r="D11" s="631" t="s">
        <v>469</v>
      </c>
      <c r="E11" s="631" t="s">
        <v>469</v>
      </c>
      <c r="F11" s="631" t="s">
        <v>470</v>
      </c>
      <c r="G11" s="631" t="s">
        <v>465</v>
      </c>
      <c r="H11" s="631" t="s">
        <v>465</v>
      </c>
      <c r="I11" s="631" t="s">
        <v>471</v>
      </c>
      <c r="J11" s="631" t="s">
        <v>471</v>
      </c>
      <c r="K11" s="631" t="s">
        <v>469</v>
      </c>
      <c r="L11" s="503" t="s">
        <v>469</v>
      </c>
      <c r="M11" s="503" t="s">
        <v>469</v>
      </c>
      <c r="N11" s="503" t="s">
        <v>469</v>
      </c>
      <c r="O11" s="503" t="s">
        <v>465</v>
      </c>
      <c r="P11" s="503" t="s">
        <v>465</v>
      </c>
      <c r="Q11" s="503" t="s">
        <v>465</v>
      </c>
      <c r="R11" s="309" t="s">
        <v>465</v>
      </c>
      <c r="S11" s="309" t="s">
        <v>465</v>
      </c>
      <c r="T11" s="632" t="s">
        <v>465</v>
      </c>
      <c r="U11" s="503" t="s">
        <v>465</v>
      </c>
      <c r="V11" s="632" t="s">
        <v>465</v>
      </c>
      <c r="W11" s="632" t="s">
        <v>465</v>
      </c>
      <c r="X11" s="632" t="s">
        <v>465</v>
      </c>
      <c r="Y11" s="631" t="s">
        <v>472</v>
      </c>
      <c r="Z11" s="631" t="s">
        <v>472</v>
      </c>
      <c r="AA11" s="631" t="s">
        <v>472</v>
      </c>
      <c r="AB11" s="631" t="s">
        <v>473</v>
      </c>
      <c r="AC11" s="631" t="s">
        <v>473</v>
      </c>
      <c r="AD11" s="631" t="s">
        <v>473</v>
      </c>
      <c r="AE11" s="631" t="s">
        <v>474</v>
      </c>
      <c r="AF11" s="631" t="s">
        <v>474</v>
      </c>
      <c r="AG11" s="631" t="s">
        <v>474</v>
      </c>
      <c r="AH11" s="631" t="s">
        <v>474</v>
      </c>
      <c r="AI11" s="631" t="s">
        <v>472</v>
      </c>
      <c r="AJ11" s="631" t="s">
        <v>472</v>
      </c>
      <c r="AK11" s="631" t="s">
        <v>472</v>
      </c>
      <c r="AL11" s="631" t="s">
        <v>472</v>
      </c>
      <c r="AM11" s="633" t="s">
        <v>466</v>
      </c>
      <c r="AN11" s="631" t="s">
        <v>466</v>
      </c>
      <c r="AO11" s="631" t="s">
        <v>475</v>
      </c>
      <c r="AP11" s="631" t="s">
        <v>461</v>
      </c>
      <c r="AQ11" s="631" t="s">
        <v>476</v>
      </c>
      <c r="AR11" s="631" t="s">
        <v>476</v>
      </c>
      <c r="AS11" s="631" t="s">
        <v>461</v>
      </c>
      <c r="AT11" s="631" t="s">
        <v>446</v>
      </c>
      <c r="AU11" s="631" t="s">
        <v>446</v>
      </c>
      <c r="AV11" s="631" t="s">
        <v>446</v>
      </c>
      <c r="AW11" s="631" t="s">
        <v>446</v>
      </c>
      <c r="AX11" s="634" t="s">
        <v>446</v>
      </c>
      <c r="AY11" s="633" t="s">
        <v>446</v>
      </c>
      <c r="AZ11" s="631" t="s">
        <v>446</v>
      </c>
      <c r="BA11" s="631" t="s">
        <v>446</v>
      </c>
      <c r="BB11" s="631" t="s">
        <v>446</v>
      </c>
      <c r="BC11" s="631" t="s">
        <v>446</v>
      </c>
      <c r="BD11" s="631" t="s">
        <v>446</v>
      </c>
      <c r="BE11" s="631" t="s">
        <v>446</v>
      </c>
      <c r="BF11" s="631" t="s">
        <v>446</v>
      </c>
      <c r="BG11" s="631" t="s">
        <v>446</v>
      </c>
      <c r="BH11" s="631" t="s">
        <v>446</v>
      </c>
      <c r="BI11" s="631" t="s">
        <v>446</v>
      </c>
      <c r="BJ11" s="634" t="s">
        <v>446</v>
      </c>
      <c r="BK11" s="633" t="s">
        <v>446</v>
      </c>
      <c r="BL11" s="631" t="s">
        <v>446</v>
      </c>
      <c r="BM11" s="631" t="s">
        <v>446</v>
      </c>
      <c r="BN11" s="631" t="s">
        <v>446</v>
      </c>
      <c r="BO11" s="631" t="s">
        <v>446</v>
      </c>
      <c r="BP11" s="631" t="s">
        <v>446</v>
      </c>
      <c r="BQ11" s="631" t="s">
        <v>477</v>
      </c>
      <c r="BR11" s="631" t="s">
        <v>477</v>
      </c>
      <c r="BS11" s="631" t="s">
        <v>477</v>
      </c>
      <c r="BT11" s="631" t="s">
        <v>477</v>
      </c>
      <c r="BU11" s="631" t="s">
        <v>477</v>
      </c>
      <c r="BV11" s="634" t="s">
        <v>477</v>
      </c>
      <c r="BW11" s="633" t="s">
        <v>477</v>
      </c>
      <c r="BX11" s="631" t="s">
        <v>477</v>
      </c>
      <c r="BY11" s="631" t="s">
        <v>477</v>
      </c>
      <c r="BZ11" s="631" t="s">
        <v>477</v>
      </c>
      <c r="CA11" s="631" t="s">
        <v>477</v>
      </c>
      <c r="CB11" s="631" t="s">
        <v>477</v>
      </c>
      <c r="CC11" s="631" t="s">
        <v>477</v>
      </c>
      <c r="CD11" s="631" t="s">
        <v>477</v>
      </c>
      <c r="CE11" s="631" t="s">
        <v>477</v>
      </c>
      <c r="CF11" s="631" t="s">
        <v>477</v>
      </c>
      <c r="CG11" s="631" t="s">
        <v>477</v>
      </c>
      <c r="CH11" s="634" t="s">
        <v>477</v>
      </c>
      <c r="CI11" s="633" t="s">
        <v>477</v>
      </c>
      <c r="CJ11" s="631" t="s">
        <v>477</v>
      </c>
      <c r="CK11" s="631" t="s">
        <v>477</v>
      </c>
      <c r="CL11" s="631" t="s">
        <v>477</v>
      </c>
      <c r="CM11" s="631" t="s">
        <v>477</v>
      </c>
      <c r="CN11" s="631" t="s">
        <v>463</v>
      </c>
      <c r="CO11" s="631" t="s">
        <v>463</v>
      </c>
      <c r="CP11" s="631" t="s">
        <v>463</v>
      </c>
      <c r="CQ11" s="631" t="s">
        <v>454</v>
      </c>
      <c r="CR11" s="631" t="s">
        <v>470</v>
      </c>
      <c r="CS11" s="631" t="s">
        <v>478</v>
      </c>
      <c r="CT11" s="634" t="s">
        <v>478</v>
      </c>
      <c r="CU11" s="633" t="s">
        <v>478</v>
      </c>
      <c r="CV11" s="631" t="s">
        <v>478</v>
      </c>
      <c r="CW11" s="631" t="s">
        <v>453</v>
      </c>
      <c r="CX11" s="631" t="s">
        <v>454</v>
      </c>
      <c r="CY11" s="631" t="s">
        <v>454</v>
      </c>
      <c r="CZ11" s="631" t="s">
        <v>475</v>
      </c>
      <c r="DA11" s="631" t="s">
        <v>475</v>
      </c>
      <c r="DB11" s="631" t="s">
        <v>475</v>
      </c>
      <c r="DC11" s="631" t="s">
        <v>475</v>
      </c>
      <c r="DD11" s="631" t="s">
        <v>475</v>
      </c>
      <c r="DE11" s="631" t="s">
        <v>475</v>
      </c>
      <c r="DF11" s="634" t="s">
        <v>475</v>
      </c>
      <c r="DG11" s="633" t="s">
        <v>475</v>
      </c>
      <c r="DH11" s="631" t="s">
        <v>475</v>
      </c>
      <c r="DI11" s="631" t="s">
        <v>475</v>
      </c>
      <c r="DJ11" s="631" t="s">
        <v>475</v>
      </c>
      <c r="DK11" s="631" t="s">
        <v>475</v>
      </c>
      <c r="DL11" s="631" t="s">
        <v>475</v>
      </c>
      <c r="DM11" s="631" t="s">
        <v>475</v>
      </c>
      <c r="DN11" s="631" t="s">
        <v>475</v>
      </c>
      <c r="DO11" s="631" t="s">
        <v>475</v>
      </c>
      <c r="DP11" s="631" t="s">
        <v>475</v>
      </c>
      <c r="DQ11" s="631" t="s">
        <v>475</v>
      </c>
      <c r="DR11" s="634" t="s">
        <v>475</v>
      </c>
      <c r="DS11" s="633" t="s">
        <v>475</v>
      </c>
      <c r="DT11" s="631" t="s">
        <v>475</v>
      </c>
      <c r="DU11" s="631" t="s">
        <v>475</v>
      </c>
      <c r="DV11" s="631" t="s">
        <v>475</v>
      </c>
      <c r="DW11" s="631" t="s">
        <v>475</v>
      </c>
      <c r="DX11" s="631" t="s">
        <v>475</v>
      </c>
      <c r="DY11" s="631" t="s">
        <v>475</v>
      </c>
      <c r="DZ11" s="631" t="s">
        <v>475</v>
      </c>
      <c r="EA11" s="631" t="s">
        <v>467</v>
      </c>
      <c r="EB11" s="1840" t="s">
        <v>467</v>
      </c>
      <c r="EC11" s="1840" t="s">
        <v>467</v>
      </c>
      <c r="ED11" s="1841" t="s">
        <v>467</v>
      </c>
    </row>
    <row r="12" spans="2:134" s="199" customFormat="1" ht="40.5" customHeight="1" x14ac:dyDescent="0.45">
      <c r="B12" s="243" t="s">
        <v>479</v>
      </c>
      <c r="C12" s="631" t="s">
        <v>480</v>
      </c>
      <c r="D12" s="631" t="s">
        <v>480</v>
      </c>
      <c r="E12" s="631" t="s">
        <v>480</v>
      </c>
      <c r="F12" s="631" t="s">
        <v>453</v>
      </c>
      <c r="G12" s="631" t="s">
        <v>481</v>
      </c>
      <c r="H12" s="631" t="s">
        <v>481</v>
      </c>
      <c r="I12" s="631" t="s">
        <v>482</v>
      </c>
      <c r="J12" s="631" t="s">
        <v>482</v>
      </c>
      <c r="K12" s="631" t="s">
        <v>483</v>
      </c>
      <c r="L12" s="503" t="s">
        <v>484</v>
      </c>
      <c r="M12" s="503" t="s">
        <v>484</v>
      </c>
      <c r="N12" s="503" t="s">
        <v>484</v>
      </c>
      <c r="O12" s="503" t="s">
        <v>459</v>
      </c>
      <c r="P12" s="503" t="s">
        <v>453</v>
      </c>
      <c r="Q12" s="503" t="s">
        <v>453</v>
      </c>
      <c r="R12" s="309" t="s">
        <v>453</v>
      </c>
      <c r="S12" s="309" t="s">
        <v>453</v>
      </c>
      <c r="T12" s="632" t="s">
        <v>453</v>
      </c>
      <c r="U12" s="503" t="s">
        <v>453</v>
      </c>
      <c r="V12" s="632" t="s">
        <v>453</v>
      </c>
      <c r="W12" s="632" t="s">
        <v>453</v>
      </c>
      <c r="X12" s="632" t="s">
        <v>485</v>
      </c>
      <c r="Y12" s="631" t="s">
        <v>485</v>
      </c>
      <c r="Z12" s="631" t="s">
        <v>485</v>
      </c>
      <c r="AA12" s="631" t="s">
        <v>485</v>
      </c>
      <c r="AB12" s="631" t="s">
        <v>486</v>
      </c>
      <c r="AC12" s="631" t="s">
        <v>487</v>
      </c>
      <c r="AD12" s="631" t="s">
        <v>487</v>
      </c>
      <c r="AE12" s="631" t="s">
        <v>487</v>
      </c>
      <c r="AF12" s="631" t="s">
        <v>487</v>
      </c>
      <c r="AG12" s="631" t="s">
        <v>487</v>
      </c>
      <c r="AH12" s="631" t="s">
        <v>487</v>
      </c>
      <c r="AI12" s="631" t="s">
        <v>485</v>
      </c>
      <c r="AJ12" s="631" t="s">
        <v>485</v>
      </c>
      <c r="AK12" s="631" t="s">
        <v>485</v>
      </c>
      <c r="AL12" s="631" t="s">
        <v>485</v>
      </c>
      <c r="AM12" s="633" t="s">
        <v>454</v>
      </c>
      <c r="AN12" s="631" t="s">
        <v>454</v>
      </c>
      <c r="AO12" s="631" t="s">
        <v>454</v>
      </c>
      <c r="AP12" s="631" t="s">
        <v>454</v>
      </c>
      <c r="AQ12" s="631" t="s">
        <v>466</v>
      </c>
      <c r="AR12" s="631" t="s">
        <v>466</v>
      </c>
      <c r="AS12" s="631" t="s">
        <v>454</v>
      </c>
      <c r="AT12" s="631" t="s">
        <v>454</v>
      </c>
      <c r="AU12" s="631" t="s">
        <v>488</v>
      </c>
      <c r="AV12" s="631" t="s">
        <v>488</v>
      </c>
      <c r="AW12" s="631" t="s">
        <v>488</v>
      </c>
      <c r="AX12" s="634" t="s">
        <v>488</v>
      </c>
      <c r="AY12" s="633" t="s">
        <v>488</v>
      </c>
      <c r="AZ12" s="631" t="s">
        <v>488</v>
      </c>
      <c r="BA12" s="631" t="s">
        <v>488</v>
      </c>
      <c r="BB12" s="631" t="s">
        <v>488</v>
      </c>
      <c r="BC12" s="631" t="s">
        <v>488</v>
      </c>
      <c r="BD12" s="631" t="s">
        <v>488</v>
      </c>
      <c r="BE12" s="631" t="s">
        <v>488</v>
      </c>
      <c r="BF12" s="631" t="s">
        <v>488</v>
      </c>
      <c r="BG12" s="631" t="s">
        <v>488</v>
      </c>
      <c r="BH12" s="631" t="s">
        <v>488</v>
      </c>
      <c r="BI12" s="631" t="s">
        <v>488</v>
      </c>
      <c r="BJ12" s="634" t="s">
        <v>488</v>
      </c>
      <c r="BK12" s="633" t="s">
        <v>454</v>
      </c>
      <c r="BL12" s="631" t="s">
        <v>488</v>
      </c>
      <c r="BM12" s="631" t="s">
        <v>488</v>
      </c>
      <c r="BN12" s="631" t="s">
        <v>454</v>
      </c>
      <c r="BO12" s="631" t="s">
        <v>454</v>
      </c>
      <c r="BP12" s="631" t="s">
        <v>454</v>
      </c>
      <c r="BQ12" s="631" t="s">
        <v>489</v>
      </c>
      <c r="BR12" s="631" t="s">
        <v>489</v>
      </c>
      <c r="BS12" s="631" t="s">
        <v>489</v>
      </c>
      <c r="BT12" s="631" t="s">
        <v>489</v>
      </c>
      <c r="BU12" s="631" t="s">
        <v>489</v>
      </c>
      <c r="BV12" s="634" t="s">
        <v>489</v>
      </c>
      <c r="BW12" s="633" t="s">
        <v>489</v>
      </c>
      <c r="BX12" s="631" t="s">
        <v>489</v>
      </c>
      <c r="BY12" s="631" t="s">
        <v>489</v>
      </c>
      <c r="BZ12" s="631" t="s">
        <v>489</v>
      </c>
      <c r="CA12" s="631" t="s">
        <v>489</v>
      </c>
      <c r="CB12" s="631" t="s">
        <v>489</v>
      </c>
      <c r="CC12" s="631" t="s">
        <v>489</v>
      </c>
      <c r="CD12" s="631" t="s">
        <v>489</v>
      </c>
      <c r="CE12" s="631" t="s">
        <v>489</v>
      </c>
      <c r="CF12" s="631" t="s">
        <v>489</v>
      </c>
      <c r="CG12" s="631" t="s">
        <v>489</v>
      </c>
      <c r="CH12" s="634" t="s">
        <v>489</v>
      </c>
      <c r="CI12" s="633" t="s">
        <v>489</v>
      </c>
      <c r="CJ12" s="631" t="s">
        <v>489</v>
      </c>
      <c r="CK12" s="631" t="s">
        <v>489</v>
      </c>
      <c r="CL12" s="631" t="s">
        <v>489</v>
      </c>
      <c r="CM12" s="631" t="s">
        <v>489</v>
      </c>
      <c r="CN12" s="631" t="s">
        <v>490</v>
      </c>
      <c r="CO12" s="631" t="s">
        <v>490</v>
      </c>
      <c r="CP12" s="631" t="s">
        <v>490</v>
      </c>
      <c r="CQ12" s="631" t="s">
        <v>490</v>
      </c>
      <c r="CR12" s="631" t="s">
        <v>491</v>
      </c>
      <c r="CS12" s="631" t="s">
        <v>492</v>
      </c>
      <c r="CT12" s="634" t="s">
        <v>492</v>
      </c>
      <c r="CU12" s="633" t="s">
        <v>492</v>
      </c>
      <c r="CV12" s="631" t="s">
        <v>492</v>
      </c>
      <c r="CW12" s="631" t="s">
        <v>493</v>
      </c>
      <c r="CX12" s="631" t="s">
        <v>466</v>
      </c>
      <c r="CY12" s="631" t="s">
        <v>466</v>
      </c>
      <c r="CZ12" s="631" t="s">
        <v>475</v>
      </c>
      <c r="DA12" s="631" t="s">
        <v>475</v>
      </c>
      <c r="DB12" s="631" t="s">
        <v>475</v>
      </c>
      <c r="DC12" s="631" t="s">
        <v>475</v>
      </c>
      <c r="DD12" s="631" t="s">
        <v>475</v>
      </c>
      <c r="DE12" s="631" t="s">
        <v>475</v>
      </c>
      <c r="DF12" s="634" t="s">
        <v>475</v>
      </c>
      <c r="DG12" s="633" t="s">
        <v>475</v>
      </c>
      <c r="DH12" s="631" t="s">
        <v>475</v>
      </c>
      <c r="DI12" s="631" t="s">
        <v>475</v>
      </c>
      <c r="DJ12" s="631" t="s">
        <v>475</v>
      </c>
      <c r="DK12" s="631" t="s">
        <v>475</v>
      </c>
      <c r="DL12" s="631" t="s">
        <v>475</v>
      </c>
      <c r="DM12" s="631" t="s">
        <v>475</v>
      </c>
      <c r="DN12" s="631" t="s">
        <v>475</v>
      </c>
      <c r="DO12" s="631" t="s">
        <v>475</v>
      </c>
      <c r="DP12" s="631" t="s">
        <v>475</v>
      </c>
      <c r="DQ12" s="631" t="s">
        <v>475</v>
      </c>
      <c r="DR12" s="634" t="s">
        <v>475</v>
      </c>
      <c r="DS12" s="633" t="s">
        <v>475</v>
      </c>
      <c r="DT12" s="631" t="s">
        <v>475</v>
      </c>
      <c r="DU12" s="631" t="s">
        <v>475</v>
      </c>
      <c r="DV12" s="631" t="s">
        <v>475</v>
      </c>
      <c r="DW12" s="631" t="s">
        <v>475</v>
      </c>
      <c r="DX12" s="631" t="s">
        <v>475</v>
      </c>
      <c r="DY12" s="631" t="s">
        <v>475</v>
      </c>
      <c r="DZ12" s="631" t="s">
        <v>475</v>
      </c>
      <c r="EA12" s="631" t="s">
        <v>467</v>
      </c>
      <c r="EB12" s="1840" t="s">
        <v>467</v>
      </c>
      <c r="EC12" s="1840" t="s">
        <v>467</v>
      </c>
      <c r="ED12" s="1841" t="s">
        <v>467</v>
      </c>
    </row>
    <row r="13" spans="2:134" s="199" customFormat="1" ht="40.5" customHeight="1" x14ac:dyDescent="0.45">
      <c r="B13" s="243" t="s">
        <v>494</v>
      </c>
      <c r="C13" s="631" t="s">
        <v>495</v>
      </c>
      <c r="D13" s="631" t="s">
        <v>496</v>
      </c>
      <c r="E13" s="631" t="s">
        <v>496</v>
      </c>
      <c r="F13" s="631" t="s">
        <v>497</v>
      </c>
      <c r="G13" s="631" t="s">
        <v>496</v>
      </c>
      <c r="H13" s="631" t="s">
        <v>496</v>
      </c>
      <c r="I13" s="631" t="s">
        <v>496</v>
      </c>
      <c r="J13" s="631" t="s">
        <v>496</v>
      </c>
      <c r="K13" s="631" t="s">
        <v>496</v>
      </c>
      <c r="L13" s="503" t="s">
        <v>498</v>
      </c>
      <c r="M13" s="503" t="s">
        <v>499</v>
      </c>
      <c r="N13" s="503" t="s">
        <v>499</v>
      </c>
      <c r="O13" s="503" t="s">
        <v>475</v>
      </c>
      <c r="P13" s="503" t="s">
        <v>500</v>
      </c>
      <c r="Q13" s="503" t="s">
        <v>500</v>
      </c>
      <c r="R13" s="309" t="s">
        <v>500</v>
      </c>
      <c r="S13" s="309" t="s">
        <v>500</v>
      </c>
      <c r="T13" s="632" t="s">
        <v>501</v>
      </c>
      <c r="U13" s="503" t="s">
        <v>501</v>
      </c>
      <c r="V13" s="632" t="s">
        <v>501</v>
      </c>
      <c r="W13" s="632" t="s">
        <v>501</v>
      </c>
      <c r="X13" s="632" t="s">
        <v>501</v>
      </c>
      <c r="Y13" s="631" t="s">
        <v>501</v>
      </c>
      <c r="Z13" s="631" t="s">
        <v>502</v>
      </c>
      <c r="AA13" s="631" t="s">
        <v>501</v>
      </c>
      <c r="AB13" s="631" t="s">
        <v>501</v>
      </c>
      <c r="AC13" s="631" t="s">
        <v>501</v>
      </c>
      <c r="AD13" s="631" t="s">
        <v>501</v>
      </c>
      <c r="AE13" s="631" t="s">
        <v>501</v>
      </c>
      <c r="AF13" s="631" t="s">
        <v>503</v>
      </c>
      <c r="AG13" s="631" t="s">
        <v>503</v>
      </c>
      <c r="AH13" s="631" t="s">
        <v>496</v>
      </c>
      <c r="AI13" s="631" t="s">
        <v>496</v>
      </c>
      <c r="AJ13" s="631" t="s">
        <v>496</v>
      </c>
      <c r="AK13" s="631" t="s">
        <v>496</v>
      </c>
      <c r="AL13" s="631" t="s">
        <v>496</v>
      </c>
      <c r="AM13" s="633" t="s">
        <v>496</v>
      </c>
      <c r="AN13" s="631" t="s">
        <v>496</v>
      </c>
      <c r="AO13" s="631" t="s">
        <v>496</v>
      </c>
      <c r="AP13" s="631" t="s">
        <v>496</v>
      </c>
      <c r="AQ13" s="631" t="s">
        <v>496</v>
      </c>
      <c r="AR13" s="631" t="s">
        <v>496</v>
      </c>
      <c r="AS13" s="631" t="s">
        <v>496</v>
      </c>
      <c r="AT13" s="631" t="s">
        <v>496</v>
      </c>
      <c r="AU13" s="631" t="s">
        <v>504</v>
      </c>
      <c r="AV13" s="631" t="s">
        <v>504</v>
      </c>
      <c r="AW13" s="631" t="s">
        <v>504</v>
      </c>
      <c r="AX13" s="634" t="s">
        <v>504</v>
      </c>
      <c r="AY13" s="633" t="s">
        <v>504</v>
      </c>
      <c r="AZ13" s="631" t="s">
        <v>504</v>
      </c>
      <c r="BA13" s="631" t="s">
        <v>504</v>
      </c>
      <c r="BB13" s="631" t="s">
        <v>504</v>
      </c>
      <c r="BC13" s="631" t="s">
        <v>505</v>
      </c>
      <c r="BD13" s="631" t="s">
        <v>505</v>
      </c>
      <c r="BE13" s="631" t="s">
        <v>505</v>
      </c>
      <c r="BF13" s="631" t="s">
        <v>505</v>
      </c>
      <c r="BG13" s="631" t="s">
        <v>505</v>
      </c>
      <c r="BH13" s="631" t="s">
        <v>504</v>
      </c>
      <c r="BI13" s="631" t="s">
        <v>504</v>
      </c>
      <c r="BJ13" s="634" t="s">
        <v>505</v>
      </c>
      <c r="BK13" s="633" t="s">
        <v>505</v>
      </c>
      <c r="BL13" s="631" t="s">
        <v>505</v>
      </c>
      <c r="BM13" s="631" t="s">
        <v>506</v>
      </c>
      <c r="BN13" s="631" t="s">
        <v>506</v>
      </c>
      <c r="BO13" s="631" t="s">
        <v>506</v>
      </c>
      <c r="BP13" s="631" t="s">
        <v>506</v>
      </c>
      <c r="BQ13" s="631" t="s">
        <v>507</v>
      </c>
      <c r="BR13" s="631" t="s">
        <v>507</v>
      </c>
      <c r="BS13" s="631" t="s">
        <v>507</v>
      </c>
      <c r="BT13" s="631" t="s">
        <v>507</v>
      </c>
      <c r="BU13" s="631" t="s">
        <v>507</v>
      </c>
      <c r="BV13" s="634" t="s">
        <v>507</v>
      </c>
      <c r="BW13" s="633" t="s">
        <v>507</v>
      </c>
      <c r="BX13" s="631" t="s">
        <v>507</v>
      </c>
      <c r="BY13" s="631" t="s">
        <v>507</v>
      </c>
      <c r="BZ13" s="631" t="s">
        <v>507</v>
      </c>
      <c r="CA13" s="631" t="s">
        <v>507</v>
      </c>
      <c r="CB13" s="631" t="s">
        <v>507</v>
      </c>
      <c r="CC13" s="631" t="s">
        <v>507</v>
      </c>
      <c r="CD13" s="631" t="s">
        <v>507</v>
      </c>
      <c r="CE13" s="631" t="s">
        <v>507</v>
      </c>
      <c r="CF13" s="631" t="s">
        <v>507</v>
      </c>
      <c r="CG13" s="631" t="s">
        <v>507</v>
      </c>
      <c r="CH13" s="634" t="s">
        <v>507</v>
      </c>
      <c r="CI13" s="633" t="s">
        <v>507</v>
      </c>
      <c r="CJ13" s="631" t="s">
        <v>507</v>
      </c>
      <c r="CK13" s="631" t="s">
        <v>507</v>
      </c>
      <c r="CL13" s="631" t="s">
        <v>507</v>
      </c>
      <c r="CM13" s="631" t="s">
        <v>507</v>
      </c>
      <c r="CN13" s="631" t="s">
        <v>508</v>
      </c>
      <c r="CO13" s="631" t="s">
        <v>508</v>
      </c>
      <c r="CP13" s="631" t="s">
        <v>508</v>
      </c>
      <c r="CQ13" s="631" t="s">
        <v>509</v>
      </c>
      <c r="CR13" s="631" t="s">
        <v>509</v>
      </c>
      <c r="CS13" s="631" t="s">
        <v>508</v>
      </c>
      <c r="CT13" s="634" t="s">
        <v>508</v>
      </c>
      <c r="CU13" s="633" t="s">
        <v>508</v>
      </c>
      <c r="CV13" s="631" t="s">
        <v>508</v>
      </c>
      <c r="CW13" s="631" t="s">
        <v>510</v>
      </c>
      <c r="CX13" s="631" t="s">
        <v>510</v>
      </c>
      <c r="CY13" s="631" t="s">
        <v>510</v>
      </c>
      <c r="CZ13" s="631" t="s">
        <v>511</v>
      </c>
      <c r="DA13" s="631" t="s">
        <v>511</v>
      </c>
      <c r="DB13" s="631" t="s">
        <v>511</v>
      </c>
      <c r="DC13" s="631" t="s">
        <v>511</v>
      </c>
      <c r="DD13" s="631" t="s">
        <v>512</v>
      </c>
      <c r="DE13" s="631" t="s">
        <v>512</v>
      </c>
      <c r="DF13" s="634" t="s">
        <v>512</v>
      </c>
      <c r="DG13" s="633" t="s">
        <v>512</v>
      </c>
      <c r="DH13" s="631" t="s">
        <v>512</v>
      </c>
      <c r="DI13" s="631" t="s">
        <v>512</v>
      </c>
      <c r="DJ13" s="631" t="s">
        <v>512</v>
      </c>
      <c r="DK13" s="631" t="s">
        <v>512</v>
      </c>
      <c r="DL13" s="631" t="s">
        <v>512</v>
      </c>
      <c r="DM13" s="631" t="s">
        <v>512</v>
      </c>
      <c r="DN13" s="631" t="s">
        <v>512</v>
      </c>
      <c r="DO13" s="631" t="s">
        <v>512</v>
      </c>
      <c r="DP13" s="631" t="s">
        <v>512</v>
      </c>
      <c r="DQ13" s="631" t="s">
        <v>512</v>
      </c>
      <c r="DR13" s="634" t="s">
        <v>512</v>
      </c>
      <c r="DS13" s="633" t="s">
        <v>512</v>
      </c>
      <c r="DT13" s="631" t="s">
        <v>512</v>
      </c>
      <c r="DU13" s="631" t="s">
        <v>512</v>
      </c>
      <c r="DV13" s="631" t="s">
        <v>512</v>
      </c>
      <c r="DW13" s="631" t="s">
        <v>512</v>
      </c>
      <c r="DX13" s="631" t="s">
        <v>508</v>
      </c>
      <c r="DY13" s="631" t="s">
        <v>508</v>
      </c>
      <c r="DZ13" s="631" t="s">
        <v>508</v>
      </c>
      <c r="EA13" s="631" t="s">
        <v>513</v>
      </c>
      <c r="EB13" s="1840" t="s">
        <v>513</v>
      </c>
      <c r="EC13" s="1840" t="s">
        <v>513</v>
      </c>
      <c r="ED13" s="1841" t="s">
        <v>513</v>
      </c>
    </row>
    <row r="14" spans="2:134" s="199" customFormat="1" ht="40.5" customHeight="1" x14ac:dyDescent="0.45">
      <c r="B14" s="243" t="s">
        <v>514</v>
      </c>
      <c r="C14" s="631" t="s">
        <v>501</v>
      </c>
      <c r="D14" s="631" t="s">
        <v>496</v>
      </c>
      <c r="E14" s="631" t="s">
        <v>496</v>
      </c>
      <c r="F14" s="631" t="s">
        <v>497</v>
      </c>
      <c r="G14" s="631" t="s">
        <v>496</v>
      </c>
      <c r="H14" s="631" t="s">
        <v>496</v>
      </c>
      <c r="I14" s="631" t="s">
        <v>496</v>
      </c>
      <c r="J14" s="631" t="s">
        <v>496</v>
      </c>
      <c r="K14" s="631" t="s">
        <v>496</v>
      </c>
      <c r="L14" s="503" t="s">
        <v>498</v>
      </c>
      <c r="M14" s="503" t="s">
        <v>499</v>
      </c>
      <c r="N14" s="503" t="s">
        <v>499</v>
      </c>
      <c r="O14" s="503" t="s">
        <v>496</v>
      </c>
      <c r="P14" s="503" t="s">
        <v>500</v>
      </c>
      <c r="Q14" s="503" t="s">
        <v>500</v>
      </c>
      <c r="R14" s="309" t="s">
        <v>500</v>
      </c>
      <c r="S14" s="309" t="s">
        <v>500</v>
      </c>
      <c r="T14" s="632" t="s">
        <v>501</v>
      </c>
      <c r="U14" s="503" t="s">
        <v>501</v>
      </c>
      <c r="V14" s="632" t="s">
        <v>501</v>
      </c>
      <c r="W14" s="632" t="s">
        <v>501</v>
      </c>
      <c r="X14" s="632" t="s">
        <v>501</v>
      </c>
      <c r="Y14" s="631" t="s">
        <v>501</v>
      </c>
      <c r="Z14" s="631" t="s">
        <v>501</v>
      </c>
      <c r="AA14" s="631" t="s">
        <v>501</v>
      </c>
      <c r="AB14" s="631" t="s">
        <v>501</v>
      </c>
      <c r="AC14" s="631" t="s">
        <v>501</v>
      </c>
      <c r="AD14" s="631" t="s">
        <v>501</v>
      </c>
      <c r="AE14" s="631" t="s">
        <v>501</v>
      </c>
      <c r="AF14" s="631" t="s">
        <v>503</v>
      </c>
      <c r="AG14" s="631" t="s">
        <v>503</v>
      </c>
      <c r="AH14" s="631" t="s">
        <v>496</v>
      </c>
      <c r="AI14" s="631" t="s">
        <v>496</v>
      </c>
      <c r="AJ14" s="631" t="s">
        <v>496</v>
      </c>
      <c r="AK14" s="631" t="s">
        <v>496</v>
      </c>
      <c r="AL14" s="631" t="s">
        <v>496</v>
      </c>
      <c r="AM14" s="633" t="s">
        <v>496</v>
      </c>
      <c r="AN14" s="631" t="s">
        <v>496</v>
      </c>
      <c r="AO14" s="631" t="s">
        <v>496</v>
      </c>
      <c r="AP14" s="631" t="s">
        <v>496</v>
      </c>
      <c r="AQ14" s="631" t="s">
        <v>496</v>
      </c>
      <c r="AR14" s="631" t="s">
        <v>496</v>
      </c>
      <c r="AS14" s="631" t="s">
        <v>496</v>
      </c>
      <c r="AT14" s="631" t="s">
        <v>496</v>
      </c>
      <c r="AU14" s="631" t="s">
        <v>505</v>
      </c>
      <c r="AV14" s="631" t="s">
        <v>505</v>
      </c>
      <c r="AW14" s="631" t="s">
        <v>505</v>
      </c>
      <c r="AX14" s="634" t="s">
        <v>505</v>
      </c>
      <c r="AY14" s="633" t="s">
        <v>505</v>
      </c>
      <c r="AZ14" s="631" t="s">
        <v>505</v>
      </c>
      <c r="BA14" s="631" t="s">
        <v>505</v>
      </c>
      <c r="BB14" s="631" t="s">
        <v>505</v>
      </c>
      <c r="BC14" s="631" t="s">
        <v>505</v>
      </c>
      <c r="BD14" s="631" t="s">
        <v>505</v>
      </c>
      <c r="BE14" s="631" t="s">
        <v>505</v>
      </c>
      <c r="BF14" s="631" t="s">
        <v>505</v>
      </c>
      <c r="BG14" s="631" t="s">
        <v>505</v>
      </c>
      <c r="BH14" s="631" t="s">
        <v>505</v>
      </c>
      <c r="BI14" s="631" t="s">
        <v>505</v>
      </c>
      <c r="BJ14" s="634" t="s">
        <v>505</v>
      </c>
      <c r="BK14" s="633" t="s">
        <v>505</v>
      </c>
      <c r="BL14" s="631" t="s">
        <v>505</v>
      </c>
      <c r="BM14" s="631" t="s">
        <v>506</v>
      </c>
      <c r="BN14" s="631" t="s">
        <v>506</v>
      </c>
      <c r="BO14" s="631" t="s">
        <v>506</v>
      </c>
      <c r="BP14" s="631" t="s">
        <v>506</v>
      </c>
      <c r="BQ14" s="631" t="s">
        <v>507</v>
      </c>
      <c r="BR14" s="631" t="s">
        <v>507</v>
      </c>
      <c r="BS14" s="631" t="s">
        <v>507</v>
      </c>
      <c r="BT14" s="631" t="s">
        <v>507</v>
      </c>
      <c r="BU14" s="631" t="s">
        <v>507</v>
      </c>
      <c r="BV14" s="634" t="s">
        <v>507</v>
      </c>
      <c r="BW14" s="633" t="s">
        <v>507</v>
      </c>
      <c r="BX14" s="631" t="s">
        <v>507</v>
      </c>
      <c r="BY14" s="631" t="s">
        <v>507</v>
      </c>
      <c r="BZ14" s="631" t="s">
        <v>507</v>
      </c>
      <c r="CA14" s="631" t="s">
        <v>507</v>
      </c>
      <c r="CB14" s="631" t="s">
        <v>507</v>
      </c>
      <c r="CC14" s="631" t="s">
        <v>507</v>
      </c>
      <c r="CD14" s="631" t="s">
        <v>507</v>
      </c>
      <c r="CE14" s="631" t="s">
        <v>507</v>
      </c>
      <c r="CF14" s="631" t="s">
        <v>507</v>
      </c>
      <c r="CG14" s="631" t="s">
        <v>507</v>
      </c>
      <c r="CH14" s="634" t="s">
        <v>507</v>
      </c>
      <c r="CI14" s="633" t="s">
        <v>507</v>
      </c>
      <c r="CJ14" s="631" t="s">
        <v>507</v>
      </c>
      <c r="CK14" s="631" t="s">
        <v>507</v>
      </c>
      <c r="CL14" s="631" t="s">
        <v>507</v>
      </c>
      <c r="CM14" s="631" t="s">
        <v>507</v>
      </c>
      <c r="CN14" s="631" t="s">
        <v>507</v>
      </c>
      <c r="CO14" s="631" t="s">
        <v>515</v>
      </c>
      <c r="CP14" s="631" t="s">
        <v>515</v>
      </c>
      <c r="CQ14" s="631" t="s">
        <v>516</v>
      </c>
      <c r="CR14" s="631" t="s">
        <v>516</v>
      </c>
      <c r="CS14" s="631" t="s">
        <v>516</v>
      </c>
      <c r="CT14" s="634" t="s">
        <v>516</v>
      </c>
      <c r="CU14" s="633" t="s">
        <v>516</v>
      </c>
      <c r="CV14" s="631" t="s">
        <v>516</v>
      </c>
      <c r="CW14" s="631" t="s">
        <v>517</v>
      </c>
      <c r="CX14" s="631" t="s">
        <v>517</v>
      </c>
      <c r="CY14" s="631" t="s">
        <v>517</v>
      </c>
      <c r="CZ14" s="631" t="s">
        <v>517</v>
      </c>
      <c r="DA14" s="631" t="s">
        <v>517</v>
      </c>
      <c r="DB14" s="631" t="s">
        <v>517</v>
      </c>
      <c r="DC14" s="631" t="s">
        <v>517</v>
      </c>
      <c r="DD14" s="631" t="s">
        <v>517</v>
      </c>
      <c r="DE14" s="631" t="s">
        <v>517</v>
      </c>
      <c r="DF14" s="634" t="s">
        <v>517</v>
      </c>
      <c r="DG14" s="633" t="s">
        <v>517</v>
      </c>
      <c r="DH14" s="631" t="s">
        <v>517</v>
      </c>
      <c r="DI14" s="631" t="s">
        <v>517</v>
      </c>
      <c r="DJ14" s="631" t="s">
        <v>517</v>
      </c>
      <c r="DK14" s="631" t="s">
        <v>517</v>
      </c>
      <c r="DL14" s="631" t="s">
        <v>517</v>
      </c>
      <c r="DM14" s="631" t="s">
        <v>517</v>
      </c>
      <c r="DN14" s="631" t="s">
        <v>517</v>
      </c>
      <c r="DO14" s="631" t="s">
        <v>517</v>
      </c>
      <c r="DP14" s="631" t="s">
        <v>517</v>
      </c>
      <c r="DQ14" s="631" t="s">
        <v>517</v>
      </c>
      <c r="DR14" s="634" t="s">
        <v>517</v>
      </c>
      <c r="DS14" s="633" t="s">
        <v>517</v>
      </c>
      <c r="DT14" s="631" t="s">
        <v>517</v>
      </c>
      <c r="DU14" s="631" t="s">
        <v>517</v>
      </c>
      <c r="DV14" s="631" t="s">
        <v>517</v>
      </c>
      <c r="DW14" s="631" t="s">
        <v>517</v>
      </c>
      <c r="DX14" s="631" t="s">
        <v>517</v>
      </c>
      <c r="DY14" s="631" t="s">
        <v>517</v>
      </c>
      <c r="DZ14" s="631" t="s">
        <v>517</v>
      </c>
      <c r="EA14" s="631" t="s">
        <v>518</v>
      </c>
      <c r="EB14" s="1840" t="s">
        <v>518</v>
      </c>
      <c r="EC14" s="1840" t="s">
        <v>518</v>
      </c>
      <c r="ED14" s="1841" t="s">
        <v>518</v>
      </c>
    </row>
    <row r="15" spans="2:134" s="199" customFormat="1" ht="40.5" customHeight="1" x14ac:dyDescent="0.45">
      <c r="B15" s="630" t="s">
        <v>519</v>
      </c>
      <c r="C15" s="631" t="s">
        <v>520</v>
      </c>
      <c r="D15" s="631" t="s">
        <v>520</v>
      </c>
      <c r="E15" s="631" t="s">
        <v>520</v>
      </c>
      <c r="F15" s="631" t="s">
        <v>520</v>
      </c>
      <c r="G15" s="631" t="s">
        <v>520</v>
      </c>
      <c r="H15" s="631" t="s">
        <v>521</v>
      </c>
      <c r="I15" s="631" t="s">
        <v>521</v>
      </c>
      <c r="J15" s="631" t="s">
        <v>521</v>
      </c>
      <c r="K15" s="631" t="s">
        <v>522</v>
      </c>
      <c r="L15" s="503" t="s">
        <v>498</v>
      </c>
      <c r="M15" s="503" t="s">
        <v>499</v>
      </c>
      <c r="N15" s="503" t="s">
        <v>499</v>
      </c>
      <c r="O15" s="503" t="s">
        <v>523</v>
      </c>
      <c r="P15" s="503" t="s">
        <v>417</v>
      </c>
      <c r="Q15" s="503" t="s">
        <v>417</v>
      </c>
      <c r="R15" s="309" t="s">
        <v>523</v>
      </c>
      <c r="S15" s="309" t="s">
        <v>524</v>
      </c>
      <c r="T15" s="632" t="s">
        <v>524</v>
      </c>
      <c r="U15" s="503" t="s">
        <v>524</v>
      </c>
      <c r="V15" s="632" t="s">
        <v>524</v>
      </c>
      <c r="W15" s="632" t="s">
        <v>503</v>
      </c>
      <c r="X15" s="632" t="s">
        <v>503</v>
      </c>
      <c r="Y15" s="631" t="s">
        <v>503</v>
      </c>
      <c r="Z15" s="631" t="s">
        <v>524</v>
      </c>
      <c r="AA15" s="631" t="s">
        <v>524</v>
      </c>
      <c r="AB15" s="631" t="s">
        <v>524</v>
      </c>
      <c r="AC15" s="631" t="s">
        <v>525</v>
      </c>
      <c r="AD15" s="631" t="s">
        <v>525</v>
      </c>
      <c r="AE15" s="631" t="s">
        <v>524</v>
      </c>
      <c r="AF15" s="631" t="s">
        <v>524</v>
      </c>
      <c r="AG15" s="631" t="s">
        <v>525</v>
      </c>
      <c r="AH15" s="631" t="s">
        <v>524</v>
      </c>
      <c r="AI15" s="631" t="s">
        <v>524</v>
      </c>
      <c r="AJ15" s="631" t="s">
        <v>524</v>
      </c>
      <c r="AK15" s="631" t="s">
        <v>524</v>
      </c>
      <c r="AL15" s="631" t="s">
        <v>524</v>
      </c>
      <c r="AM15" s="633" t="s">
        <v>524</v>
      </c>
      <c r="AN15" s="631" t="s">
        <v>524</v>
      </c>
      <c r="AO15" s="631" t="s">
        <v>524</v>
      </c>
      <c r="AP15" s="631" t="s">
        <v>524</v>
      </c>
      <c r="AQ15" s="631" t="s">
        <v>526</v>
      </c>
      <c r="AR15" s="631" t="s">
        <v>526</v>
      </c>
      <c r="AS15" s="631" t="s">
        <v>526</v>
      </c>
      <c r="AT15" s="631" t="s">
        <v>526</v>
      </c>
      <c r="AU15" s="631" t="s">
        <v>526</v>
      </c>
      <c r="AV15" s="631" t="s">
        <v>526</v>
      </c>
      <c r="AW15" s="631" t="s">
        <v>526</v>
      </c>
      <c r="AX15" s="634" t="s">
        <v>526</v>
      </c>
      <c r="AY15" s="633" t="s">
        <v>526</v>
      </c>
      <c r="AZ15" s="631" t="s">
        <v>526</v>
      </c>
      <c r="BA15" s="631" t="s">
        <v>526</v>
      </c>
      <c r="BB15" s="631" t="s">
        <v>524</v>
      </c>
      <c r="BC15" s="631" t="s">
        <v>524</v>
      </c>
      <c r="BD15" s="631" t="s">
        <v>525</v>
      </c>
      <c r="BE15" s="631" t="s">
        <v>525</v>
      </c>
      <c r="BF15" s="631" t="s">
        <v>525</v>
      </c>
      <c r="BG15" s="631" t="s">
        <v>525</v>
      </c>
      <c r="BH15" s="631" t="s">
        <v>525</v>
      </c>
      <c r="BI15" s="631" t="s">
        <v>525</v>
      </c>
      <c r="BJ15" s="634" t="s">
        <v>525</v>
      </c>
      <c r="BK15" s="633" t="s">
        <v>525</v>
      </c>
      <c r="BL15" s="631" t="s">
        <v>525</v>
      </c>
      <c r="BM15" s="631" t="s">
        <v>525</v>
      </c>
      <c r="BN15" s="631" t="s">
        <v>525</v>
      </c>
      <c r="BO15" s="631" t="s">
        <v>525</v>
      </c>
      <c r="BP15" s="631" t="s">
        <v>525</v>
      </c>
      <c r="BQ15" s="631" t="s">
        <v>527</v>
      </c>
      <c r="BR15" s="631" t="s">
        <v>527</v>
      </c>
      <c r="BS15" s="631" t="s">
        <v>527</v>
      </c>
      <c r="BT15" s="631" t="s">
        <v>527</v>
      </c>
      <c r="BU15" s="631" t="s">
        <v>527</v>
      </c>
      <c r="BV15" s="634" t="s">
        <v>527</v>
      </c>
      <c r="BW15" s="633" t="s">
        <v>527</v>
      </c>
      <c r="BX15" s="631" t="s">
        <v>527</v>
      </c>
      <c r="BY15" s="631" t="s">
        <v>527</v>
      </c>
      <c r="BZ15" s="631" t="s">
        <v>528</v>
      </c>
      <c r="CA15" s="631" t="s">
        <v>528</v>
      </c>
      <c r="CB15" s="631" t="s">
        <v>528</v>
      </c>
      <c r="CC15" s="631" t="s">
        <v>528</v>
      </c>
      <c r="CD15" s="631" t="s">
        <v>528</v>
      </c>
      <c r="CE15" s="631" t="s">
        <v>528</v>
      </c>
      <c r="CF15" s="631" t="s">
        <v>528</v>
      </c>
      <c r="CG15" s="631" t="s">
        <v>528</v>
      </c>
      <c r="CH15" s="634" t="s">
        <v>528</v>
      </c>
      <c r="CI15" s="633" t="s">
        <v>529</v>
      </c>
      <c r="CJ15" s="631" t="s">
        <v>530</v>
      </c>
      <c r="CK15" s="631" t="s">
        <v>530</v>
      </c>
      <c r="CL15" s="631" t="s">
        <v>530</v>
      </c>
      <c r="CM15" s="631" t="s">
        <v>530</v>
      </c>
      <c r="CN15" s="631" t="s">
        <v>531</v>
      </c>
      <c r="CO15" s="631" t="s">
        <v>532</v>
      </c>
      <c r="CP15" s="631" t="s">
        <v>532</v>
      </c>
      <c r="CQ15" s="631" t="s">
        <v>532</v>
      </c>
      <c r="CR15" s="631" t="s">
        <v>532</v>
      </c>
      <c r="CS15" s="631" t="s">
        <v>533</v>
      </c>
      <c r="CT15" s="634" t="s">
        <v>533</v>
      </c>
      <c r="CU15" s="633" t="s">
        <v>533</v>
      </c>
      <c r="CV15" s="631" t="s">
        <v>533</v>
      </c>
      <c r="CW15" s="631" t="s">
        <v>534</v>
      </c>
      <c r="CX15" s="631" t="s">
        <v>535</v>
      </c>
      <c r="CY15" s="631" t="s">
        <v>535</v>
      </c>
      <c r="CZ15" s="631" t="s">
        <v>535</v>
      </c>
      <c r="DA15" s="631" t="s">
        <v>535</v>
      </c>
      <c r="DB15" s="631" t="s">
        <v>535</v>
      </c>
      <c r="DC15" s="631" t="s">
        <v>535</v>
      </c>
      <c r="DD15" s="631" t="s">
        <v>535</v>
      </c>
      <c r="DE15" s="631" t="s">
        <v>535</v>
      </c>
      <c r="DF15" s="634" t="s">
        <v>535</v>
      </c>
      <c r="DG15" s="633" t="s">
        <v>535</v>
      </c>
      <c r="DH15" s="631" t="s">
        <v>536</v>
      </c>
      <c r="DI15" s="631" t="s">
        <v>536</v>
      </c>
      <c r="DJ15" s="631" t="s">
        <v>536</v>
      </c>
      <c r="DK15" s="631" t="s">
        <v>536</v>
      </c>
      <c r="DL15" s="631" t="s">
        <v>536</v>
      </c>
      <c r="DM15" s="631" t="s">
        <v>536</v>
      </c>
      <c r="DN15" s="631" t="s">
        <v>536</v>
      </c>
      <c r="DO15" s="631" t="s">
        <v>536</v>
      </c>
      <c r="DP15" s="631" t="s">
        <v>536</v>
      </c>
      <c r="DQ15" s="631" t="s">
        <v>536</v>
      </c>
      <c r="DR15" s="634" t="s">
        <v>536</v>
      </c>
      <c r="DS15" s="633" t="s">
        <v>536</v>
      </c>
      <c r="DT15" s="631" t="s">
        <v>536</v>
      </c>
      <c r="DU15" s="631" t="s">
        <v>536</v>
      </c>
      <c r="DV15" s="631" t="s">
        <v>536</v>
      </c>
      <c r="DW15" s="631" t="s">
        <v>536</v>
      </c>
      <c r="DX15" s="631" t="s">
        <v>536</v>
      </c>
      <c r="DY15" s="631" t="s">
        <v>536</v>
      </c>
      <c r="DZ15" s="631" t="s">
        <v>536</v>
      </c>
      <c r="EA15" s="631" t="s">
        <v>537</v>
      </c>
      <c r="EB15" s="1840" t="s">
        <v>537</v>
      </c>
      <c r="EC15" s="1840" t="s">
        <v>537</v>
      </c>
      <c r="ED15" s="1841" t="s">
        <v>537</v>
      </c>
    </row>
    <row r="16" spans="2:134" s="199" customFormat="1" ht="40.5" customHeight="1" x14ac:dyDescent="0.45">
      <c r="B16" s="630" t="s">
        <v>538</v>
      </c>
      <c r="C16" s="631" t="s">
        <v>450</v>
      </c>
      <c r="D16" s="631" t="s">
        <v>539</v>
      </c>
      <c r="E16" s="631" t="s">
        <v>539</v>
      </c>
      <c r="F16" s="631" t="s">
        <v>539</v>
      </c>
      <c r="G16" s="631" t="s">
        <v>539</v>
      </c>
      <c r="H16" s="631" t="s">
        <v>540</v>
      </c>
      <c r="I16" s="631" t="s">
        <v>539</v>
      </c>
      <c r="J16" s="631" t="s">
        <v>539</v>
      </c>
      <c r="K16" s="631" t="s">
        <v>539</v>
      </c>
      <c r="L16" s="503" t="s">
        <v>539</v>
      </c>
      <c r="M16" s="503" t="s">
        <v>539</v>
      </c>
      <c r="N16" s="503" t="s">
        <v>539</v>
      </c>
      <c r="O16" s="503" t="s">
        <v>539</v>
      </c>
      <c r="P16" s="503" t="s">
        <v>539</v>
      </c>
      <c r="Q16" s="503" t="s">
        <v>539</v>
      </c>
      <c r="R16" s="309" t="s">
        <v>539</v>
      </c>
      <c r="S16" s="309" t="s">
        <v>539</v>
      </c>
      <c r="T16" s="632" t="s">
        <v>539</v>
      </c>
      <c r="U16" s="503" t="s">
        <v>539</v>
      </c>
      <c r="V16" s="632" t="s">
        <v>540</v>
      </c>
      <c r="W16" s="632" t="s">
        <v>539</v>
      </c>
      <c r="X16" s="632" t="s">
        <v>539</v>
      </c>
      <c r="Y16" s="631" t="s">
        <v>539</v>
      </c>
      <c r="Z16" s="631" t="s">
        <v>539</v>
      </c>
      <c r="AA16" s="631" t="s">
        <v>539</v>
      </c>
      <c r="AB16" s="631" t="s">
        <v>539</v>
      </c>
      <c r="AC16" s="631" t="s">
        <v>539</v>
      </c>
      <c r="AD16" s="631" t="s">
        <v>539</v>
      </c>
      <c r="AE16" s="631" t="s">
        <v>539</v>
      </c>
      <c r="AF16" s="631" t="s">
        <v>539</v>
      </c>
      <c r="AG16" s="631" t="s">
        <v>539</v>
      </c>
      <c r="AH16" s="631" t="s">
        <v>539</v>
      </c>
      <c r="AI16" s="631" t="s">
        <v>539</v>
      </c>
      <c r="AJ16" s="631" t="s">
        <v>539</v>
      </c>
      <c r="AK16" s="631" t="s">
        <v>539</v>
      </c>
      <c r="AL16" s="631" t="s">
        <v>539</v>
      </c>
      <c r="AM16" s="633" t="s">
        <v>539</v>
      </c>
      <c r="AN16" s="631" t="s">
        <v>539</v>
      </c>
      <c r="AO16" s="631" t="s">
        <v>539</v>
      </c>
      <c r="AP16" s="631" t="s">
        <v>541</v>
      </c>
      <c r="AQ16" s="631" t="s">
        <v>541</v>
      </c>
      <c r="AR16" s="631" t="s">
        <v>541</v>
      </c>
      <c r="AS16" s="631" t="s">
        <v>541</v>
      </c>
      <c r="AT16" s="631" t="s">
        <v>542</v>
      </c>
      <c r="AU16" s="631" t="s">
        <v>541</v>
      </c>
      <c r="AV16" s="631" t="s">
        <v>541</v>
      </c>
      <c r="AW16" s="631" t="s">
        <v>541</v>
      </c>
      <c r="AX16" s="634" t="s">
        <v>541</v>
      </c>
      <c r="AY16" s="633" t="s">
        <v>541</v>
      </c>
      <c r="AZ16" s="631" t="s">
        <v>539</v>
      </c>
      <c r="BA16" s="631" t="s">
        <v>541</v>
      </c>
      <c r="BB16" s="631" t="s">
        <v>541</v>
      </c>
      <c r="BC16" s="631" t="s">
        <v>541</v>
      </c>
      <c r="BD16" s="631" t="s">
        <v>541</v>
      </c>
      <c r="BE16" s="631" t="s">
        <v>541</v>
      </c>
      <c r="BF16" s="631" t="s">
        <v>541</v>
      </c>
      <c r="BG16" s="631" t="s">
        <v>541</v>
      </c>
      <c r="BH16" s="631" t="s">
        <v>541</v>
      </c>
      <c r="BI16" s="631" t="s">
        <v>541</v>
      </c>
      <c r="BJ16" s="634" t="s">
        <v>541</v>
      </c>
      <c r="BK16" s="633" t="s">
        <v>539</v>
      </c>
      <c r="BL16" s="631" t="s">
        <v>541</v>
      </c>
      <c r="BM16" s="631" t="s">
        <v>539</v>
      </c>
      <c r="BN16" s="631" t="s">
        <v>539</v>
      </c>
      <c r="BO16" s="631" t="s">
        <v>539</v>
      </c>
      <c r="BP16" s="631" t="s">
        <v>539</v>
      </c>
      <c r="BQ16" s="631" t="s">
        <v>539</v>
      </c>
      <c r="BR16" s="631" t="s">
        <v>539</v>
      </c>
      <c r="BS16" s="631" t="s">
        <v>539</v>
      </c>
      <c r="BT16" s="631" t="s">
        <v>539</v>
      </c>
      <c r="BU16" s="631" t="s">
        <v>539</v>
      </c>
      <c r="BV16" s="634" t="s">
        <v>539</v>
      </c>
      <c r="BW16" s="633" t="s">
        <v>539</v>
      </c>
      <c r="BX16" s="631" t="s">
        <v>539</v>
      </c>
      <c r="BY16" s="631" t="s">
        <v>539</v>
      </c>
      <c r="BZ16" s="631" t="s">
        <v>539</v>
      </c>
      <c r="CA16" s="631" t="s">
        <v>539</v>
      </c>
      <c r="CB16" s="631" t="s">
        <v>539</v>
      </c>
      <c r="CC16" s="631" t="s">
        <v>539</v>
      </c>
      <c r="CD16" s="631" t="s">
        <v>539</v>
      </c>
      <c r="CE16" s="631" t="s">
        <v>539</v>
      </c>
      <c r="CF16" s="631" t="s">
        <v>539</v>
      </c>
      <c r="CG16" s="631" t="s">
        <v>539</v>
      </c>
      <c r="CH16" s="634" t="s">
        <v>539</v>
      </c>
      <c r="CI16" s="633" t="s">
        <v>539</v>
      </c>
      <c r="CJ16" s="631" t="s">
        <v>539</v>
      </c>
      <c r="CK16" s="631" t="s">
        <v>539</v>
      </c>
      <c r="CL16" s="631" t="s">
        <v>539</v>
      </c>
      <c r="CM16" s="631" t="s">
        <v>539</v>
      </c>
      <c r="CN16" s="631" t="s">
        <v>539</v>
      </c>
      <c r="CO16" s="631" t="s">
        <v>539</v>
      </c>
      <c r="CP16" s="631" t="s">
        <v>539</v>
      </c>
      <c r="CQ16" s="631" t="s">
        <v>539</v>
      </c>
      <c r="CR16" s="631" t="s">
        <v>539</v>
      </c>
      <c r="CS16" s="631" t="s">
        <v>539</v>
      </c>
      <c r="CT16" s="634" t="s">
        <v>539</v>
      </c>
      <c r="CU16" s="633" t="s">
        <v>539</v>
      </c>
      <c r="CV16" s="631" t="s">
        <v>539</v>
      </c>
      <c r="CW16" s="631" t="s">
        <v>541</v>
      </c>
      <c r="CX16" s="631" t="s">
        <v>541</v>
      </c>
      <c r="CY16" s="631" t="s">
        <v>543</v>
      </c>
      <c r="CZ16" s="631" t="s">
        <v>543</v>
      </c>
      <c r="DA16" s="631" t="s">
        <v>543</v>
      </c>
      <c r="DB16" s="631" t="s">
        <v>543</v>
      </c>
      <c r="DC16" s="631" t="s">
        <v>543</v>
      </c>
      <c r="DD16" s="631" t="s">
        <v>543</v>
      </c>
      <c r="DE16" s="631" t="s">
        <v>543</v>
      </c>
      <c r="DF16" s="634" t="s">
        <v>543</v>
      </c>
      <c r="DG16" s="633" t="s">
        <v>543</v>
      </c>
      <c r="DH16" s="631" t="s">
        <v>543</v>
      </c>
      <c r="DI16" s="631" t="s">
        <v>543</v>
      </c>
      <c r="DJ16" s="631" t="s">
        <v>543</v>
      </c>
      <c r="DK16" s="631" t="s">
        <v>543</v>
      </c>
      <c r="DL16" s="631" t="s">
        <v>543</v>
      </c>
      <c r="DM16" s="631" t="s">
        <v>543</v>
      </c>
      <c r="DN16" s="631" t="s">
        <v>543</v>
      </c>
      <c r="DO16" s="631" t="s">
        <v>543</v>
      </c>
      <c r="DP16" s="631" t="s">
        <v>543</v>
      </c>
      <c r="DQ16" s="631" t="s">
        <v>543</v>
      </c>
      <c r="DR16" s="634" t="s">
        <v>543</v>
      </c>
      <c r="DS16" s="633" t="s">
        <v>543</v>
      </c>
      <c r="DT16" s="631" t="s">
        <v>543</v>
      </c>
      <c r="DU16" s="631" t="s">
        <v>543</v>
      </c>
      <c r="DV16" s="631" t="s">
        <v>543</v>
      </c>
      <c r="DW16" s="631" t="s">
        <v>543</v>
      </c>
      <c r="DX16" s="631" t="s">
        <v>543</v>
      </c>
      <c r="DY16" s="631" t="s">
        <v>543</v>
      </c>
      <c r="DZ16" s="631" t="s">
        <v>543</v>
      </c>
      <c r="EA16" s="631" t="s">
        <v>543</v>
      </c>
      <c r="EB16" s="1840" t="s">
        <v>543</v>
      </c>
      <c r="EC16" s="1840" t="s">
        <v>543</v>
      </c>
      <c r="ED16" s="1841" t="s">
        <v>543</v>
      </c>
    </row>
    <row r="17" spans="2:152" s="199" customFormat="1" ht="40.5" customHeight="1" x14ac:dyDescent="0.45">
      <c r="B17" s="630" t="s">
        <v>544</v>
      </c>
      <c r="C17" s="631" t="s">
        <v>545</v>
      </c>
      <c r="D17" s="631" t="s">
        <v>545</v>
      </c>
      <c r="E17" s="631" t="s">
        <v>477</v>
      </c>
      <c r="F17" s="631" t="s">
        <v>477</v>
      </c>
      <c r="G17" s="631" t="s">
        <v>477</v>
      </c>
      <c r="H17" s="631" t="s">
        <v>477</v>
      </c>
      <c r="I17" s="631" t="s">
        <v>545</v>
      </c>
      <c r="J17" s="631" t="s">
        <v>545</v>
      </c>
      <c r="K17" s="631" t="s">
        <v>546</v>
      </c>
      <c r="L17" s="503" t="s">
        <v>547</v>
      </c>
      <c r="M17" s="503" t="s">
        <v>547</v>
      </c>
      <c r="N17" s="503" t="s">
        <v>548</v>
      </c>
      <c r="O17" s="503" t="s">
        <v>477</v>
      </c>
      <c r="P17" s="503" t="s">
        <v>545</v>
      </c>
      <c r="Q17" s="503" t="s">
        <v>545</v>
      </c>
      <c r="R17" s="309" t="s">
        <v>545</v>
      </c>
      <c r="S17" s="309" t="s">
        <v>549</v>
      </c>
      <c r="T17" s="632" t="s">
        <v>550</v>
      </c>
      <c r="U17" s="503" t="s">
        <v>551</v>
      </c>
      <c r="V17" s="632" t="s">
        <v>551</v>
      </c>
      <c r="W17" s="632" t="s">
        <v>551</v>
      </c>
      <c r="X17" s="632" t="s">
        <v>551</v>
      </c>
      <c r="Y17" s="631" t="s">
        <v>552</v>
      </c>
      <c r="Z17" s="631" t="s">
        <v>553</v>
      </c>
      <c r="AA17" s="631" t="s">
        <v>554</v>
      </c>
      <c r="AB17" s="631" t="s">
        <v>554</v>
      </c>
      <c r="AC17" s="631" t="s">
        <v>554</v>
      </c>
      <c r="AD17" s="631" t="s">
        <v>552</v>
      </c>
      <c r="AE17" s="631" t="s">
        <v>552</v>
      </c>
      <c r="AF17" s="631" t="s">
        <v>552</v>
      </c>
      <c r="AG17" s="631" t="s">
        <v>552</v>
      </c>
      <c r="AH17" s="631" t="s">
        <v>551</v>
      </c>
      <c r="AI17" s="1587" t="s">
        <v>551</v>
      </c>
      <c r="AJ17" s="1587" t="s">
        <v>551</v>
      </c>
      <c r="AK17" s="1587" t="s">
        <v>551</v>
      </c>
      <c r="AL17" s="1587" t="s">
        <v>551</v>
      </c>
      <c r="AM17" s="647" t="s">
        <v>551</v>
      </c>
      <c r="AN17" s="1587" t="s">
        <v>551</v>
      </c>
      <c r="AO17" s="1587" t="s">
        <v>551</v>
      </c>
      <c r="AP17" s="1587" t="s">
        <v>551</v>
      </c>
      <c r="AQ17" s="1587" t="s">
        <v>555</v>
      </c>
      <c r="AR17" s="1587" t="s">
        <v>555</v>
      </c>
      <c r="AS17" s="1587" t="s">
        <v>556</v>
      </c>
      <c r="AT17" s="1587" t="s">
        <v>557</v>
      </c>
      <c r="AU17" s="1587" t="s">
        <v>551</v>
      </c>
      <c r="AV17" s="1587" t="s">
        <v>551</v>
      </c>
      <c r="AW17" s="1587" t="s">
        <v>551</v>
      </c>
      <c r="AX17" s="648" t="s">
        <v>551</v>
      </c>
      <c r="AY17" s="647" t="s">
        <v>551</v>
      </c>
      <c r="AZ17" s="1587" t="s">
        <v>551</v>
      </c>
      <c r="BA17" s="1587" t="s">
        <v>551</v>
      </c>
      <c r="BB17" s="1587" t="s">
        <v>551</v>
      </c>
      <c r="BC17" s="1587" t="s">
        <v>551</v>
      </c>
      <c r="BD17" s="1587" t="s">
        <v>551</v>
      </c>
      <c r="BE17" s="1587" t="s">
        <v>551</v>
      </c>
      <c r="BF17" s="1587" t="s">
        <v>551</v>
      </c>
      <c r="BG17" s="1587" t="s">
        <v>551</v>
      </c>
      <c r="BH17" s="1587" t="s">
        <v>551</v>
      </c>
      <c r="BI17" s="1587" t="s">
        <v>551</v>
      </c>
      <c r="BJ17" s="648" t="s">
        <v>551</v>
      </c>
      <c r="BK17" s="647" t="s">
        <v>551</v>
      </c>
      <c r="BL17" s="1587" t="s">
        <v>551</v>
      </c>
      <c r="BM17" s="1587" t="s">
        <v>551</v>
      </c>
      <c r="BN17" s="1587" t="s">
        <v>551</v>
      </c>
      <c r="BO17" s="1587" t="s">
        <v>551</v>
      </c>
      <c r="BP17" s="1587" t="s">
        <v>551</v>
      </c>
      <c r="BQ17" s="1587" t="s">
        <v>558</v>
      </c>
      <c r="BR17" s="1587" t="s">
        <v>558</v>
      </c>
      <c r="BS17" s="1587" t="s">
        <v>559</v>
      </c>
      <c r="BT17" s="1587" t="s">
        <v>559</v>
      </c>
      <c r="BU17" s="1587" t="s">
        <v>559</v>
      </c>
      <c r="BV17" s="648" t="s">
        <v>559</v>
      </c>
      <c r="BW17" s="647" t="s">
        <v>559</v>
      </c>
      <c r="BX17" s="1587" t="s">
        <v>559</v>
      </c>
      <c r="BY17" s="1587" t="s">
        <v>430</v>
      </c>
      <c r="BZ17" s="1587" t="s">
        <v>430</v>
      </c>
      <c r="CA17" s="1587" t="s">
        <v>430</v>
      </c>
      <c r="CB17" s="1587" t="s">
        <v>430</v>
      </c>
      <c r="CC17" s="1587" t="s">
        <v>430</v>
      </c>
      <c r="CD17" s="1587" t="s">
        <v>431</v>
      </c>
      <c r="CE17" s="1587" t="s">
        <v>560</v>
      </c>
      <c r="CF17" s="1587" t="s">
        <v>560</v>
      </c>
      <c r="CG17" s="1587" t="s">
        <v>560</v>
      </c>
      <c r="CH17" s="648" t="s">
        <v>560</v>
      </c>
      <c r="CI17" s="647" t="s">
        <v>561</v>
      </c>
      <c r="CJ17" s="1587" t="s">
        <v>561</v>
      </c>
      <c r="CK17" s="1587" t="s">
        <v>561</v>
      </c>
      <c r="CL17" s="1587" t="s">
        <v>561</v>
      </c>
      <c r="CM17" s="1587" t="s">
        <v>561</v>
      </c>
      <c r="CN17" s="1587" t="s">
        <v>562</v>
      </c>
      <c r="CO17" s="1587" t="s">
        <v>562</v>
      </c>
      <c r="CP17" s="1587" t="s">
        <v>562</v>
      </c>
      <c r="CQ17" s="1587" t="s">
        <v>562</v>
      </c>
      <c r="CR17" s="1587" t="s">
        <v>562</v>
      </c>
      <c r="CS17" s="1587" t="s">
        <v>563</v>
      </c>
      <c r="CT17" s="648" t="s">
        <v>563</v>
      </c>
      <c r="CU17" s="647" t="s">
        <v>563</v>
      </c>
      <c r="CV17" s="1587" t="s">
        <v>563</v>
      </c>
      <c r="CW17" s="1587" t="s">
        <v>564</v>
      </c>
      <c r="CX17" s="1587" t="s">
        <v>564</v>
      </c>
      <c r="CY17" s="1587" t="s">
        <v>564</v>
      </c>
      <c r="CZ17" s="1587" t="s">
        <v>565</v>
      </c>
      <c r="DA17" s="1587" t="s">
        <v>565</v>
      </c>
      <c r="DB17" s="1587" t="s">
        <v>565</v>
      </c>
      <c r="DC17" s="1587" t="s">
        <v>565</v>
      </c>
      <c r="DD17" s="1587" t="s">
        <v>565</v>
      </c>
      <c r="DE17" s="1587" t="s">
        <v>565</v>
      </c>
      <c r="DF17" s="648" t="s">
        <v>565</v>
      </c>
      <c r="DG17" s="647" t="s">
        <v>565</v>
      </c>
      <c r="DH17" s="1587" t="s">
        <v>565</v>
      </c>
      <c r="DI17" s="1587" t="s">
        <v>565</v>
      </c>
      <c r="DJ17" s="1587" t="s">
        <v>565</v>
      </c>
      <c r="DK17" s="1587" t="s">
        <v>565</v>
      </c>
      <c r="DL17" s="1587" t="s">
        <v>565</v>
      </c>
      <c r="DM17" s="1587" t="s">
        <v>565</v>
      </c>
      <c r="DN17" s="1587" t="s">
        <v>565</v>
      </c>
      <c r="DO17" s="1587" t="s">
        <v>565</v>
      </c>
      <c r="DP17" s="1587" t="s">
        <v>565</v>
      </c>
      <c r="DQ17" s="1587" t="s">
        <v>565</v>
      </c>
      <c r="DR17" s="648" t="s">
        <v>565</v>
      </c>
      <c r="DS17" s="647" t="s">
        <v>565</v>
      </c>
      <c r="DT17" s="1587" t="s">
        <v>565</v>
      </c>
      <c r="DU17" s="1587" t="s">
        <v>565</v>
      </c>
      <c r="DV17" s="1587" t="s">
        <v>565</v>
      </c>
      <c r="DW17" s="1587" t="s">
        <v>565</v>
      </c>
      <c r="DX17" s="1587" t="s">
        <v>565</v>
      </c>
      <c r="DY17" s="1587" t="s">
        <v>565</v>
      </c>
      <c r="DZ17" s="1587" t="s">
        <v>565</v>
      </c>
      <c r="EA17" s="1587" t="s">
        <v>565</v>
      </c>
      <c r="EB17" s="1842" t="s">
        <v>565</v>
      </c>
      <c r="EC17" s="1842" t="s">
        <v>565</v>
      </c>
      <c r="ED17" s="1843" t="s">
        <v>565</v>
      </c>
    </row>
    <row r="18" spans="2:152" s="198" customFormat="1" ht="40.5" customHeight="1" thickBot="1" x14ac:dyDescent="0.5">
      <c r="B18" s="642" t="s">
        <v>566</v>
      </c>
      <c r="C18" s="649"/>
      <c r="D18" s="649"/>
      <c r="E18" s="650"/>
      <c r="F18" s="650"/>
      <c r="G18" s="650"/>
      <c r="H18" s="650"/>
      <c r="I18" s="650"/>
      <c r="J18" s="650"/>
      <c r="K18" s="650"/>
      <c r="L18" s="650"/>
      <c r="M18" s="650"/>
      <c r="N18" s="650"/>
      <c r="O18" s="650"/>
      <c r="P18" s="650"/>
      <c r="Q18" s="650"/>
      <c r="R18" s="651"/>
      <c r="S18" s="651"/>
      <c r="T18" s="650"/>
      <c r="U18" s="649"/>
      <c r="V18" s="652"/>
      <c r="W18" s="652"/>
      <c r="X18" s="652"/>
      <c r="Y18" s="650"/>
      <c r="Z18" s="650"/>
      <c r="AA18" s="650"/>
      <c r="AB18" s="650"/>
      <c r="AC18" s="650"/>
      <c r="AD18" s="650"/>
      <c r="AE18" s="650"/>
      <c r="AF18" s="650"/>
      <c r="AG18" s="650"/>
      <c r="AH18" s="650"/>
      <c r="AI18" s="650"/>
      <c r="AJ18" s="650"/>
      <c r="AK18" s="650"/>
      <c r="AL18" s="650"/>
      <c r="AM18" s="653"/>
      <c r="AN18" s="650"/>
      <c r="AO18" s="650"/>
      <c r="AP18" s="650"/>
      <c r="AQ18" s="650"/>
      <c r="AR18" s="650"/>
      <c r="AS18" s="650"/>
      <c r="AT18" s="650"/>
      <c r="AU18" s="650" t="s">
        <v>336</v>
      </c>
      <c r="AV18" s="650" t="s">
        <v>337</v>
      </c>
      <c r="AW18" s="650" t="s">
        <v>337</v>
      </c>
      <c r="AX18" s="654" t="s">
        <v>337</v>
      </c>
      <c r="AY18" s="653" t="s">
        <v>338</v>
      </c>
      <c r="AZ18" s="650" t="s">
        <v>339</v>
      </c>
      <c r="BA18" s="650" t="s">
        <v>340</v>
      </c>
      <c r="BB18" s="650" t="s">
        <v>341</v>
      </c>
      <c r="BC18" s="650" t="s">
        <v>342</v>
      </c>
      <c r="BD18" s="650" t="s">
        <v>343</v>
      </c>
      <c r="BE18" s="650" t="s">
        <v>344</v>
      </c>
      <c r="BF18" s="650" t="s">
        <v>344</v>
      </c>
      <c r="BG18" s="650" t="s">
        <v>342</v>
      </c>
      <c r="BH18" s="650" t="s">
        <v>567</v>
      </c>
      <c r="BI18" s="650" t="s">
        <v>342</v>
      </c>
      <c r="BJ18" s="654" t="s">
        <v>342</v>
      </c>
      <c r="BK18" s="653" t="s">
        <v>340</v>
      </c>
      <c r="BL18" s="650" t="s">
        <v>568</v>
      </c>
      <c r="BM18" s="650" t="s">
        <v>568</v>
      </c>
      <c r="BN18" s="650" t="s">
        <v>569</v>
      </c>
      <c r="BO18" s="650" t="s">
        <v>570</v>
      </c>
      <c r="BP18" s="650" t="s">
        <v>571</v>
      </c>
      <c r="BQ18" s="650" t="s">
        <v>572</v>
      </c>
      <c r="BR18" s="650" t="s">
        <v>569</v>
      </c>
      <c r="BS18" s="650" t="s">
        <v>569</v>
      </c>
      <c r="BT18" s="650" t="s">
        <v>569</v>
      </c>
      <c r="BU18" s="650" t="s">
        <v>573</v>
      </c>
      <c r="BV18" s="654" t="s">
        <v>569</v>
      </c>
      <c r="BW18" s="653" t="s">
        <v>569</v>
      </c>
      <c r="BX18" s="650" t="s">
        <v>569</v>
      </c>
      <c r="BY18" s="650" t="s">
        <v>574</v>
      </c>
      <c r="BZ18" s="650" t="s">
        <v>575</v>
      </c>
      <c r="CA18" s="650" t="s">
        <v>576</v>
      </c>
      <c r="CB18" s="650" t="s">
        <v>577</v>
      </c>
      <c r="CC18" s="650" t="s">
        <v>578</v>
      </c>
      <c r="CD18" s="650" t="s">
        <v>579</v>
      </c>
      <c r="CE18" s="650" t="s">
        <v>580</v>
      </c>
      <c r="CF18" s="650" t="s">
        <v>581</v>
      </c>
      <c r="CG18" s="650" t="s">
        <v>581</v>
      </c>
      <c r="CH18" s="654" t="s">
        <v>582</v>
      </c>
      <c r="CI18" s="653" t="s">
        <v>582</v>
      </c>
      <c r="CJ18" s="650" t="s">
        <v>583</v>
      </c>
      <c r="CK18" s="650" t="s">
        <v>584</v>
      </c>
      <c r="CL18" s="650" t="s">
        <v>585</v>
      </c>
      <c r="CM18" s="650" t="s">
        <v>586</v>
      </c>
      <c r="CN18" s="650" t="s">
        <v>587</v>
      </c>
      <c r="CO18" s="650" t="s">
        <v>588</v>
      </c>
      <c r="CP18" s="650" t="s">
        <v>589</v>
      </c>
      <c r="CQ18" s="650" t="s">
        <v>590</v>
      </c>
      <c r="CR18" s="650" t="s">
        <v>591</v>
      </c>
      <c r="CS18" s="650" t="s">
        <v>592</v>
      </c>
      <c r="CT18" s="654" t="s">
        <v>593</v>
      </c>
      <c r="CU18" s="653" t="s">
        <v>594</v>
      </c>
      <c r="CV18" s="650" t="s">
        <v>595</v>
      </c>
      <c r="CW18" s="650" t="s">
        <v>596</v>
      </c>
      <c r="CX18" s="650" t="s">
        <v>597</v>
      </c>
      <c r="CY18" s="650" t="s">
        <v>598</v>
      </c>
      <c r="CZ18" s="650" t="s">
        <v>599</v>
      </c>
      <c r="DA18" s="650" t="s">
        <v>600</v>
      </c>
      <c r="DB18" s="650" t="s">
        <v>601</v>
      </c>
      <c r="DC18" s="650" t="s">
        <v>602</v>
      </c>
      <c r="DD18" s="650" t="s">
        <v>603</v>
      </c>
      <c r="DE18" s="650" t="s">
        <v>604</v>
      </c>
      <c r="DF18" s="654" t="s">
        <v>605</v>
      </c>
      <c r="DG18" s="653" t="s">
        <v>606</v>
      </c>
      <c r="DH18" s="650" t="s">
        <v>606</v>
      </c>
      <c r="DI18" s="650" t="s">
        <v>607</v>
      </c>
      <c r="DJ18" s="650" t="s">
        <v>608</v>
      </c>
      <c r="DK18" s="650" t="s">
        <v>609</v>
      </c>
      <c r="DL18" s="650" t="s">
        <v>609</v>
      </c>
      <c r="DM18" s="650" t="s">
        <v>610</v>
      </c>
      <c r="DN18" s="650" t="s">
        <v>611</v>
      </c>
      <c r="DO18" s="650" t="s">
        <v>611</v>
      </c>
      <c r="DP18" s="650" t="s">
        <v>612</v>
      </c>
      <c r="DQ18" s="650" t="s">
        <v>613</v>
      </c>
      <c r="DR18" s="654" t="s">
        <v>614</v>
      </c>
      <c r="DS18" s="653" t="s">
        <v>615</v>
      </c>
      <c r="DT18" s="650" t="s">
        <v>616</v>
      </c>
      <c r="DU18" s="650" t="s">
        <v>617</v>
      </c>
      <c r="DV18" s="650" t="s">
        <v>618</v>
      </c>
      <c r="DW18" s="650" t="s">
        <v>619</v>
      </c>
      <c r="DX18" s="650" t="s">
        <v>619</v>
      </c>
      <c r="DY18" s="650" t="s">
        <v>620</v>
      </c>
      <c r="DZ18" s="650" t="s">
        <v>620</v>
      </c>
      <c r="EA18" s="650" t="s">
        <v>621</v>
      </c>
      <c r="EB18" s="650" t="s">
        <v>621</v>
      </c>
      <c r="EC18" s="650" t="s">
        <v>1041</v>
      </c>
      <c r="ED18" s="654" t="s">
        <v>1042</v>
      </c>
      <c r="EV18" s="425"/>
    </row>
    <row r="19" spans="2:152" ht="21" hidden="1" customHeight="1" thickTop="1" x14ac:dyDescent="0.4">
      <c r="B19" s="655" t="s">
        <v>302</v>
      </c>
      <c r="C19" s="656" t="s">
        <v>303</v>
      </c>
      <c r="D19" s="656" t="s">
        <v>303</v>
      </c>
      <c r="E19" s="656" t="s">
        <v>303</v>
      </c>
      <c r="F19" s="656" t="s">
        <v>303</v>
      </c>
      <c r="G19" s="656" t="s">
        <v>303</v>
      </c>
      <c r="H19" s="656" t="s">
        <v>304</v>
      </c>
      <c r="I19" s="656" t="s">
        <v>305</v>
      </c>
      <c r="J19" s="656" t="s">
        <v>305</v>
      </c>
      <c r="K19" s="657" t="s">
        <v>303</v>
      </c>
      <c r="L19" s="658" t="s">
        <v>306</v>
      </c>
      <c r="M19" s="658" t="s">
        <v>306</v>
      </c>
      <c r="N19" s="658" t="s">
        <v>307</v>
      </c>
      <c r="O19" s="658" t="s">
        <v>308</v>
      </c>
      <c r="P19" s="658" t="s">
        <v>309</v>
      </c>
      <c r="Q19" s="658" t="s">
        <v>310</v>
      </c>
      <c r="R19" s="659" t="s">
        <v>311</v>
      </c>
      <c r="S19" s="659" t="s">
        <v>312</v>
      </c>
      <c r="T19" s="660" t="s">
        <v>313</v>
      </c>
      <c r="U19" s="658" t="s">
        <v>314</v>
      </c>
      <c r="V19" s="660" t="s">
        <v>314</v>
      </c>
      <c r="W19" s="660" t="s">
        <v>315</v>
      </c>
      <c r="X19" s="660" t="s">
        <v>316</v>
      </c>
      <c r="Y19" s="657" t="s">
        <v>317</v>
      </c>
      <c r="Z19" s="657" t="s">
        <v>318</v>
      </c>
      <c r="AA19" s="657" t="s">
        <v>319</v>
      </c>
      <c r="AB19" s="657" t="s">
        <v>320</v>
      </c>
      <c r="AC19" s="657" t="s">
        <v>321</v>
      </c>
      <c r="AD19" s="657" t="s">
        <v>322</v>
      </c>
      <c r="AE19" s="657" t="s">
        <v>323</v>
      </c>
      <c r="AF19" s="657" t="s">
        <v>324</v>
      </c>
      <c r="AG19" s="657" t="s">
        <v>325</v>
      </c>
      <c r="AH19" s="657" t="s">
        <v>326</v>
      </c>
      <c r="AI19" s="657" t="s">
        <v>327</v>
      </c>
      <c r="AJ19" s="657" t="s">
        <v>328</v>
      </c>
      <c r="AK19" s="657" t="s">
        <v>329</v>
      </c>
      <c r="AL19" s="657" t="s">
        <v>329</v>
      </c>
      <c r="AM19" s="661" t="s">
        <v>329</v>
      </c>
      <c r="AN19" s="657" t="s">
        <v>329</v>
      </c>
      <c r="AO19" s="657" t="s">
        <v>330</v>
      </c>
      <c r="AP19" s="657" t="s">
        <v>331</v>
      </c>
      <c r="AQ19" s="657" t="s">
        <v>332</v>
      </c>
      <c r="AR19" s="657" t="s">
        <v>333</v>
      </c>
      <c r="AS19" s="657" t="s">
        <v>334</v>
      </c>
      <c r="AT19" s="657" t="s">
        <v>335</v>
      </c>
      <c r="AU19" s="657" t="s">
        <v>336</v>
      </c>
      <c r="AV19" s="657" t="s">
        <v>337</v>
      </c>
      <c r="AW19" s="657" t="s">
        <v>337</v>
      </c>
      <c r="AX19" s="662" t="s">
        <v>337</v>
      </c>
      <c r="AY19" s="661" t="s">
        <v>338</v>
      </c>
      <c r="AZ19" s="657" t="s">
        <v>339</v>
      </c>
      <c r="BA19" s="657" t="s">
        <v>340</v>
      </c>
      <c r="BB19" s="657" t="s">
        <v>341</v>
      </c>
      <c r="BC19" s="657" t="s">
        <v>342</v>
      </c>
      <c r="BD19" s="657" t="s">
        <v>343</v>
      </c>
      <c r="BE19" s="657" t="s">
        <v>344</v>
      </c>
      <c r="BF19" s="657" t="s">
        <v>344</v>
      </c>
      <c r="BG19" s="662"/>
      <c r="BH19" s="657"/>
      <c r="BI19" s="657"/>
      <c r="BJ19" s="657"/>
      <c r="BK19" s="657"/>
      <c r="BL19" s="657"/>
      <c r="BM19" s="657"/>
      <c r="BN19" s="657"/>
      <c r="BO19" s="657"/>
      <c r="BP19" s="657"/>
      <c r="BQ19" s="657"/>
      <c r="BR19" s="657"/>
      <c r="BS19" s="657"/>
      <c r="BT19" s="657"/>
      <c r="BU19" s="657"/>
      <c r="BV19" s="657"/>
      <c r="BW19" s="657"/>
      <c r="BX19" s="657"/>
      <c r="BY19" s="657"/>
      <c r="BZ19" s="657"/>
      <c r="CA19" s="657"/>
      <c r="CB19" s="657"/>
      <c r="CC19" s="657"/>
      <c r="CD19" s="657"/>
      <c r="CE19" s="657"/>
      <c r="CF19" s="657"/>
      <c r="CG19" s="657"/>
      <c r="CH19" s="657"/>
      <c r="CI19" s="657"/>
      <c r="CJ19" s="657"/>
      <c r="CK19" s="657"/>
      <c r="CL19" s="657"/>
      <c r="CM19" s="657"/>
      <c r="CN19" s="657"/>
      <c r="CO19" s="657"/>
      <c r="CP19" s="657"/>
      <c r="CQ19" s="657"/>
      <c r="CR19" s="657"/>
      <c r="CS19" s="657"/>
      <c r="CT19" s="657"/>
      <c r="CU19" s="657"/>
      <c r="CV19" s="657"/>
      <c r="CW19" s="657"/>
      <c r="CX19" s="657"/>
      <c r="CY19" s="657"/>
      <c r="CZ19" s="657"/>
      <c r="DA19" s="657"/>
      <c r="DB19" s="657"/>
      <c r="DC19" s="657"/>
      <c r="DD19" s="657"/>
      <c r="DE19" s="657"/>
      <c r="DF19" s="657"/>
      <c r="DG19" s="657"/>
      <c r="DH19" s="657"/>
      <c r="DI19" s="657"/>
      <c r="DJ19" s="657"/>
      <c r="DK19" s="657"/>
      <c r="DL19" s="657"/>
      <c r="DM19" s="657"/>
      <c r="DN19" s="657"/>
      <c r="DO19" s="657"/>
      <c r="DP19" s="657"/>
      <c r="DQ19" s="657"/>
      <c r="DR19" s="657"/>
      <c r="DS19" s="657"/>
      <c r="DT19" s="657"/>
      <c r="DU19" s="657"/>
      <c r="DV19" s="657"/>
      <c r="DW19" s="657"/>
      <c r="DX19" s="657"/>
      <c r="DY19" s="657"/>
      <c r="DZ19" s="657"/>
      <c r="EA19" s="657"/>
      <c r="EB19" s="657"/>
      <c r="EC19" s="657"/>
      <c r="ED19" s="657"/>
    </row>
    <row r="20" spans="2:152" ht="21" hidden="1" customHeight="1" x14ac:dyDescent="0.4">
      <c r="B20" s="655" t="s">
        <v>345</v>
      </c>
      <c r="C20" s="656" t="s">
        <v>303</v>
      </c>
      <c r="D20" s="656" t="s">
        <v>303</v>
      </c>
      <c r="E20" s="656" t="s">
        <v>303</v>
      </c>
      <c r="F20" s="656" t="s">
        <v>303</v>
      </c>
      <c r="G20" s="656" t="s">
        <v>303</v>
      </c>
      <c r="H20" s="656" t="s">
        <v>304</v>
      </c>
      <c r="I20" s="656" t="s">
        <v>305</v>
      </c>
      <c r="J20" s="656" t="s">
        <v>305</v>
      </c>
      <c r="K20" s="657" t="s">
        <v>303</v>
      </c>
      <c r="L20" s="658" t="s">
        <v>306</v>
      </c>
      <c r="M20" s="658" t="s">
        <v>306</v>
      </c>
      <c r="N20" s="658" t="s">
        <v>307</v>
      </c>
      <c r="O20" s="658" t="s">
        <v>308</v>
      </c>
      <c r="P20" s="658" t="s">
        <v>309</v>
      </c>
      <c r="Q20" s="658" t="s">
        <v>310</v>
      </c>
      <c r="R20" s="659" t="s">
        <v>311</v>
      </c>
      <c r="S20" s="659" t="s">
        <v>312</v>
      </c>
      <c r="T20" s="660" t="s">
        <v>313</v>
      </c>
      <c r="U20" s="658" t="s">
        <v>314</v>
      </c>
      <c r="V20" s="660" t="s">
        <v>314</v>
      </c>
      <c r="W20" s="660" t="s">
        <v>315</v>
      </c>
      <c r="X20" s="660" t="s">
        <v>316</v>
      </c>
      <c r="Y20" s="657" t="s">
        <v>317</v>
      </c>
      <c r="Z20" s="657" t="s">
        <v>318</v>
      </c>
      <c r="AA20" s="657" t="s">
        <v>319</v>
      </c>
      <c r="AB20" s="657" t="s">
        <v>320</v>
      </c>
      <c r="AC20" s="657" t="s">
        <v>321</v>
      </c>
      <c r="AD20" s="657" t="s">
        <v>322</v>
      </c>
      <c r="AE20" s="657" t="s">
        <v>323</v>
      </c>
      <c r="AF20" s="657" t="s">
        <v>324</v>
      </c>
      <c r="AG20" s="657" t="s">
        <v>325</v>
      </c>
      <c r="AH20" s="657" t="s">
        <v>326</v>
      </c>
      <c r="AI20" s="657" t="s">
        <v>327</v>
      </c>
      <c r="AJ20" s="657" t="s">
        <v>328</v>
      </c>
      <c r="AK20" s="657" t="s">
        <v>329</v>
      </c>
      <c r="AL20" s="657" t="s">
        <v>329</v>
      </c>
      <c r="AM20" s="661" t="s">
        <v>329</v>
      </c>
      <c r="AN20" s="657" t="s">
        <v>329</v>
      </c>
      <c r="AO20" s="657" t="s">
        <v>330</v>
      </c>
      <c r="AP20" s="657" t="s">
        <v>331</v>
      </c>
      <c r="AQ20" s="657" t="s">
        <v>332</v>
      </c>
      <c r="AR20" s="657" t="s">
        <v>333</v>
      </c>
      <c r="AS20" s="657" t="s">
        <v>334</v>
      </c>
      <c r="AT20" s="657" t="s">
        <v>335</v>
      </c>
      <c r="AU20" s="657" t="s">
        <v>336</v>
      </c>
      <c r="AV20" s="657" t="s">
        <v>337</v>
      </c>
      <c r="AW20" s="657" t="s">
        <v>337</v>
      </c>
      <c r="AX20" s="662" t="s">
        <v>337</v>
      </c>
      <c r="AY20" s="661" t="s">
        <v>338</v>
      </c>
      <c r="AZ20" s="657" t="s">
        <v>339</v>
      </c>
      <c r="BA20" s="657" t="s">
        <v>340</v>
      </c>
      <c r="BB20" s="657" t="s">
        <v>341</v>
      </c>
      <c r="BC20" s="657" t="s">
        <v>342</v>
      </c>
      <c r="BD20" s="657" t="s">
        <v>343</v>
      </c>
      <c r="BE20" s="657" t="s">
        <v>344</v>
      </c>
      <c r="BF20" s="657" t="s">
        <v>344</v>
      </c>
      <c r="BG20" s="662"/>
      <c r="BH20" s="657"/>
      <c r="BI20" s="657"/>
      <c r="BJ20" s="657"/>
      <c r="BK20" s="657"/>
      <c r="BL20" s="657"/>
      <c r="BM20" s="657"/>
      <c r="BN20" s="657"/>
      <c r="BO20" s="657"/>
      <c r="BP20" s="657"/>
      <c r="BQ20" s="657"/>
      <c r="BR20" s="657"/>
      <c r="BS20" s="657"/>
      <c r="BT20" s="657"/>
      <c r="BU20" s="657"/>
      <c r="BV20" s="657"/>
      <c r="BW20" s="657"/>
      <c r="BX20" s="657"/>
      <c r="BY20" s="657"/>
      <c r="BZ20" s="657"/>
      <c r="CA20" s="657"/>
      <c r="CB20" s="657"/>
      <c r="CC20" s="657"/>
      <c r="CD20" s="657"/>
      <c r="CE20" s="657"/>
      <c r="CF20" s="657"/>
      <c r="CG20" s="657"/>
      <c r="CH20" s="657"/>
      <c r="CI20" s="657"/>
      <c r="CJ20" s="657"/>
      <c r="CK20" s="657"/>
      <c r="CL20" s="657"/>
      <c r="CM20" s="657"/>
      <c r="CN20" s="657"/>
      <c r="CO20" s="657"/>
      <c r="CP20" s="657"/>
      <c r="CQ20" s="657"/>
      <c r="CR20" s="657"/>
      <c r="CS20" s="657"/>
      <c r="CT20" s="657"/>
      <c r="CU20" s="657"/>
      <c r="CV20" s="657"/>
      <c r="CW20" s="657"/>
      <c r="CX20" s="657"/>
      <c r="CY20" s="657"/>
      <c r="CZ20" s="657"/>
      <c r="DA20" s="657"/>
      <c r="DB20" s="657"/>
      <c r="DC20" s="657"/>
      <c r="DD20" s="657"/>
      <c r="DE20" s="657"/>
      <c r="DF20" s="657"/>
      <c r="DG20" s="657"/>
      <c r="DH20" s="657"/>
      <c r="DI20" s="657"/>
      <c r="DJ20" s="657"/>
      <c r="DK20" s="657"/>
      <c r="DL20" s="657"/>
      <c r="DM20" s="657"/>
      <c r="DN20" s="657"/>
      <c r="DO20" s="657"/>
      <c r="DP20" s="657"/>
      <c r="DQ20" s="657"/>
      <c r="DR20" s="657"/>
      <c r="DS20" s="657"/>
      <c r="DT20" s="657"/>
      <c r="DU20" s="657"/>
      <c r="DV20" s="657"/>
      <c r="DW20" s="657"/>
      <c r="DX20" s="657"/>
      <c r="DY20" s="657"/>
      <c r="DZ20" s="657"/>
      <c r="EA20" s="657"/>
      <c r="EB20" s="657"/>
      <c r="EC20" s="657"/>
      <c r="ED20" s="657"/>
    </row>
    <row r="21" spans="2:152" ht="21" hidden="1" customHeight="1" x14ac:dyDescent="0.4">
      <c r="B21" s="655" t="s">
        <v>346</v>
      </c>
      <c r="C21" s="656" t="s">
        <v>303</v>
      </c>
      <c r="D21" s="656" t="s">
        <v>303</v>
      </c>
      <c r="E21" s="656" t="s">
        <v>303</v>
      </c>
      <c r="F21" s="656" t="s">
        <v>303</v>
      </c>
      <c r="G21" s="656" t="s">
        <v>303</v>
      </c>
      <c r="H21" s="656" t="s">
        <v>304</v>
      </c>
      <c r="I21" s="656" t="s">
        <v>305</v>
      </c>
      <c r="J21" s="656" t="s">
        <v>305</v>
      </c>
      <c r="K21" s="657" t="s">
        <v>303</v>
      </c>
      <c r="L21" s="658" t="s">
        <v>306</v>
      </c>
      <c r="M21" s="658" t="s">
        <v>306</v>
      </c>
      <c r="N21" s="658" t="s">
        <v>307</v>
      </c>
      <c r="O21" s="658" t="s">
        <v>308</v>
      </c>
      <c r="P21" s="658" t="s">
        <v>309</v>
      </c>
      <c r="Q21" s="658" t="s">
        <v>310</v>
      </c>
      <c r="R21" s="659" t="s">
        <v>311</v>
      </c>
      <c r="S21" s="659" t="s">
        <v>312</v>
      </c>
      <c r="T21" s="660" t="s">
        <v>313</v>
      </c>
      <c r="U21" s="658" t="s">
        <v>314</v>
      </c>
      <c r="V21" s="660" t="s">
        <v>314</v>
      </c>
      <c r="W21" s="660" t="s">
        <v>315</v>
      </c>
      <c r="X21" s="660" t="s">
        <v>316</v>
      </c>
      <c r="Y21" s="657" t="s">
        <v>317</v>
      </c>
      <c r="Z21" s="657" t="s">
        <v>318</v>
      </c>
      <c r="AA21" s="657" t="s">
        <v>319</v>
      </c>
      <c r="AB21" s="657" t="s">
        <v>320</v>
      </c>
      <c r="AC21" s="657" t="s">
        <v>321</v>
      </c>
      <c r="AD21" s="657" t="s">
        <v>322</v>
      </c>
      <c r="AE21" s="657" t="s">
        <v>323</v>
      </c>
      <c r="AF21" s="657" t="s">
        <v>324</v>
      </c>
      <c r="AG21" s="657" t="s">
        <v>325</v>
      </c>
      <c r="AH21" s="657" t="s">
        <v>326</v>
      </c>
      <c r="AI21" s="657" t="s">
        <v>327</v>
      </c>
      <c r="AJ21" s="657" t="s">
        <v>328</v>
      </c>
      <c r="AK21" s="657" t="s">
        <v>329</v>
      </c>
      <c r="AL21" s="657" t="s">
        <v>329</v>
      </c>
      <c r="AM21" s="661" t="s">
        <v>329</v>
      </c>
      <c r="AN21" s="657" t="s">
        <v>329</v>
      </c>
      <c r="AO21" s="657" t="s">
        <v>330</v>
      </c>
      <c r="AP21" s="657" t="s">
        <v>331</v>
      </c>
      <c r="AQ21" s="657" t="s">
        <v>332</v>
      </c>
      <c r="AR21" s="657" t="s">
        <v>333</v>
      </c>
      <c r="AS21" s="657" t="s">
        <v>334</v>
      </c>
      <c r="AT21" s="657" t="s">
        <v>335</v>
      </c>
      <c r="AU21" s="657" t="s">
        <v>336</v>
      </c>
      <c r="AV21" s="657" t="s">
        <v>337</v>
      </c>
      <c r="AW21" s="657" t="s">
        <v>337</v>
      </c>
      <c r="AX21" s="662" t="s">
        <v>337</v>
      </c>
      <c r="AY21" s="661" t="s">
        <v>338</v>
      </c>
      <c r="AZ21" s="657" t="s">
        <v>339</v>
      </c>
      <c r="BA21" s="657" t="s">
        <v>340</v>
      </c>
      <c r="BB21" s="657" t="s">
        <v>341</v>
      </c>
      <c r="BC21" s="657" t="s">
        <v>342</v>
      </c>
      <c r="BD21" s="657" t="s">
        <v>343</v>
      </c>
      <c r="BE21" s="657" t="s">
        <v>344</v>
      </c>
      <c r="BF21" s="657" t="s">
        <v>344</v>
      </c>
      <c r="BG21" s="662"/>
      <c r="BH21" s="657"/>
      <c r="BI21" s="657"/>
      <c r="BJ21" s="657"/>
      <c r="BK21" s="657"/>
      <c r="BL21" s="657"/>
      <c r="BM21" s="657"/>
      <c r="BN21" s="657"/>
      <c r="BO21" s="657"/>
      <c r="BP21" s="657"/>
      <c r="BQ21" s="657"/>
      <c r="BR21" s="657"/>
      <c r="BS21" s="657"/>
      <c r="BT21" s="657"/>
      <c r="BU21" s="657"/>
      <c r="BV21" s="657"/>
      <c r="BW21" s="657"/>
      <c r="BX21" s="657"/>
      <c r="BY21" s="657"/>
      <c r="BZ21" s="657"/>
      <c r="CA21" s="657"/>
      <c r="CB21" s="657"/>
      <c r="CC21" s="657"/>
      <c r="CD21" s="657"/>
      <c r="CE21" s="657"/>
      <c r="CF21" s="657"/>
      <c r="CG21" s="657"/>
      <c r="CH21" s="657"/>
      <c r="CI21" s="657"/>
      <c r="CJ21" s="657"/>
      <c r="CK21" s="657"/>
      <c r="CL21" s="657"/>
      <c r="CM21" s="657"/>
      <c r="CN21" s="657"/>
      <c r="CO21" s="657"/>
      <c r="CP21" s="657"/>
      <c r="CQ21" s="657"/>
      <c r="CR21" s="657"/>
      <c r="CS21" s="657"/>
      <c r="CT21" s="657"/>
      <c r="CU21" s="657"/>
      <c r="CV21" s="657"/>
      <c r="CW21" s="657"/>
      <c r="CX21" s="657"/>
      <c r="CY21" s="657"/>
      <c r="CZ21" s="657"/>
      <c r="DA21" s="657"/>
      <c r="DB21" s="657"/>
      <c r="DC21" s="657"/>
      <c r="DD21" s="657"/>
      <c r="DE21" s="657"/>
      <c r="DF21" s="657"/>
      <c r="DG21" s="657"/>
      <c r="DH21" s="657"/>
      <c r="DI21" s="657"/>
      <c r="DJ21" s="657"/>
      <c r="DK21" s="657"/>
      <c r="DL21" s="657"/>
      <c r="DM21" s="657"/>
      <c r="DN21" s="657"/>
      <c r="DO21" s="657"/>
      <c r="DP21" s="657"/>
      <c r="DQ21" s="657"/>
      <c r="DR21" s="657"/>
      <c r="DS21" s="657"/>
      <c r="DT21" s="657"/>
      <c r="DU21" s="657"/>
      <c r="DV21" s="657"/>
      <c r="DW21" s="657"/>
      <c r="DX21" s="657"/>
      <c r="DY21" s="657"/>
      <c r="DZ21" s="657"/>
      <c r="EA21" s="657"/>
      <c r="EB21" s="657"/>
      <c r="EC21" s="657"/>
      <c r="ED21" s="657"/>
    </row>
    <row r="22" spans="2:152" ht="21" hidden="1" customHeight="1" x14ac:dyDescent="0.4">
      <c r="B22" s="655" t="s">
        <v>347</v>
      </c>
      <c r="C22" s="656" t="s">
        <v>303</v>
      </c>
      <c r="D22" s="656" t="s">
        <v>303</v>
      </c>
      <c r="E22" s="656" t="s">
        <v>303</v>
      </c>
      <c r="F22" s="656" t="s">
        <v>303</v>
      </c>
      <c r="G22" s="656" t="s">
        <v>303</v>
      </c>
      <c r="H22" s="656" t="s">
        <v>304</v>
      </c>
      <c r="I22" s="656" t="s">
        <v>305</v>
      </c>
      <c r="J22" s="656" t="s">
        <v>305</v>
      </c>
      <c r="K22" s="657" t="s">
        <v>303</v>
      </c>
      <c r="L22" s="658" t="s">
        <v>306</v>
      </c>
      <c r="M22" s="658" t="s">
        <v>306</v>
      </c>
      <c r="N22" s="658" t="s">
        <v>307</v>
      </c>
      <c r="O22" s="658" t="s">
        <v>308</v>
      </c>
      <c r="P22" s="658" t="s">
        <v>309</v>
      </c>
      <c r="Q22" s="658" t="s">
        <v>310</v>
      </c>
      <c r="R22" s="659" t="s">
        <v>311</v>
      </c>
      <c r="S22" s="659" t="s">
        <v>312</v>
      </c>
      <c r="T22" s="660" t="s">
        <v>313</v>
      </c>
      <c r="U22" s="658" t="s">
        <v>314</v>
      </c>
      <c r="V22" s="660" t="s">
        <v>314</v>
      </c>
      <c r="W22" s="660" t="s">
        <v>315</v>
      </c>
      <c r="X22" s="660" t="s">
        <v>316</v>
      </c>
      <c r="Y22" s="657" t="s">
        <v>317</v>
      </c>
      <c r="Z22" s="657" t="s">
        <v>318</v>
      </c>
      <c r="AA22" s="657" t="s">
        <v>319</v>
      </c>
      <c r="AB22" s="657" t="s">
        <v>320</v>
      </c>
      <c r="AC22" s="657" t="s">
        <v>321</v>
      </c>
      <c r="AD22" s="657" t="s">
        <v>322</v>
      </c>
      <c r="AE22" s="657" t="s">
        <v>323</v>
      </c>
      <c r="AF22" s="657" t="s">
        <v>324</v>
      </c>
      <c r="AG22" s="657" t="s">
        <v>325</v>
      </c>
      <c r="AH22" s="657" t="s">
        <v>326</v>
      </c>
      <c r="AI22" s="657" t="s">
        <v>327</v>
      </c>
      <c r="AJ22" s="657" t="s">
        <v>328</v>
      </c>
      <c r="AK22" s="657" t="s">
        <v>329</v>
      </c>
      <c r="AL22" s="657" t="s">
        <v>329</v>
      </c>
      <c r="AM22" s="661" t="s">
        <v>329</v>
      </c>
      <c r="AN22" s="657" t="s">
        <v>329</v>
      </c>
      <c r="AO22" s="657" t="s">
        <v>330</v>
      </c>
      <c r="AP22" s="657" t="s">
        <v>331</v>
      </c>
      <c r="AQ22" s="657" t="s">
        <v>332</v>
      </c>
      <c r="AR22" s="657" t="s">
        <v>333</v>
      </c>
      <c r="AS22" s="657" t="s">
        <v>334</v>
      </c>
      <c r="AT22" s="657" t="s">
        <v>335</v>
      </c>
      <c r="AU22" s="657" t="s">
        <v>336</v>
      </c>
      <c r="AV22" s="657" t="s">
        <v>337</v>
      </c>
      <c r="AW22" s="657" t="s">
        <v>337</v>
      </c>
      <c r="AX22" s="662" t="s">
        <v>337</v>
      </c>
      <c r="AY22" s="661" t="s">
        <v>338</v>
      </c>
      <c r="AZ22" s="657" t="s">
        <v>339</v>
      </c>
      <c r="BA22" s="657" t="s">
        <v>340</v>
      </c>
      <c r="BB22" s="657" t="s">
        <v>341</v>
      </c>
      <c r="BC22" s="657" t="s">
        <v>342</v>
      </c>
      <c r="BD22" s="657" t="s">
        <v>343</v>
      </c>
      <c r="BE22" s="657" t="s">
        <v>344</v>
      </c>
      <c r="BF22" s="657" t="s">
        <v>344</v>
      </c>
      <c r="BG22" s="662"/>
      <c r="BH22" s="657"/>
      <c r="BI22" s="657"/>
      <c r="BJ22" s="657"/>
      <c r="BK22" s="657"/>
      <c r="BL22" s="657"/>
      <c r="BM22" s="657"/>
      <c r="BN22" s="657"/>
      <c r="BO22" s="657"/>
      <c r="BP22" s="657"/>
      <c r="BQ22" s="657"/>
      <c r="BR22" s="657"/>
      <c r="BS22" s="657"/>
      <c r="BT22" s="657"/>
      <c r="BU22" s="657"/>
      <c r="BV22" s="657"/>
      <c r="BW22" s="657"/>
      <c r="BX22" s="657"/>
      <c r="BY22" s="657"/>
      <c r="BZ22" s="657"/>
      <c r="CA22" s="657"/>
      <c r="CB22" s="657"/>
      <c r="CC22" s="657"/>
      <c r="CD22" s="657"/>
      <c r="CE22" s="657"/>
      <c r="CF22" s="657"/>
      <c r="CG22" s="657"/>
      <c r="CH22" s="657"/>
      <c r="CI22" s="657"/>
      <c r="CJ22" s="657"/>
      <c r="CK22" s="657"/>
      <c r="CL22" s="657"/>
      <c r="CM22" s="657"/>
      <c r="CN22" s="657"/>
      <c r="CO22" s="657"/>
      <c r="CP22" s="657"/>
      <c r="CQ22" s="657"/>
      <c r="CR22" s="657"/>
      <c r="CS22" s="657"/>
      <c r="CT22" s="657"/>
      <c r="CU22" s="657"/>
      <c r="CV22" s="657"/>
      <c r="CW22" s="657"/>
      <c r="CX22" s="657"/>
      <c r="CY22" s="657"/>
      <c r="CZ22" s="657"/>
      <c r="DA22" s="657"/>
      <c r="DB22" s="657"/>
      <c r="DC22" s="657"/>
      <c r="DD22" s="657"/>
      <c r="DE22" s="657"/>
      <c r="DF22" s="657"/>
      <c r="DG22" s="657"/>
      <c r="DH22" s="657"/>
      <c r="DI22" s="657"/>
      <c r="DJ22" s="657"/>
      <c r="DK22" s="657"/>
      <c r="DL22" s="657"/>
      <c r="DM22" s="657"/>
      <c r="DN22" s="657"/>
      <c r="DO22" s="657"/>
      <c r="DP22" s="657"/>
      <c r="DQ22" s="657"/>
      <c r="DR22" s="657"/>
      <c r="DS22" s="657"/>
      <c r="DT22" s="657"/>
      <c r="DU22" s="657"/>
      <c r="DV22" s="657"/>
      <c r="DW22" s="657"/>
      <c r="DX22" s="657"/>
      <c r="DY22" s="657"/>
      <c r="DZ22" s="657"/>
      <c r="EA22" s="657"/>
      <c r="EB22" s="657"/>
      <c r="EC22" s="657"/>
      <c r="ED22" s="657"/>
    </row>
    <row r="23" spans="2:152" ht="21" hidden="1" customHeight="1" x14ac:dyDescent="0.4">
      <c r="B23" s="655" t="s">
        <v>348</v>
      </c>
      <c r="C23" s="656" t="s">
        <v>303</v>
      </c>
      <c r="D23" s="656" t="s">
        <v>303</v>
      </c>
      <c r="E23" s="656" t="s">
        <v>303</v>
      </c>
      <c r="F23" s="656" t="s">
        <v>303</v>
      </c>
      <c r="G23" s="656" t="s">
        <v>303</v>
      </c>
      <c r="H23" s="656" t="s">
        <v>304</v>
      </c>
      <c r="I23" s="656" t="s">
        <v>305</v>
      </c>
      <c r="J23" s="656" t="s">
        <v>305</v>
      </c>
      <c r="K23" s="657" t="s">
        <v>303</v>
      </c>
      <c r="L23" s="658" t="s">
        <v>306</v>
      </c>
      <c r="M23" s="658" t="s">
        <v>306</v>
      </c>
      <c r="N23" s="658" t="s">
        <v>307</v>
      </c>
      <c r="O23" s="658" t="s">
        <v>308</v>
      </c>
      <c r="P23" s="658" t="s">
        <v>309</v>
      </c>
      <c r="Q23" s="658" t="s">
        <v>310</v>
      </c>
      <c r="R23" s="659" t="s">
        <v>311</v>
      </c>
      <c r="S23" s="659" t="s">
        <v>312</v>
      </c>
      <c r="T23" s="660" t="s">
        <v>313</v>
      </c>
      <c r="U23" s="658" t="s">
        <v>314</v>
      </c>
      <c r="V23" s="660" t="s">
        <v>314</v>
      </c>
      <c r="W23" s="660" t="s">
        <v>315</v>
      </c>
      <c r="X23" s="660" t="s">
        <v>316</v>
      </c>
      <c r="Y23" s="657" t="s">
        <v>317</v>
      </c>
      <c r="Z23" s="657" t="s">
        <v>318</v>
      </c>
      <c r="AA23" s="657" t="s">
        <v>319</v>
      </c>
      <c r="AB23" s="657" t="s">
        <v>320</v>
      </c>
      <c r="AC23" s="657" t="s">
        <v>321</v>
      </c>
      <c r="AD23" s="657" t="s">
        <v>322</v>
      </c>
      <c r="AE23" s="657" t="s">
        <v>323</v>
      </c>
      <c r="AF23" s="657" t="s">
        <v>324</v>
      </c>
      <c r="AG23" s="657" t="s">
        <v>325</v>
      </c>
      <c r="AH23" s="657" t="s">
        <v>326</v>
      </c>
      <c r="AI23" s="657" t="s">
        <v>327</v>
      </c>
      <c r="AJ23" s="657" t="s">
        <v>328</v>
      </c>
      <c r="AK23" s="657" t="s">
        <v>329</v>
      </c>
      <c r="AL23" s="657" t="s">
        <v>329</v>
      </c>
      <c r="AM23" s="661" t="s">
        <v>329</v>
      </c>
      <c r="AN23" s="657" t="s">
        <v>329</v>
      </c>
      <c r="AO23" s="657" t="s">
        <v>330</v>
      </c>
      <c r="AP23" s="657" t="s">
        <v>331</v>
      </c>
      <c r="AQ23" s="657" t="s">
        <v>332</v>
      </c>
      <c r="AR23" s="657" t="s">
        <v>333</v>
      </c>
      <c r="AS23" s="657" t="s">
        <v>334</v>
      </c>
      <c r="AT23" s="657" t="s">
        <v>335</v>
      </c>
      <c r="AU23" s="657" t="s">
        <v>336</v>
      </c>
      <c r="AV23" s="657" t="s">
        <v>337</v>
      </c>
      <c r="AW23" s="657" t="s">
        <v>337</v>
      </c>
      <c r="AX23" s="662" t="s">
        <v>337</v>
      </c>
      <c r="AY23" s="661" t="s">
        <v>338</v>
      </c>
      <c r="AZ23" s="657" t="s">
        <v>339</v>
      </c>
      <c r="BA23" s="657" t="s">
        <v>340</v>
      </c>
      <c r="BB23" s="657" t="s">
        <v>341</v>
      </c>
      <c r="BC23" s="657" t="s">
        <v>342</v>
      </c>
      <c r="BD23" s="657" t="s">
        <v>343</v>
      </c>
      <c r="BE23" s="657" t="s">
        <v>344</v>
      </c>
      <c r="BF23" s="657" t="s">
        <v>344</v>
      </c>
      <c r="BG23" s="662"/>
      <c r="BH23" s="657"/>
      <c r="BI23" s="657"/>
      <c r="BJ23" s="657"/>
      <c r="BK23" s="657"/>
      <c r="BL23" s="657"/>
      <c r="BM23" s="657"/>
      <c r="BN23" s="657"/>
      <c r="BO23" s="657"/>
      <c r="BP23" s="657"/>
      <c r="BQ23" s="657"/>
      <c r="BR23" s="657"/>
      <c r="BS23" s="657"/>
      <c r="BT23" s="657"/>
      <c r="BU23" s="657"/>
      <c r="BV23" s="657"/>
      <c r="BW23" s="657"/>
      <c r="BX23" s="657"/>
      <c r="BY23" s="657"/>
      <c r="BZ23" s="657"/>
      <c r="CA23" s="657"/>
      <c r="CB23" s="657"/>
      <c r="CC23" s="657"/>
      <c r="CD23" s="657"/>
      <c r="CE23" s="657"/>
      <c r="CF23" s="657"/>
      <c r="CG23" s="657"/>
      <c r="CH23" s="657"/>
      <c r="CI23" s="657"/>
      <c r="CJ23" s="657"/>
      <c r="CK23" s="657"/>
      <c r="CL23" s="657"/>
      <c r="CM23" s="657"/>
      <c r="CN23" s="657"/>
      <c r="CO23" s="657"/>
      <c r="CP23" s="657"/>
      <c r="CQ23" s="657"/>
      <c r="CR23" s="657"/>
      <c r="CS23" s="657"/>
      <c r="CT23" s="657"/>
      <c r="CU23" s="657"/>
      <c r="CV23" s="657"/>
      <c r="CW23" s="657"/>
      <c r="CX23" s="657"/>
      <c r="CY23" s="657"/>
      <c r="CZ23" s="657"/>
      <c r="DA23" s="657"/>
      <c r="DB23" s="657"/>
      <c r="DC23" s="657"/>
      <c r="DD23" s="657"/>
      <c r="DE23" s="657"/>
      <c r="DF23" s="657"/>
      <c r="DG23" s="657"/>
      <c r="DH23" s="657"/>
      <c r="DI23" s="657"/>
      <c r="DJ23" s="657"/>
      <c r="DK23" s="657"/>
      <c r="DL23" s="657"/>
      <c r="DM23" s="657"/>
      <c r="DN23" s="657"/>
      <c r="DO23" s="657"/>
      <c r="DP23" s="657"/>
      <c r="DQ23" s="657"/>
      <c r="DR23" s="657"/>
      <c r="DS23" s="657"/>
      <c r="DT23" s="657"/>
      <c r="DU23" s="657"/>
      <c r="DV23" s="657"/>
      <c r="DW23" s="657"/>
      <c r="DX23" s="657"/>
      <c r="DY23" s="657"/>
      <c r="DZ23" s="657"/>
      <c r="EA23" s="657"/>
      <c r="EB23" s="657"/>
      <c r="EC23" s="657"/>
      <c r="ED23" s="657"/>
    </row>
    <row r="24" spans="2:152" ht="21" hidden="1" customHeight="1" thickBot="1" x14ac:dyDescent="0.45">
      <c r="B24" s="663" t="s">
        <v>349</v>
      </c>
      <c r="C24" s="664" t="s">
        <v>303</v>
      </c>
      <c r="D24" s="664" t="s">
        <v>303</v>
      </c>
      <c r="E24" s="664" t="s">
        <v>303</v>
      </c>
      <c r="F24" s="664" t="s">
        <v>303</v>
      </c>
      <c r="G24" s="664" t="s">
        <v>303</v>
      </c>
      <c r="H24" s="664" t="s">
        <v>304</v>
      </c>
      <c r="I24" s="664" t="s">
        <v>305</v>
      </c>
      <c r="J24" s="664" t="s">
        <v>305</v>
      </c>
      <c r="K24" s="665" t="s">
        <v>303</v>
      </c>
      <c r="L24" s="666" t="s">
        <v>306</v>
      </c>
      <c r="M24" s="666" t="s">
        <v>306</v>
      </c>
      <c r="N24" s="666" t="s">
        <v>307</v>
      </c>
      <c r="O24" s="666" t="s">
        <v>308</v>
      </c>
      <c r="P24" s="666" t="s">
        <v>309</v>
      </c>
      <c r="Q24" s="666" t="s">
        <v>310</v>
      </c>
      <c r="R24" s="667" t="s">
        <v>311</v>
      </c>
      <c r="S24" s="667" t="s">
        <v>312</v>
      </c>
      <c r="T24" s="668" t="s">
        <v>313</v>
      </c>
      <c r="U24" s="666" t="s">
        <v>314</v>
      </c>
      <c r="V24" s="668" t="s">
        <v>314</v>
      </c>
      <c r="W24" s="668" t="s">
        <v>315</v>
      </c>
      <c r="X24" s="668" t="s">
        <v>316</v>
      </c>
      <c r="Y24" s="665" t="s">
        <v>317</v>
      </c>
      <c r="Z24" s="665" t="s">
        <v>318</v>
      </c>
      <c r="AA24" s="665" t="s">
        <v>319</v>
      </c>
      <c r="AB24" s="665" t="s">
        <v>320</v>
      </c>
      <c r="AC24" s="665" t="s">
        <v>321</v>
      </c>
      <c r="AD24" s="665" t="s">
        <v>322</v>
      </c>
      <c r="AE24" s="665" t="s">
        <v>323</v>
      </c>
      <c r="AF24" s="665" t="s">
        <v>324</v>
      </c>
      <c r="AG24" s="665" t="s">
        <v>325</v>
      </c>
      <c r="AH24" s="665" t="s">
        <v>326</v>
      </c>
      <c r="AI24" s="665" t="s">
        <v>327</v>
      </c>
      <c r="AJ24" s="665" t="s">
        <v>328</v>
      </c>
      <c r="AK24" s="665" t="s">
        <v>329</v>
      </c>
      <c r="AL24" s="665" t="s">
        <v>329</v>
      </c>
      <c r="AM24" s="669" t="s">
        <v>329</v>
      </c>
      <c r="AN24" s="665" t="s">
        <v>329</v>
      </c>
      <c r="AO24" s="665" t="s">
        <v>330</v>
      </c>
      <c r="AP24" s="665" t="s">
        <v>331</v>
      </c>
      <c r="AQ24" s="665" t="s">
        <v>332</v>
      </c>
      <c r="AR24" s="665" t="s">
        <v>333</v>
      </c>
      <c r="AS24" s="665" t="s">
        <v>334</v>
      </c>
      <c r="AT24" s="665" t="s">
        <v>335</v>
      </c>
      <c r="AU24" s="665" t="s">
        <v>336</v>
      </c>
      <c r="AV24" s="665" t="s">
        <v>337</v>
      </c>
      <c r="AW24" s="665" t="s">
        <v>337</v>
      </c>
      <c r="AX24" s="670" t="s">
        <v>337</v>
      </c>
      <c r="AY24" s="669" t="s">
        <v>338</v>
      </c>
      <c r="AZ24" s="665" t="s">
        <v>339</v>
      </c>
      <c r="BA24" s="665" t="s">
        <v>340</v>
      </c>
      <c r="BB24" s="665" t="s">
        <v>341</v>
      </c>
      <c r="BC24" s="665" t="s">
        <v>342</v>
      </c>
      <c r="BD24" s="665" t="s">
        <v>343</v>
      </c>
      <c r="BE24" s="665" t="s">
        <v>344</v>
      </c>
      <c r="BF24" s="665" t="s">
        <v>344</v>
      </c>
      <c r="BG24" s="670"/>
      <c r="BH24" s="657"/>
      <c r="BI24" s="657"/>
      <c r="BJ24" s="657"/>
      <c r="BK24" s="657"/>
      <c r="BL24" s="657"/>
      <c r="BM24" s="657"/>
      <c r="BN24" s="657"/>
      <c r="BO24" s="657"/>
      <c r="BP24" s="657"/>
      <c r="BQ24" s="657"/>
      <c r="BR24" s="657"/>
      <c r="BS24" s="657"/>
      <c r="BT24" s="657"/>
      <c r="BU24" s="657"/>
      <c r="BV24" s="657"/>
      <c r="BW24" s="657"/>
      <c r="BX24" s="657"/>
      <c r="BY24" s="657"/>
      <c r="BZ24" s="657"/>
      <c r="CA24" s="657"/>
      <c r="CB24" s="657"/>
      <c r="CC24" s="657"/>
      <c r="CD24" s="657"/>
      <c r="CE24" s="657"/>
      <c r="CF24" s="657"/>
      <c r="CG24" s="657"/>
      <c r="CH24" s="657"/>
      <c r="CI24" s="657"/>
      <c r="CJ24" s="657"/>
      <c r="CK24" s="657"/>
      <c r="CL24" s="657"/>
      <c r="CM24" s="657"/>
      <c r="CN24" s="657"/>
      <c r="CO24" s="657"/>
      <c r="CP24" s="657"/>
      <c r="CQ24" s="657"/>
      <c r="CR24" s="657"/>
      <c r="CS24" s="657"/>
      <c r="CT24" s="657"/>
      <c r="CU24" s="657"/>
      <c r="CV24" s="657"/>
      <c r="CW24" s="657"/>
      <c r="CX24" s="657"/>
      <c r="CY24" s="657"/>
      <c r="CZ24" s="657"/>
      <c r="DA24" s="657"/>
      <c r="DB24" s="657"/>
      <c r="DC24" s="657"/>
      <c r="DD24" s="657"/>
      <c r="DE24" s="657"/>
      <c r="DF24" s="657"/>
      <c r="DG24" s="657"/>
      <c r="DH24" s="657"/>
      <c r="DI24" s="657"/>
      <c r="DJ24" s="657"/>
      <c r="DK24" s="657"/>
      <c r="DL24" s="657"/>
      <c r="DM24" s="657"/>
      <c r="DN24" s="657"/>
      <c r="DO24" s="657"/>
      <c r="DP24" s="657"/>
      <c r="DQ24" s="657"/>
      <c r="DR24" s="657"/>
      <c r="DS24" s="657"/>
      <c r="DT24" s="657"/>
      <c r="DU24" s="657"/>
      <c r="DV24" s="657"/>
      <c r="DW24" s="657"/>
      <c r="DX24" s="657"/>
      <c r="DY24" s="657"/>
      <c r="DZ24" s="657"/>
      <c r="EA24" s="657"/>
      <c r="EB24" s="657"/>
      <c r="EC24" s="657"/>
      <c r="ED24" s="657"/>
    </row>
    <row r="25" spans="2:152" ht="24" hidden="1" customHeight="1" thickTop="1" thickBot="1" x14ac:dyDescent="0.45">
      <c r="B25" s="671" t="s">
        <v>350</v>
      </c>
      <c r="C25" s="664" t="s">
        <v>351</v>
      </c>
      <c r="D25" s="664" t="s">
        <v>351</v>
      </c>
      <c r="E25" s="664" t="s">
        <v>352</v>
      </c>
      <c r="F25" s="664" t="s">
        <v>352</v>
      </c>
      <c r="G25" s="664" t="s">
        <v>353</v>
      </c>
      <c r="H25" s="664" t="s">
        <v>354</v>
      </c>
      <c r="I25" s="664" t="s">
        <v>354</v>
      </c>
      <c r="J25" s="664" t="s">
        <v>354</v>
      </c>
      <c r="K25" s="665" t="s">
        <v>355</v>
      </c>
      <c r="L25" s="666" t="s">
        <v>356</v>
      </c>
      <c r="M25" s="666" t="s">
        <v>356</v>
      </c>
      <c r="N25" s="666" t="s">
        <v>307</v>
      </c>
      <c r="O25" s="666" t="s">
        <v>357</v>
      </c>
      <c r="P25" s="666" t="s">
        <v>358</v>
      </c>
      <c r="Q25" s="666" t="s">
        <v>359</v>
      </c>
      <c r="R25" s="672" t="s">
        <v>360</v>
      </c>
      <c r="S25" s="672" t="s">
        <v>361</v>
      </c>
      <c r="T25" s="668" t="s">
        <v>362</v>
      </c>
      <c r="U25" s="666" t="s">
        <v>363</v>
      </c>
      <c r="V25" s="668" t="s">
        <v>363</v>
      </c>
      <c r="W25" s="668" t="s">
        <v>364</v>
      </c>
      <c r="X25" s="668" t="s">
        <v>365</v>
      </c>
      <c r="Y25" s="665" t="s">
        <v>366</v>
      </c>
      <c r="Z25" s="665" t="s">
        <v>367</v>
      </c>
      <c r="AA25" s="665" t="s">
        <v>368</v>
      </c>
      <c r="AB25" s="665" t="s">
        <v>355</v>
      </c>
      <c r="AC25" s="665" t="s">
        <v>369</v>
      </c>
      <c r="AD25" s="665" t="s">
        <v>370</v>
      </c>
      <c r="AE25" s="665" t="s">
        <v>371</v>
      </c>
      <c r="AF25" s="665" t="s">
        <v>372</v>
      </c>
      <c r="AG25" s="665" t="s">
        <v>373</v>
      </c>
      <c r="AH25" s="665" t="s">
        <v>374</v>
      </c>
      <c r="AI25" s="665" t="s">
        <v>375</v>
      </c>
      <c r="AJ25" s="665" t="s">
        <v>376</v>
      </c>
      <c r="AK25" s="665" t="s">
        <v>377</v>
      </c>
      <c r="AL25" s="665" t="s">
        <v>378</v>
      </c>
      <c r="AM25" s="669" t="s">
        <v>375</v>
      </c>
      <c r="AN25" s="665" t="s">
        <v>375</v>
      </c>
      <c r="AO25" s="665" t="s">
        <v>379</v>
      </c>
      <c r="AP25" s="665" t="s">
        <v>380</v>
      </c>
      <c r="AQ25" s="665" t="s">
        <v>381</v>
      </c>
      <c r="AR25" s="670"/>
      <c r="AS25" s="657"/>
      <c r="AT25" s="657"/>
      <c r="AU25" s="657"/>
      <c r="AV25" s="657"/>
      <c r="AW25" s="657"/>
      <c r="AX25" s="657"/>
      <c r="AY25" s="657"/>
      <c r="AZ25" s="657"/>
      <c r="BA25" s="657"/>
      <c r="BB25" s="657"/>
      <c r="BC25" s="657"/>
      <c r="BD25" s="657"/>
      <c r="BE25" s="657"/>
      <c r="BF25" s="657"/>
      <c r="BG25" s="657"/>
      <c r="BH25" s="657"/>
      <c r="BI25" s="657"/>
      <c r="BJ25" s="657"/>
      <c r="BK25" s="657"/>
      <c r="BL25" s="657"/>
      <c r="BM25" s="657"/>
      <c r="BN25" s="657"/>
      <c r="BO25" s="657"/>
      <c r="BP25" s="657"/>
      <c r="BQ25" s="657"/>
      <c r="BR25" s="657"/>
      <c r="BS25" s="657"/>
      <c r="BT25" s="657"/>
      <c r="BU25" s="657"/>
      <c r="BV25" s="657"/>
      <c r="BW25" s="657"/>
      <c r="BX25" s="657"/>
      <c r="BY25" s="657"/>
      <c r="BZ25" s="657"/>
      <c r="CA25" s="657"/>
      <c r="CB25" s="657"/>
      <c r="CC25" s="657"/>
      <c r="CD25" s="657"/>
      <c r="CE25" s="657"/>
      <c r="CF25" s="657"/>
      <c r="CG25" s="657"/>
      <c r="CH25" s="657"/>
      <c r="CI25" s="657"/>
      <c r="CJ25" s="657"/>
      <c r="CK25" s="657"/>
      <c r="CL25" s="657"/>
      <c r="CM25" s="657"/>
      <c r="CN25" s="657"/>
      <c r="CO25" s="657"/>
      <c r="CP25" s="657"/>
      <c r="CQ25" s="657"/>
      <c r="CR25" s="657"/>
      <c r="CS25" s="657"/>
      <c r="CT25" s="657"/>
      <c r="CU25" s="657"/>
      <c r="CV25" s="657"/>
      <c r="CW25" s="657"/>
      <c r="CX25" s="657"/>
      <c r="CY25" s="657"/>
      <c r="CZ25" s="657"/>
      <c r="DA25" s="657"/>
      <c r="DB25" s="657"/>
      <c r="DC25" s="657"/>
      <c r="DD25" s="657"/>
      <c r="DE25" s="657"/>
      <c r="DF25" s="657"/>
      <c r="DG25" s="657"/>
      <c r="DH25" s="657"/>
      <c r="DI25" s="657"/>
      <c r="DJ25" s="657"/>
      <c r="DK25" s="657"/>
      <c r="DL25" s="657"/>
      <c r="DM25" s="657"/>
      <c r="DN25" s="657"/>
      <c r="DO25" s="657"/>
      <c r="DP25" s="657"/>
      <c r="DQ25" s="657"/>
      <c r="DR25" s="657"/>
      <c r="DS25" s="657"/>
      <c r="DT25" s="657"/>
      <c r="DU25" s="657"/>
      <c r="DV25" s="657"/>
      <c r="DW25" s="657"/>
      <c r="DX25" s="657"/>
      <c r="DY25" s="657"/>
      <c r="DZ25" s="657"/>
      <c r="EA25" s="657"/>
      <c r="EB25" s="657"/>
      <c r="EC25" s="657"/>
      <c r="ED25" s="657"/>
    </row>
    <row r="26" spans="2:152" ht="17.5" thickTop="1" x14ac:dyDescent="0.4">
      <c r="B26" s="673"/>
    </row>
    <row r="27" spans="2:152" x14ac:dyDescent="0.4">
      <c r="B27" s="673"/>
    </row>
    <row r="38" s="1" customFormat="1" ht="13" x14ac:dyDescent="0.3"/>
    <row r="39" s="1" customFormat="1" ht="13" x14ac:dyDescent="0.3"/>
    <row r="40" s="1" customFormat="1" ht="13" x14ac:dyDescent="0.3"/>
    <row r="41" s="1" customFormat="1" ht="13" x14ac:dyDescent="0.3"/>
    <row r="42" s="1" customFormat="1" ht="13" x14ac:dyDescent="0.3"/>
    <row r="43" s="1" customFormat="1" ht="13" x14ac:dyDescent="0.3"/>
    <row r="44" s="1" customFormat="1" ht="13" x14ac:dyDescent="0.3"/>
    <row r="45" s="1" customFormat="1" ht="13" x14ac:dyDescent="0.3"/>
    <row r="46" s="1" customFormat="1" ht="13" x14ac:dyDescent="0.3"/>
    <row r="47" s="1" customFormat="1" ht="13" x14ac:dyDescent="0.3"/>
    <row r="48" s="1" customFormat="1" ht="13" x14ac:dyDescent="0.3"/>
    <row r="49" s="1" customFormat="1" ht="13" x14ac:dyDescent="0.3"/>
    <row r="50" s="1" customFormat="1" ht="13" x14ac:dyDescent="0.3"/>
    <row r="51" s="1" customFormat="1" ht="13" x14ac:dyDescent="0.3"/>
    <row r="52" s="1" customFormat="1" ht="13" x14ac:dyDescent="0.3"/>
    <row r="53" s="1" customFormat="1" ht="13" x14ac:dyDescent="0.3"/>
    <row r="54" s="1" customFormat="1" ht="13" x14ac:dyDescent="0.3"/>
    <row r="55" s="1" customFormat="1" ht="13" x14ac:dyDescent="0.3"/>
    <row r="56" s="1" customFormat="1" ht="13" x14ac:dyDescent="0.3"/>
    <row r="57" s="1" customFormat="1" ht="13" x14ac:dyDescent="0.3"/>
    <row r="58" s="1" customFormat="1" ht="13" x14ac:dyDescent="0.3"/>
    <row r="59" s="1" customFormat="1" ht="13" x14ac:dyDescent="0.3"/>
    <row r="60" s="1" customFormat="1" ht="13" x14ac:dyDescent="0.3"/>
    <row r="61" s="1" customFormat="1" ht="13" x14ac:dyDescent="0.3"/>
    <row r="62" s="1" customFormat="1" ht="13" x14ac:dyDescent="0.3"/>
    <row r="63" s="1" customFormat="1" ht="13" x14ac:dyDescent="0.3"/>
    <row r="64" s="1" customFormat="1" ht="13" x14ac:dyDescent="0.3"/>
    <row r="65" s="1" customFormat="1" ht="13" x14ac:dyDescent="0.3"/>
    <row r="66" s="1" customFormat="1" ht="13" x14ac:dyDescent="0.3"/>
    <row r="67" s="1" customFormat="1" ht="13" x14ac:dyDescent="0.3"/>
    <row r="68" s="1" customFormat="1" ht="13" x14ac:dyDescent="0.3"/>
    <row r="69" s="1" customFormat="1" ht="13" x14ac:dyDescent="0.3"/>
    <row r="70" s="1" customFormat="1" ht="13" x14ac:dyDescent="0.3"/>
    <row r="71" s="1" customFormat="1" ht="13" x14ac:dyDescent="0.3"/>
    <row r="72" s="1" customFormat="1" ht="13" x14ac:dyDescent="0.3"/>
  </sheetData>
  <mergeCells count="11">
    <mergeCell ref="BK2:BV2"/>
    <mergeCell ref="C2:K2"/>
    <mergeCell ref="O2:Z2"/>
    <mergeCell ref="AA2:AL2"/>
    <mergeCell ref="AM2:AX2"/>
    <mergeCell ref="AY2:BJ2"/>
    <mergeCell ref="BW2:CH2"/>
    <mergeCell ref="CI2:CT2"/>
    <mergeCell ref="CU2:DF2"/>
    <mergeCell ref="DG2:DR2"/>
    <mergeCell ref="DS2:ED2"/>
  </mergeCells>
  <phoneticPr fontId="153" type="noConversion"/>
  <printOptions horizontalCentered="1"/>
  <pageMargins left="0" right="0" top="0.55118110236220474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&amp;C11_x000D_&amp;1#&amp;"Aptos"&amp;10&amp;K000000 PUBLIC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6CB79-9621-49A6-9325-AEBA9F08512D}">
  <dimension ref="A1:EC44"/>
  <sheetViews>
    <sheetView showGridLines="0" view="pageBreakPreview" zoomScale="70" zoomScaleNormal="110" zoomScaleSheetLayoutView="70" workbookViewId="0">
      <pane xSplit="1" ySplit="3" topLeftCell="DQ4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35" hidden="1" customWidth="1"/>
    <col min="38" max="38" width="9.54296875" style="435" hidden="1" customWidth="1"/>
    <col min="39" max="56" width="9.81640625" style="435" hidden="1" customWidth="1"/>
    <col min="57" max="85" width="12.1796875" style="435" hidden="1" customWidth="1"/>
    <col min="86" max="102" width="7" style="435" hidden="1" customWidth="1"/>
    <col min="103" max="120" width="12.1796875" style="435" hidden="1" customWidth="1"/>
    <col min="121" max="133" width="12.1796875" style="435" customWidth="1"/>
    <col min="134" max="134" width="9.26953125" customWidth="1"/>
  </cols>
  <sheetData>
    <row r="1" spans="1:133" ht="32.15" customHeight="1" thickBot="1" x14ac:dyDescent="0.5">
      <c r="A1" s="197" t="s">
        <v>622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</row>
    <row r="2" spans="1:133" ht="30" customHeight="1" thickTop="1" thickBot="1" x14ac:dyDescent="0.5">
      <c r="A2" s="2000"/>
      <c r="B2" s="1962">
        <v>2015</v>
      </c>
      <c r="C2" s="1962"/>
      <c r="D2" s="1962"/>
      <c r="E2" s="1962"/>
      <c r="F2" s="1962"/>
      <c r="G2" s="1962"/>
      <c r="H2" s="1962"/>
      <c r="I2" s="1962"/>
      <c r="J2" s="1962"/>
      <c r="K2" s="675"/>
      <c r="L2" s="675"/>
      <c r="M2" s="675"/>
      <c r="N2" s="1961">
        <v>2016</v>
      </c>
      <c r="O2" s="1962"/>
      <c r="P2" s="1962"/>
      <c r="Q2" s="1962"/>
      <c r="R2" s="1962"/>
      <c r="S2" s="1962"/>
      <c r="T2" s="1962"/>
      <c r="U2" s="1962"/>
      <c r="V2" s="1962"/>
      <c r="W2" s="1962"/>
      <c r="X2" s="1962"/>
      <c r="Y2" s="1963"/>
      <c r="Z2" s="1962">
        <v>2017</v>
      </c>
      <c r="AA2" s="1962"/>
      <c r="AB2" s="1962"/>
      <c r="AC2" s="1962"/>
      <c r="AD2" s="1962"/>
      <c r="AE2" s="1962"/>
      <c r="AF2" s="1962"/>
      <c r="AG2" s="1962"/>
      <c r="AH2" s="1962"/>
      <c r="AI2" s="1962"/>
      <c r="AJ2" s="1962"/>
      <c r="AK2" s="1962"/>
      <c r="AL2" s="1961">
        <v>2018</v>
      </c>
      <c r="AM2" s="1962"/>
      <c r="AN2" s="1962"/>
      <c r="AO2" s="1962"/>
      <c r="AP2" s="1962"/>
      <c r="AQ2" s="1962"/>
      <c r="AR2" s="1962"/>
      <c r="AS2" s="1962"/>
      <c r="AT2" s="1962"/>
      <c r="AU2" s="1962"/>
      <c r="AV2" s="1962"/>
      <c r="AW2" s="1963"/>
      <c r="AX2" s="1961">
        <v>2019</v>
      </c>
      <c r="AY2" s="1962"/>
      <c r="AZ2" s="1962"/>
      <c r="BA2" s="1962"/>
      <c r="BB2" s="1962"/>
      <c r="BC2" s="1962"/>
      <c r="BD2" s="1962"/>
      <c r="BE2" s="1962"/>
      <c r="BF2" s="1962"/>
      <c r="BG2" s="1962"/>
      <c r="BH2" s="1962"/>
      <c r="BI2" s="1963"/>
      <c r="BJ2" s="1961">
        <v>2020</v>
      </c>
      <c r="BK2" s="1962"/>
      <c r="BL2" s="1962"/>
      <c r="BM2" s="1962"/>
      <c r="BN2" s="1962"/>
      <c r="BO2" s="1962"/>
      <c r="BP2" s="1962"/>
      <c r="BQ2" s="1962"/>
      <c r="BR2" s="1962"/>
      <c r="BS2" s="1962"/>
      <c r="BT2" s="1962"/>
      <c r="BU2" s="1963"/>
      <c r="BV2" s="1961">
        <v>2021</v>
      </c>
      <c r="BW2" s="1962"/>
      <c r="BX2" s="1962"/>
      <c r="BY2" s="1962"/>
      <c r="BZ2" s="1962"/>
      <c r="CA2" s="1962"/>
      <c r="CB2" s="1962"/>
      <c r="CC2" s="1962"/>
      <c r="CD2" s="1962"/>
      <c r="CE2" s="1962"/>
      <c r="CF2" s="1962"/>
      <c r="CG2" s="1962"/>
      <c r="CH2" s="1961">
        <v>2022</v>
      </c>
      <c r="CI2" s="1962"/>
      <c r="CJ2" s="1962"/>
      <c r="CK2" s="1962"/>
      <c r="CL2" s="1962"/>
      <c r="CM2" s="1962"/>
      <c r="CN2" s="1962"/>
      <c r="CO2" s="1962"/>
      <c r="CP2" s="1962"/>
      <c r="CQ2" s="1962"/>
      <c r="CR2" s="1962"/>
      <c r="CS2" s="1963"/>
      <c r="CT2" s="1961">
        <v>2023</v>
      </c>
      <c r="CU2" s="1962"/>
      <c r="CV2" s="1962"/>
      <c r="CW2" s="1962"/>
      <c r="CX2" s="1962"/>
      <c r="CY2" s="1962"/>
      <c r="CZ2" s="1962"/>
      <c r="DA2" s="1962"/>
      <c r="DB2" s="1962"/>
      <c r="DC2" s="1962"/>
      <c r="DD2" s="1962"/>
      <c r="DE2" s="1963"/>
      <c r="DF2" s="1961">
        <v>2024</v>
      </c>
      <c r="DG2" s="1962"/>
      <c r="DH2" s="1962"/>
      <c r="DI2" s="1962"/>
      <c r="DJ2" s="1962"/>
      <c r="DK2" s="1962"/>
      <c r="DL2" s="1962"/>
      <c r="DM2" s="1962"/>
      <c r="DN2" s="1962"/>
      <c r="DO2" s="1962"/>
      <c r="DP2" s="1962"/>
      <c r="DQ2" s="1963"/>
      <c r="DR2" s="1961">
        <v>2025</v>
      </c>
      <c r="DS2" s="1962"/>
      <c r="DT2" s="1962"/>
      <c r="DU2" s="1962"/>
      <c r="DV2" s="1962"/>
      <c r="DW2" s="1962"/>
      <c r="DX2" s="1962"/>
      <c r="DY2" s="1962"/>
      <c r="DZ2" s="1962"/>
      <c r="EA2" s="1962"/>
      <c r="EB2" s="1962"/>
      <c r="EC2" s="1963"/>
    </row>
    <row r="3" spans="1:133" ht="30" customHeight="1" thickTop="1" thickBot="1" x14ac:dyDescent="0.5">
      <c r="A3" s="2001"/>
      <c r="B3" s="414" t="s">
        <v>79</v>
      </c>
      <c r="C3" s="414" t="s">
        <v>80</v>
      </c>
      <c r="D3" s="414" t="s">
        <v>81</v>
      </c>
      <c r="E3" s="414" t="s">
        <v>82</v>
      </c>
      <c r="F3" s="414" t="s">
        <v>83</v>
      </c>
      <c r="G3" s="414" t="s">
        <v>84</v>
      </c>
      <c r="H3" s="414" t="s">
        <v>85</v>
      </c>
      <c r="I3" s="414" t="s">
        <v>86</v>
      </c>
      <c r="J3" s="414" t="s">
        <v>87</v>
      </c>
      <c r="K3" s="412" t="s">
        <v>88</v>
      </c>
      <c r="L3" s="412" t="s">
        <v>89</v>
      </c>
      <c r="M3" s="414" t="s">
        <v>90</v>
      </c>
      <c r="N3" s="676" t="s">
        <v>79</v>
      </c>
      <c r="O3" s="414" t="s">
        <v>80</v>
      </c>
      <c r="P3" s="414" t="s">
        <v>81</v>
      </c>
      <c r="Q3" s="414" t="s">
        <v>82</v>
      </c>
      <c r="R3" s="414" t="s">
        <v>83</v>
      </c>
      <c r="S3" s="414" t="s">
        <v>84</v>
      </c>
      <c r="T3" s="223" t="s">
        <v>85</v>
      </c>
      <c r="U3" s="223" t="s">
        <v>86</v>
      </c>
      <c r="V3" s="223" t="s">
        <v>87</v>
      </c>
      <c r="W3" s="223" t="s">
        <v>88</v>
      </c>
      <c r="X3" s="223" t="s">
        <v>89</v>
      </c>
      <c r="Y3" s="226" t="s">
        <v>90</v>
      </c>
      <c r="Z3" s="223" t="s">
        <v>79</v>
      </c>
      <c r="AA3" s="223" t="s">
        <v>80</v>
      </c>
      <c r="AB3" s="223" t="s">
        <v>81</v>
      </c>
      <c r="AC3" s="223" t="s">
        <v>82</v>
      </c>
      <c r="AD3" s="223" t="s">
        <v>83</v>
      </c>
      <c r="AE3" s="223" t="s">
        <v>84</v>
      </c>
      <c r="AF3" s="223" t="s">
        <v>85</v>
      </c>
      <c r="AG3" s="223" t="s">
        <v>86</v>
      </c>
      <c r="AH3" s="223" t="s">
        <v>87</v>
      </c>
      <c r="AI3" s="223" t="s">
        <v>88</v>
      </c>
      <c r="AJ3" s="223" t="s">
        <v>89</v>
      </c>
      <c r="AK3" s="223" t="s">
        <v>90</v>
      </c>
      <c r="AL3" s="225" t="s">
        <v>79</v>
      </c>
      <c r="AM3" s="223" t="s">
        <v>80</v>
      </c>
      <c r="AN3" s="223" t="s">
        <v>81</v>
      </c>
      <c r="AO3" s="223" t="s">
        <v>82</v>
      </c>
      <c r="AP3" s="223" t="s">
        <v>83</v>
      </c>
      <c r="AQ3" s="223" t="s">
        <v>84</v>
      </c>
      <c r="AR3" s="223" t="s">
        <v>85</v>
      </c>
      <c r="AS3" s="223" t="s">
        <v>86</v>
      </c>
      <c r="AT3" s="223" t="s">
        <v>87</v>
      </c>
      <c r="AU3" s="223" t="s">
        <v>88</v>
      </c>
      <c r="AV3" s="223" t="s">
        <v>89</v>
      </c>
      <c r="AW3" s="226" t="s">
        <v>90</v>
      </c>
      <c r="AX3" s="225" t="s">
        <v>79</v>
      </c>
      <c r="AY3" s="223" t="s">
        <v>80</v>
      </c>
      <c r="AZ3" s="223" t="s">
        <v>81</v>
      </c>
      <c r="BA3" s="223" t="s">
        <v>82</v>
      </c>
      <c r="BB3" s="223" t="s">
        <v>83</v>
      </c>
      <c r="BC3" s="223" t="s">
        <v>84</v>
      </c>
      <c r="BD3" s="223" t="s">
        <v>85</v>
      </c>
      <c r="BE3" s="223" t="s">
        <v>86</v>
      </c>
      <c r="BF3" s="223" t="s">
        <v>87</v>
      </c>
      <c r="BG3" s="223" t="s">
        <v>88</v>
      </c>
      <c r="BH3" s="223" t="s">
        <v>89</v>
      </c>
      <c r="BI3" s="226" t="s">
        <v>90</v>
      </c>
      <c r="BJ3" s="225" t="s">
        <v>79</v>
      </c>
      <c r="BK3" s="223" t="s">
        <v>80</v>
      </c>
      <c r="BL3" s="223" t="s">
        <v>81</v>
      </c>
      <c r="BM3" s="223" t="s">
        <v>82</v>
      </c>
      <c r="BN3" s="223" t="s">
        <v>83</v>
      </c>
      <c r="BO3" s="223" t="s">
        <v>84</v>
      </c>
      <c r="BP3" s="223" t="s">
        <v>85</v>
      </c>
      <c r="BQ3" s="223" t="s">
        <v>86</v>
      </c>
      <c r="BR3" s="223" t="s">
        <v>87</v>
      </c>
      <c r="BS3" s="223" t="s">
        <v>88</v>
      </c>
      <c r="BT3" s="223" t="s">
        <v>89</v>
      </c>
      <c r="BU3" s="226" t="s">
        <v>90</v>
      </c>
      <c r="BV3" s="295" t="s">
        <v>79</v>
      </c>
      <c r="BW3" s="222" t="s">
        <v>80</v>
      </c>
      <c r="BX3" s="222" t="s">
        <v>81</v>
      </c>
      <c r="BY3" s="222" t="s">
        <v>82</v>
      </c>
      <c r="BZ3" s="223" t="s">
        <v>83</v>
      </c>
      <c r="CA3" s="223" t="s">
        <v>84</v>
      </c>
      <c r="CB3" s="223" t="s">
        <v>85</v>
      </c>
      <c r="CC3" s="223" t="s">
        <v>86</v>
      </c>
      <c r="CD3" s="223" t="s">
        <v>87</v>
      </c>
      <c r="CE3" s="223" t="s">
        <v>88</v>
      </c>
      <c r="CF3" s="223" t="s">
        <v>89</v>
      </c>
      <c r="CG3" s="223" t="s">
        <v>90</v>
      </c>
      <c r="CH3" s="225" t="s">
        <v>79</v>
      </c>
      <c r="CI3" s="223" t="s">
        <v>80</v>
      </c>
      <c r="CJ3" s="223" t="s">
        <v>81</v>
      </c>
      <c r="CK3" s="223" t="s">
        <v>82</v>
      </c>
      <c r="CL3" s="223" t="s">
        <v>83</v>
      </c>
      <c r="CM3" s="223" t="s">
        <v>84</v>
      </c>
      <c r="CN3" s="223" t="s">
        <v>85</v>
      </c>
      <c r="CO3" s="223" t="s">
        <v>86</v>
      </c>
      <c r="CP3" s="223" t="s">
        <v>87</v>
      </c>
      <c r="CQ3" s="223" t="s">
        <v>88</v>
      </c>
      <c r="CR3" s="223" t="s">
        <v>89</v>
      </c>
      <c r="CS3" s="226" t="s">
        <v>90</v>
      </c>
      <c r="CT3" s="225" t="s">
        <v>79</v>
      </c>
      <c r="CU3" s="223" t="s">
        <v>80</v>
      </c>
      <c r="CV3" s="223" t="s">
        <v>81</v>
      </c>
      <c r="CW3" s="223" t="s">
        <v>82</v>
      </c>
      <c r="CX3" s="223" t="s">
        <v>83</v>
      </c>
      <c r="CY3" s="223" t="s">
        <v>84</v>
      </c>
      <c r="CZ3" s="223" t="s">
        <v>85</v>
      </c>
      <c r="DA3" s="223" t="s">
        <v>86</v>
      </c>
      <c r="DB3" s="223" t="s">
        <v>87</v>
      </c>
      <c r="DC3" s="223" t="s">
        <v>88</v>
      </c>
      <c r="DD3" s="223" t="s">
        <v>89</v>
      </c>
      <c r="DE3" s="226" t="s">
        <v>90</v>
      </c>
      <c r="DF3" s="225" t="s">
        <v>79</v>
      </c>
      <c r="DG3" s="223" t="s">
        <v>80</v>
      </c>
      <c r="DH3" s="223" t="s">
        <v>81</v>
      </c>
      <c r="DI3" s="223" t="s">
        <v>82</v>
      </c>
      <c r="DJ3" s="223" t="s">
        <v>83</v>
      </c>
      <c r="DK3" s="223" t="s">
        <v>84</v>
      </c>
      <c r="DL3" s="223" t="s">
        <v>85</v>
      </c>
      <c r="DM3" s="223" t="s">
        <v>86</v>
      </c>
      <c r="DN3" s="223" t="s">
        <v>87</v>
      </c>
      <c r="DO3" s="223" t="s">
        <v>88</v>
      </c>
      <c r="DP3" s="223" t="s">
        <v>89</v>
      </c>
      <c r="DQ3" s="226" t="s">
        <v>90</v>
      </c>
      <c r="DR3" s="225" t="s">
        <v>79</v>
      </c>
      <c r="DS3" s="223" t="s">
        <v>80</v>
      </c>
      <c r="DT3" s="223" t="s">
        <v>81</v>
      </c>
      <c r="DU3" s="223" t="s">
        <v>82</v>
      </c>
      <c r="DV3" s="223" t="s">
        <v>83</v>
      </c>
      <c r="DW3" s="223" t="s">
        <v>84</v>
      </c>
      <c r="DX3" s="223" t="s">
        <v>85</v>
      </c>
      <c r="DY3" s="223" t="s">
        <v>86</v>
      </c>
      <c r="DZ3" s="223" t="s">
        <v>87</v>
      </c>
      <c r="EA3" s="223" t="s">
        <v>88</v>
      </c>
      <c r="EB3" s="223" t="s">
        <v>89</v>
      </c>
      <c r="EC3" s="226" t="s">
        <v>90</v>
      </c>
    </row>
    <row r="4" spans="1:133" ht="30" customHeight="1" thickTop="1" x14ac:dyDescent="0.45">
      <c r="A4" s="612" t="s">
        <v>623</v>
      </c>
      <c r="B4" s="677"/>
      <c r="C4" s="677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678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679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678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679"/>
      <c r="AX4" s="678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679"/>
      <c r="BJ4" s="678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679"/>
      <c r="BV4" s="678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678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679"/>
      <c r="CT4" s="678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679"/>
      <c r="DF4" s="616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617"/>
      <c r="DR4" s="616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617"/>
    </row>
    <row r="5" spans="1:133" ht="30" customHeight="1" x14ac:dyDescent="0.45">
      <c r="A5" s="374" t="s">
        <v>624</v>
      </c>
      <c r="B5" s="400"/>
      <c r="C5" s="400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616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617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616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617"/>
      <c r="AX5" s="616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617"/>
      <c r="BJ5" s="616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617"/>
      <c r="BV5" s="616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616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617"/>
      <c r="CT5" s="616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617"/>
      <c r="DF5" s="616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617"/>
      <c r="DR5" s="616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617"/>
    </row>
    <row r="6" spans="1:133" ht="30" customHeight="1" x14ac:dyDescent="0.45">
      <c r="A6" s="420" t="s">
        <v>625</v>
      </c>
      <c r="B6" s="1584">
        <v>24.26492</v>
      </c>
      <c r="C6" s="1584">
        <v>24.08</v>
      </c>
      <c r="D6" s="1585">
        <v>24.017999999999997</v>
      </c>
      <c r="E6" s="1585">
        <v>23.6875</v>
      </c>
      <c r="F6" s="1585">
        <v>23.604999999999997</v>
      </c>
      <c r="G6" s="1585">
        <v>23.677475000000001</v>
      </c>
      <c r="H6" s="1583">
        <v>23.708625000000001</v>
      </c>
      <c r="I6" s="1583">
        <v>23.722000000000001</v>
      </c>
      <c r="J6" s="1583">
        <v>23.781399999999998</v>
      </c>
      <c r="K6" s="1583">
        <v>23.82</v>
      </c>
      <c r="L6" s="1583">
        <v>23.084</v>
      </c>
      <c r="M6" s="1583">
        <v>21.856749999999998</v>
      </c>
      <c r="N6" s="680">
        <v>21.506625</v>
      </c>
      <c r="O6" s="1583">
        <v>21.452000000000005</v>
      </c>
      <c r="P6" s="1583">
        <v>21.405275</v>
      </c>
      <c r="Q6" s="1583">
        <v>21.539399999999997</v>
      </c>
      <c r="R6" s="1583">
        <v>21.559759999999994</v>
      </c>
      <c r="S6" s="1583">
        <v>21.572425000000003</v>
      </c>
      <c r="T6" s="506">
        <v>21.544325000000001</v>
      </c>
      <c r="U6" s="506">
        <v>21.544325000000001</v>
      </c>
      <c r="V6" s="506">
        <v>21.630649999999999</v>
      </c>
      <c r="W6" s="506">
        <v>21.535520000000002</v>
      </c>
      <c r="X6" s="506">
        <v>19.838250000000002</v>
      </c>
      <c r="Y6" s="619">
        <v>16.136175000000001</v>
      </c>
      <c r="Z6" s="506">
        <v>15.529019999999999</v>
      </c>
      <c r="AA6" s="506">
        <v>15.2796</v>
      </c>
      <c r="AB6" s="506">
        <v>16.201275000000003</v>
      </c>
      <c r="AC6" s="506">
        <v>15.820025000000001</v>
      </c>
      <c r="AD6" s="506">
        <v>13.234300000000001</v>
      </c>
      <c r="AE6" s="506">
        <v>11.727425</v>
      </c>
      <c r="AF6" s="506">
        <v>11.960139999999999</v>
      </c>
      <c r="AG6" s="506">
        <v>12.40362</v>
      </c>
      <c r="AH6" s="506">
        <v>12.770675000000001</v>
      </c>
      <c r="AI6" s="506">
        <v>12.834975</v>
      </c>
      <c r="AJ6" s="506">
        <v>12.85135</v>
      </c>
      <c r="AK6" s="506">
        <v>12.901325</v>
      </c>
      <c r="AL6" s="618">
        <v>12.90558</v>
      </c>
      <c r="AM6" s="506">
        <v>12.912500000000001</v>
      </c>
      <c r="AN6" s="506">
        <v>12.925600000000001</v>
      </c>
      <c r="AO6" s="506">
        <v>12.909899999999999</v>
      </c>
      <c r="AP6" s="506">
        <v>12.9178</v>
      </c>
      <c r="AQ6" s="506">
        <v>12.873025000000002</v>
      </c>
      <c r="AR6" s="506">
        <v>12.892199999999999</v>
      </c>
      <c r="AS6" s="506">
        <v>12.88095</v>
      </c>
      <c r="AT6" s="506">
        <v>12.938000000000001</v>
      </c>
      <c r="AU6" s="506">
        <v>13.14574</v>
      </c>
      <c r="AV6" s="506">
        <v>13.870499999999998</v>
      </c>
      <c r="AW6" s="619">
        <v>14.050425000000001</v>
      </c>
      <c r="AX6" s="618">
        <v>14.13505</v>
      </c>
      <c r="AY6" s="506">
        <v>14.184450000000002</v>
      </c>
      <c r="AZ6" s="506">
        <v>14.190124999999998</v>
      </c>
      <c r="BA6" s="506">
        <v>14.174659999999999</v>
      </c>
      <c r="BB6" s="506">
        <v>14.314699999999998</v>
      </c>
      <c r="BC6" s="506">
        <v>14.230025000000001</v>
      </c>
      <c r="BD6" s="506">
        <v>14.205539999999999</v>
      </c>
      <c r="BE6" s="506">
        <v>14.193624999999999</v>
      </c>
      <c r="BF6" s="506">
        <v>14.165460000000001</v>
      </c>
      <c r="BG6" s="506">
        <v>14.167425</v>
      </c>
      <c r="BH6" s="506">
        <v>14.169849999999999</v>
      </c>
      <c r="BI6" s="619">
        <v>14.171719999999999</v>
      </c>
      <c r="BJ6" s="618">
        <v>14.168524999999999</v>
      </c>
      <c r="BK6" s="506">
        <v>14.189724999999999</v>
      </c>
      <c r="BL6" s="506">
        <v>14.20374</v>
      </c>
      <c r="BM6" s="506">
        <v>13.574149999999999</v>
      </c>
      <c r="BN6" s="506">
        <v>13.481175</v>
      </c>
      <c r="BO6" s="506">
        <v>13.500899999999998</v>
      </c>
      <c r="BP6" s="506">
        <v>13.480024999999999</v>
      </c>
      <c r="BQ6" s="506">
        <v>13.541679999999999</v>
      </c>
      <c r="BR6" s="506">
        <v>13.545425</v>
      </c>
      <c r="BS6" s="506">
        <v>13.57165</v>
      </c>
      <c r="BT6" s="506">
        <v>13.576699999999999</v>
      </c>
      <c r="BU6" s="619">
        <v>13.605179999999999</v>
      </c>
      <c r="BV6" s="618">
        <v>13.610475000000001</v>
      </c>
      <c r="BW6" s="506">
        <v>13.11045</v>
      </c>
      <c r="BX6" s="506">
        <v>12.612</v>
      </c>
      <c r="BY6" s="506">
        <v>12.410450000000001</v>
      </c>
      <c r="BZ6" s="506">
        <v>12.382949999999999</v>
      </c>
      <c r="CA6" s="506">
        <v>12.261524999999999</v>
      </c>
      <c r="CB6" s="506">
        <v>12.1814</v>
      </c>
      <c r="CC6" s="506">
        <v>12.10718</v>
      </c>
      <c r="CD6" s="506">
        <v>12.094874999999998</v>
      </c>
      <c r="CE6" s="506">
        <v>12.08685</v>
      </c>
      <c r="CF6" s="506">
        <v>12.104379999999999</v>
      </c>
      <c r="CG6" s="506">
        <v>12.113949999999999</v>
      </c>
      <c r="CH6" s="618">
        <v>12.168540000000002</v>
      </c>
      <c r="CI6" s="506">
        <v>12.42445</v>
      </c>
      <c r="CJ6" s="506">
        <v>13.048275</v>
      </c>
      <c r="CK6" s="506">
        <v>15.587100000000001</v>
      </c>
      <c r="CL6" s="506">
        <v>18.187774999999998</v>
      </c>
      <c r="CM6" s="506">
        <v>22.770524999999999</v>
      </c>
      <c r="CN6" s="506">
        <v>24.551460000000002</v>
      </c>
      <c r="CO6" s="506">
        <v>25.887400000000003</v>
      </c>
      <c r="CP6" s="506">
        <v>27.606875000000002</v>
      </c>
      <c r="CQ6" s="506">
        <v>29.228480000000001</v>
      </c>
      <c r="CR6" s="506">
        <v>31.859749999999998</v>
      </c>
      <c r="CS6" s="619">
        <v>32.589560000000006</v>
      </c>
      <c r="CT6" s="618">
        <v>32.705800000000004</v>
      </c>
      <c r="CU6" s="506">
        <v>32.752874999999996</v>
      </c>
      <c r="CV6" s="506">
        <v>19.392074999999998</v>
      </c>
      <c r="CW6" s="506">
        <v>18.750125000000001</v>
      </c>
      <c r="CX6" s="506">
        <v>19.40962</v>
      </c>
      <c r="CY6" s="506">
        <v>20.647774999999999</v>
      </c>
      <c r="CZ6" s="506">
        <v>23.20908</v>
      </c>
      <c r="DA6" s="506">
        <v>24.719624999999997</v>
      </c>
      <c r="DB6" s="506">
        <v>26.341379999999997</v>
      </c>
      <c r="DC6" s="506">
        <v>27.390660000000004</v>
      </c>
      <c r="DD6" s="506">
        <v>27.667919999999999</v>
      </c>
      <c r="DE6" s="619">
        <v>27.378250000000001</v>
      </c>
      <c r="DF6" s="618">
        <v>26.9756</v>
      </c>
      <c r="DG6" s="506">
        <v>26.052375000000001</v>
      </c>
      <c r="DH6" s="506">
        <v>24.76352</v>
      </c>
      <c r="DI6" s="506">
        <v>24.133800000000001</v>
      </c>
      <c r="DJ6" s="506">
        <v>23.685939999999999</v>
      </c>
      <c r="DK6" s="506">
        <v>23.45045</v>
      </c>
      <c r="DL6" s="506">
        <v>23.356299999999997</v>
      </c>
      <c r="DM6" s="506">
        <v>23.370525000000001</v>
      </c>
      <c r="DN6" s="506">
        <v>23.593319999999999</v>
      </c>
      <c r="DO6" s="506">
        <v>24.23865</v>
      </c>
      <c r="DP6" s="506">
        <v>25.1951</v>
      </c>
      <c r="DQ6" s="619">
        <v>25.928140000000003</v>
      </c>
      <c r="DR6" s="618">
        <v>26.48705</v>
      </c>
      <c r="DS6" s="506">
        <v>25.229900000000001</v>
      </c>
      <c r="DT6" s="506">
        <v>16.448840000000001</v>
      </c>
      <c r="DU6" s="506">
        <v>14.892975</v>
      </c>
      <c r="DV6" s="506">
        <v>14.558074999999999</v>
      </c>
      <c r="DW6" s="506">
        <v>14.212560000000002</v>
      </c>
      <c r="DX6" s="506">
        <v>13.00535</v>
      </c>
      <c r="DY6" s="506">
        <v>10.006450000000001</v>
      </c>
      <c r="DZ6" s="506">
        <v>10.18228</v>
      </c>
      <c r="EA6" s="199">
        <v>10.32</v>
      </c>
      <c r="EB6" s="199">
        <v>10.68</v>
      </c>
      <c r="EC6" s="617">
        <v>10.79</v>
      </c>
    </row>
    <row r="7" spans="1:133" ht="30" customHeight="1" x14ac:dyDescent="0.45">
      <c r="A7" s="420" t="s">
        <v>626</v>
      </c>
      <c r="B7" s="1584">
        <v>25.831945209906937</v>
      </c>
      <c r="C7" s="1584">
        <v>25.62247286656735</v>
      </c>
      <c r="D7" s="1585">
        <v>25.55228707757286</v>
      </c>
      <c r="E7" s="1585">
        <v>25.178541770470023</v>
      </c>
      <c r="F7" s="1585">
        <v>25.085349167762587</v>
      </c>
      <c r="G7" s="1585">
        <v>25.167215276311193</v>
      </c>
      <c r="H7" s="1583">
        <v>25.202411296299314</v>
      </c>
      <c r="I7" s="1583">
        <v>25.217525340306899</v>
      </c>
      <c r="J7" s="1583">
        <v>25.28466163023306</v>
      </c>
      <c r="K7" s="1583">
        <v>25.328300281780002</v>
      </c>
      <c r="L7" s="1583">
        <v>24.497766080506</v>
      </c>
      <c r="M7" s="1583">
        <v>23.120074204683011</v>
      </c>
      <c r="N7" s="680">
        <v>22.728667311548055</v>
      </c>
      <c r="O7" s="1583">
        <v>22.667666980145189</v>
      </c>
      <c r="P7" s="1583">
        <v>22.615502632795529</v>
      </c>
      <c r="Q7" s="1583">
        <v>22.765275962676164</v>
      </c>
      <c r="R7" s="1583">
        <v>22.788020639665582</v>
      </c>
      <c r="S7" s="1583">
        <v>22.802170269965135</v>
      </c>
      <c r="T7" s="506">
        <v>22.770777581813249</v>
      </c>
      <c r="U7" s="506">
        <v>22.770777581813249</v>
      </c>
      <c r="V7" s="506">
        <v>22.867232771364804</v>
      </c>
      <c r="W7" s="506">
        <v>22.760941793005255</v>
      </c>
      <c r="X7" s="506">
        <v>20.873483458028062</v>
      </c>
      <c r="Y7" s="619">
        <v>16.814478415620439</v>
      </c>
      <c r="Z7" s="506">
        <v>16.156246695134183</v>
      </c>
      <c r="AA7" s="506">
        <v>15.886446364684588</v>
      </c>
      <c r="AB7" s="506">
        <v>16.885178552899053</v>
      </c>
      <c r="AC7" s="506">
        <v>16.471472777830236</v>
      </c>
      <c r="AD7" s="506">
        <v>13.687149610216213</v>
      </c>
      <c r="AE7" s="506">
        <v>12.081641357234671</v>
      </c>
      <c r="AF7" s="506">
        <v>12.32877467794159</v>
      </c>
      <c r="AG7" s="506">
        <v>12.800552987620783</v>
      </c>
      <c r="AH7" s="506">
        <v>13.191846975948941</v>
      </c>
      <c r="AI7" s="506">
        <v>13.2604694858478</v>
      </c>
      <c r="AJ7" s="506">
        <v>13.277948922203397</v>
      </c>
      <c r="AK7" s="506">
        <v>13.331303704410768</v>
      </c>
      <c r="AL7" s="618">
        <v>13.335847104176807</v>
      </c>
      <c r="AM7" s="506">
        <v>13.343236348370848</v>
      </c>
      <c r="AN7" s="506">
        <v>13.357225380960401</v>
      </c>
      <c r="AO7" s="506">
        <v>13.340460011764701</v>
      </c>
      <c r="AP7" s="506">
        <v>13.348895919264693</v>
      </c>
      <c r="AQ7" s="506">
        <v>13.301088099066204</v>
      </c>
      <c r="AR7" s="506">
        <v>13.321560557550116</v>
      </c>
      <c r="AS7" s="506">
        <v>13.309549090906271</v>
      </c>
      <c r="AT7" s="506">
        <v>13.370467780355602</v>
      </c>
      <c r="AU7" s="506">
        <v>13.592446933374857</v>
      </c>
      <c r="AV7" s="506">
        <v>14.36875452406511</v>
      </c>
      <c r="AW7" s="619">
        <v>14.561928200076396</v>
      </c>
      <c r="AX7" s="618">
        <v>14.652846805598696</v>
      </c>
      <c r="AY7" s="506">
        <v>14.705939146309683</v>
      </c>
      <c r="AZ7" s="506">
        <v>14.712039187695753</v>
      </c>
      <c r="BA7" s="506">
        <v>14.695416324910125</v>
      </c>
      <c r="BB7" s="506">
        <v>14.845989722709161</v>
      </c>
      <c r="BC7" s="506">
        <v>14.754932651251567</v>
      </c>
      <c r="BD7" s="506">
        <v>14.728609633222829</v>
      </c>
      <c r="BE7" s="506">
        <v>14.71580141722645</v>
      </c>
      <c r="BF7" s="506">
        <v>14.685528154114975</v>
      </c>
      <c r="BG7" s="506">
        <v>14.687640098817475</v>
      </c>
      <c r="BH7" s="506">
        <v>14.690246472443896</v>
      </c>
      <c r="BI7" s="619">
        <v>14.692256358191264</v>
      </c>
      <c r="BJ7" s="618">
        <v>14.688822367330191</v>
      </c>
      <c r="BK7" s="506">
        <v>14.711609222952912</v>
      </c>
      <c r="BL7" s="506">
        <v>14.726674644279859</v>
      </c>
      <c r="BM7" s="506">
        <v>14.05097510945502</v>
      </c>
      <c r="BN7" s="506">
        <v>13.951377400570335</v>
      </c>
      <c r="BO7" s="506">
        <v>13.972503428856623</v>
      </c>
      <c r="BP7" s="506">
        <v>13.950145784832982</v>
      </c>
      <c r="BQ7" s="506">
        <v>14.016186790854963</v>
      </c>
      <c r="BR7" s="506">
        <v>14.020198881071597</v>
      </c>
      <c r="BS7" s="506">
        <v>14.048296404753946</v>
      </c>
      <c r="BT7" s="506">
        <v>14.053707423957093</v>
      </c>
      <c r="BU7" s="619">
        <v>14.084226077357869</v>
      </c>
      <c r="BV7" s="618">
        <v>14.08990059966041</v>
      </c>
      <c r="BW7" s="506">
        <v>13.554721237624536</v>
      </c>
      <c r="BX7" s="506">
        <v>13.022602661930675</v>
      </c>
      <c r="BY7" s="506">
        <v>12.807827249212473</v>
      </c>
      <c r="BZ7" s="506">
        <v>12.778540056481001</v>
      </c>
      <c r="CA7" s="506">
        <v>12.649273456806201</v>
      </c>
      <c r="CB7" s="506">
        <v>12.564018332282201</v>
      </c>
      <c r="CC7" s="506">
        <v>12.485077707805987</v>
      </c>
      <c r="CD7" s="506">
        <v>12.471992990554069</v>
      </c>
      <c r="CE7" s="506">
        <v>12.463459926532526</v>
      </c>
      <c r="CF7" s="506">
        <v>12.482100210360715</v>
      </c>
      <c r="CG7" s="506">
        <v>12.492277048891033</v>
      </c>
      <c r="CH7" s="618">
        <v>12.550338231973242</v>
      </c>
      <c r="CI7" s="506">
        <v>12.822738689269743</v>
      </c>
      <c r="CJ7" s="506">
        <v>13.488271695907287</v>
      </c>
      <c r="CK7" s="506">
        <v>16.219122719346828</v>
      </c>
      <c r="CL7" s="506">
        <v>19.054156791338986</v>
      </c>
      <c r="CM7" s="506">
        <v>24.145011468152109</v>
      </c>
      <c r="CN7" s="506">
        <v>26.156937512661525</v>
      </c>
      <c r="CO7" s="506">
        <v>27.678725602933454</v>
      </c>
      <c r="CP7" s="506">
        <v>29.653474402890765</v>
      </c>
      <c r="CQ7" s="506">
        <v>31.532605309059338</v>
      </c>
      <c r="CR7" s="506">
        <v>34.616970027048112</v>
      </c>
      <c r="CS7" s="619">
        <v>35.480276499491964</v>
      </c>
      <c r="CT7" s="618">
        <v>35.618095793508317</v>
      </c>
      <c r="CU7" s="506">
        <v>35.673934819775646</v>
      </c>
      <c r="CV7" s="506">
        <v>20.380106378499605</v>
      </c>
      <c r="CW7" s="506">
        <v>19.67226874500615</v>
      </c>
      <c r="CX7" s="506">
        <v>20.399485662249266</v>
      </c>
      <c r="CY7" s="506">
        <v>21.771613439198891</v>
      </c>
      <c r="CZ7" s="506">
        <v>24.638682906690001</v>
      </c>
      <c r="DA7" s="506">
        <v>26.347900553019855</v>
      </c>
      <c r="DB7" s="506">
        <v>28.198337830397168</v>
      </c>
      <c r="DC7" s="506">
        <v>29.404158253252593</v>
      </c>
      <c r="DD7" s="506">
        <v>29.723917423392582</v>
      </c>
      <c r="DE7" s="619">
        <v>29.389857140652687</v>
      </c>
      <c r="DF7" s="618">
        <v>28.926365138580749</v>
      </c>
      <c r="DG7" s="506">
        <v>27.867405228205424</v>
      </c>
      <c r="DH7" s="506">
        <v>26.3977745447351</v>
      </c>
      <c r="DI7" s="506">
        <v>25.683394782505051</v>
      </c>
      <c r="DJ7" s="506">
        <v>25.176779204050995</v>
      </c>
      <c r="DK7" s="506">
        <v>24.910878262900592</v>
      </c>
      <c r="DL7" s="506">
        <v>24.804662868381975</v>
      </c>
      <c r="DM7" s="506">
        <v>24.820707407459278</v>
      </c>
      <c r="DN7" s="506">
        <v>25.072158655632787</v>
      </c>
      <c r="DO7" s="506">
        <v>25.802174704769396</v>
      </c>
      <c r="DP7" s="506">
        <v>26.888762660253374</v>
      </c>
      <c r="DQ7" s="619">
        <v>27.725303902838352</v>
      </c>
      <c r="DR7" s="618">
        <v>28.365335124257406</v>
      </c>
      <c r="DS7" s="506">
        <v>26.928402239132737</v>
      </c>
      <c r="DT7" s="506">
        <v>17.154259160629316</v>
      </c>
      <c r="DU7" s="506">
        <v>15.468920620183443</v>
      </c>
      <c r="DV7" s="506">
        <v>15.107930980782642</v>
      </c>
      <c r="DW7" s="506">
        <v>14.736156262630015</v>
      </c>
      <c r="DX7" s="506">
        <v>13.44240805396147</v>
      </c>
      <c r="DY7" s="506">
        <v>10.263195378487669</v>
      </c>
      <c r="DZ7" s="506">
        <v>10.448247452681219</v>
      </c>
      <c r="EA7" s="199">
        <v>10.59</v>
      </c>
      <c r="EB7" s="199">
        <v>10.98</v>
      </c>
      <c r="EC7" s="617">
        <v>11.08</v>
      </c>
    </row>
    <row r="8" spans="1:133" ht="30" customHeight="1" x14ac:dyDescent="0.45">
      <c r="A8" s="420" t="s">
        <v>627</v>
      </c>
      <c r="B8" s="1584">
        <v>23.32536</v>
      </c>
      <c r="C8" s="1584">
        <v>23.319999999999997</v>
      </c>
      <c r="D8" s="1585">
        <v>23.196000000000002</v>
      </c>
      <c r="E8" s="1585">
        <v>22.927499999999998</v>
      </c>
      <c r="F8" s="1585">
        <v>22.927499999999998</v>
      </c>
      <c r="G8" s="1585">
        <v>22.913025000000001</v>
      </c>
      <c r="H8" s="1583">
        <v>22.913025000000001</v>
      </c>
      <c r="I8" s="1583">
        <v>22.92</v>
      </c>
      <c r="J8" s="1583">
        <v>22.952150000000003</v>
      </c>
      <c r="K8" s="1583">
        <v>23.107500000000002</v>
      </c>
      <c r="L8" s="1583">
        <v>22.651879999999998</v>
      </c>
      <c r="M8" s="1583">
        <v>21.748825000000004</v>
      </c>
      <c r="N8" s="680">
        <v>21.795200000000001</v>
      </c>
      <c r="O8" s="1583">
        <v>21.83</v>
      </c>
      <c r="P8" s="1583">
        <v>21.934100000000001</v>
      </c>
      <c r="Q8" s="1583">
        <v>21.891524999999998</v>
      </c>
      <c r="R8" s="1583">
        <v>21.932920000000003</v>
      </c>
      <c r="S8" s="1583">
        <v>21.922799999999999</v>
      </c>
      <c r="T8" s="506">
        <v>21.943950000000001</v>
      </c>
      <c r="U8" s="506">
        <v>21.943950000000001</v>
      </c>
      <c r="V8" s="506">
        <v>21.980149999999998</v>
      </c>
      <c r="W8" s="506">
        <v>21.632999999999999</v>
      </c>
      <c r="X8" s="506">
        <v>20.274050000000003</v>
      </c>
      <c r="Y8" s="619">
        <v>16.929974999999999</v>
      </c>
      <c r="Z8" s="506">
        <v>15.989080000000001</v>
      </c>
      <c r="AA8" s="506">
        <v>15.6538</v>
      </c>
      <c r="AB8" s="506">
        <v>15.7803</v>
      </c>
      <c r="AC8" s="506">
        <v>15.468425</v>
      </c>
      <c r="AD8" s="506">
        <v>14.258199999999999</v>
      </c>
      <c r="AE8" s="506">
        <v>12.451575</v>
      </c>
      <c r="AF8" s="506">
        <v>12.223400000000002</v>
      </c>
      <c r="AG8" s="506">
        <v>12.649019999999998</v>
      </c>
      <c r="AH8" s="506">
        <v>13.149825</v>
      </c>
      <c r="AI8" s="506">
        <v>12.934925</v>
      </c>
      <c r="AJ8" s="506">
        <v>12.935275000000001</v>
      </c>
      <c r="AK8" s="506">
        <v>12.893699999999999</v>
      </c>
      <c r="AL8" s="618">
        <v>12.97724</v>
      </c>
      <c r="AM8" s="506">
        <v>13.897499999999999</v>
      </c>
      <c r="AN8" s="506">
        <v>12.992599999999999</v>
      </c>
      <c r="AO8" s="506">
        <v>12.978979999999998</v>
      </c>
      <c r="AP8" s="506">
        <v>12.951649999999999</v>
      </c>
      <c r="AQ8" s="506">
        <v>12.956424999999999</v>
      </c>
      <c r="AR8" s="506">
        <v>12.946019999999999</v>
      </c>
      <c r="AS8" s="506">
        <v>12.954474999999999</v>
      </c>
      <c r="AT8" s="506">
        <v>13.112550000000001</v>
      </c>
      <c r="AU8" s="506">
        <v>13.392339999999999</v>
      </c>
      <c r="AV8" s="506">
        <v>13.673920000000001</v>
      </c>
      <c r="AW8" s="619">
        <v>13.973475000000001</v>
      </c>
      <c r="AX8" s="618">
        <v>14.037475000000001</v>
      </c>
      <c r="AY8" s="506">
        <v>14.073799999999999</v>
      </c>
      <c r="AZ8" s="506">
        <v>14.080825000000001</v>
      </c>
      <c r="BA8" s="506">
        <v>14.043359999999998</v>
      </c>
      <c r="BB8" s="506">
        <v>14.278420000000001</v>
      </c>
      <c r="BC8" s="506">
        <v>14.151175</v>
      </c>
      <c r="BD8" s="506">
        <v>14.1073</v>
      </c>
      <c r="BE8" s="506">
        <v>14.08745</v>
      </c>
      <c r="BF8" s="506">
        <v>14.071899999999999</v>
      </c>
      <c r="BG8" s="506">
        <v>14.070599999999999</v>
      </c>
      <c r="BH8" s="506">
        <v>14.069649999999999</v>
      </c>
      <c r="BI8" s="619">
        <v>14.08236</v>
      </c>
      <c r="BJ8" s="618">
        <v>14.096325</v>
      </c>
      <c r="BK8" s="506">
        <v>14.101624999999999</v>
      </c>
      <c r="BL8" s="506">
        <v>14.104220000000002</v>
      </c>
      <c r="BM8" s="506">
        <v>13.322125</v>
      </c>
      <c r="BN8" s="506">
        <v>13.100774999999999</v>
      </c>
      <c r="BO8" s="506">
        <v>13.12542</v>
      </c>
      <c r="BP8" s="506">
        <v>13.131975000000001</v>
      </c>
      <c r="BQ8" s="506">
        <v>13.159139999999999</v>
      </c>
      <c r="BR8" s="506">
        <v>13.185175000000001</v>
      </c>
      <c r="BS8" s="506">
        <v>13.182450000000001</v>
      </c>
      <c r="BT8" s="506">
        <v>13.1889</v>
      </c>
      <c r="BU8" s="619">
        <v>13.195460000000001</v>
      </c>
      <c r="BV8" s="618">
        <v>13.208375</v>
      </c>
      <c r="BW8" s="506">
        <v>13.08785</v>
      </c>
      <c r="BX8" s="506">
        <v>12.89442</v>
      </c>
      <c r="BY8" s="506">
        <v>12.719650000000001</v>
      </c>
      <c r="BZ8" s="506">
        <v>12.683350000000001</v>
      </c>
      <c r="CA8" s="506">
        <v>12.562850000000001</v>
      </c>
      <c r="CB8" s="506">
        <v>12.53032</v>
      </c>
      <c r="CC8" s="506">
        <v>12.446779999999999</v>
      </c>
      <c r="CD8" s="506">
        <v>12.381874999999999</v>
      </c>
      <c r="CE8" s="506">
        <v>12.345174999999999</v>
      </c>
      <c r="CF8" s="506">
        <v>12.356960000000001</v>
      </c>
      <c r="CG8" s="506">
        <v>12.370774999999998</v>
      </c>
      <c r="CH8" s="618">
        <v>12.392900000000001</v>
      </c>
      <c r="CI8" s="506">
        <v>12.447175</v>
      </c>
      <c r="CJ8" s="506">
        <v>12.873950000000001</v>
      </c>
      <c r="CK8" s="506">
        <v>15.434199999999999</v>
      </c>
      <c r="CL8" s="506">
        <v>18.539574999999999</v>
      </c>
      <c r="CM8" s="506">
        <v>22.654349999999997</v>
      </c>
      <c r="CN8" s="506">
        <v>24.080880000000001</v>
      </c>
      <c r="CO8" s="506">
        <v>25.417275</v>
      </c>
      <c r="CP8" s="506">
        <v>26.795275000000004</v>
      </c>
      <c r="CQ8" s="506">
        <v>28.040659999999995</v>
      </c>
      <c r="CR8" s="506">
        <v>30.276599999999998</v>
      </c>
      <c r="CS8" s="619">
        <v>30.676460000000002</v>
      </c>
      <c r="CT8" s="618">
        <v>30.3902</v>
      </c>
      <c r="CU8" s="506">
        <v>30.316524999999999</v>
      </c>
      <c r="CV8" s="506">
        <v>20.63475</v>
      </c>
      <c r="CW8" s="506">
        <v>20.052700000000002</v>
      </c>
      <c r="CX8" s="506">
        <v>20.704519999999999</v>
      </c>
      <c r="CY8" s="506">
        <v>21.885825000000004</v>
      </c>
      <c r="CZ8" s="506">
        <v>23.350059999999999</v>
      </c>
      <c r="DA8" s="506">
        <v>24.440775000000002</v>
      </c>
      <c r="DB8" s="506">
        <v>25.967959999999998</v>
      </c>
      <c r="DC8" s="506">
        <v>27.114539999999998</v>
      </c>
      <c r="DD8" s="506">
        <v>27.500239999999998</v>
      </c>
      <c r="DE8" s="619">
        <v>27.365849999999998</v>
      </c>
      <c r="DF8" s="618">
        <v>27.167499999999997</v>
      </c>
      <c r="DG8" s="506">
        <v>26.346024999999997</v>
      </c>
      <c r="DH8" s="506">
        <v>25.248540000000002</v>
      </c>
      <c r="DI8" s="506">
        <v>24.587039999999998</v>
      </c>
      <c r="DJ8" s="506">
        <v>23.8216</v>
      </c>
      <c r="DK8" s="506">
        <v>23.666625</v>
      </c>
      <c r="DL8" s="506">
        <v>23.594119999999997</v>
      </c>
      <c r="DM8" s="506">
        <v>23.586599999999997</v>
      </c>
      <c r="DN8" s="506">
        <v>23.651799999999998</v>
      </c>
      <c r="DO8" s="506">
        <v>23.793524999999999</v>
      </c>
      <c r="DP8" s="506">
        <v>24.375899999999998</v>
      </c>
      <c r="DQ8" s="619">
        <v>24.8933</v>
      </c>
      <c r="DR8" s="618">
        <v>25.312075</v>
      </c>
      <c r="DS8" s="506">
        <v>24.319224999999999</v>
      </c>
      <c r="DT8" s="506">
        <v>16.919040000000003</v>
      </c>
      <c r="DU8" s="506">
        <v>15.015549999999999</v>
      </c>
      <c r="DV8" s="506">
        <v>14.539100000000001</v>
      </c>
      <c r="DW8" s="506">
        <v>14.247780000000001</v>
      </c>
      <c r="DX8" s="506">
        <v>13.494199999999999</v>
      </c>
      <c r="DY8" s="506">
        <v>11.59395</v>
      </c>
      <c r="DZ8" s="506">
        <v>11.672140000000002</v>
      </c>
      <c r="EA8" s="199">
        <v>11.67</v>
      </c>
      <c r="EB8" s="199">
        <v>11.86</v>
      </c>
      <c r="EC8" s="617">
        <v>11.76</v>
      </c>
    </row>
    <row r="9" spans="1:133" ht="30" customHeight="1" x14ac:dyDescent="0.45">
      <c r="A9" s="420" t="s">
        <v>628</v>
      </c>
      <c r="B9" s="1584">
        <v>26.404876217662025</v>
      </c>
      <c r="C9" s="1584">
        <v>26.398007697532258</v>
      </c>
      <c r="D9" s="1585">
        <v>26.239225356892376</v>
      </c>
      <c r="E9" s="1585">
        <v>25.896172471727681</v>
      </c>
      <c r="F9" s="1585">
        <v>25.896172471727681</v>
      </c>
      <c r="G9" s="1585">
        <v>25.877707832549511</v>
      </c>
      <c r="H9" s="1583">
        <v>25.877707832549511</v>
      </c>
      <c r="I9" s="1583">
        <v>25.886604924327994</v>
      </c>
      <c r="J9" s="1583">
        <v>25.927623520985996</v>
      </c>
      <c r="K9" s="1583">
        <v>26.126036999872809</v>
      </c>
      <c r="L9" s="1583">
        <v>25.545103043663499</v>
      </c>
      <c r="M9" s="1583">
        <v>24.402447838001631</v>
      </c>
      <c r="N9" s="680">
        <v>24.460845050189445</v>
      </c>
      <c r="O9" s="1583">
        <v>24.50468653533142</v>
      </c>
      <c r="P9" s="1583">
        <v>24.635935347531447</v>
      </c>
      <c r="Q9" s="1583">
        <v>24.582238436435993</v>
      </c>
      <c r="R9" s="1583">
        <v>24.634446748944278</v>
      </c>
      <c r="S9" s="1583">
        <v>24.621680933887099</v>
      </c>
      <c r="T9" s="506">
        <v>24.648362130913274</v>
      </c>
      <c r="U9" s="506">
        <v>24.648362130913274</v>
      </c>
      <c r="V9" s="506">
        <v>24.694043950716729</v>
      </c>
      <c r="W9" s="506">
        <v>24.25672910347766</v>
      </c>
      <c r="X9" s="506">
        <v>22.561071453510195</v>
      </c>
      <c r="Y9" s="619">
        <v>18.49562756109308</v>
      </c>
      <c r="Z9" s="506">
        <v>17.378403412145328</v>
      </c>
      <c r="AA9" s="506">
        <v>16.983046029698471</v>
      </c>
      <c r="AB9" s="506">
        <v>17.132043967067585</v>
      </c>
      <c r="AC9" s="506">
        <v>16.765071235098926</v>
      </c>
      <c r="AD9" s="506">
        <v>15.352710052341475</v>
      </c>
      <c r="AE9" s="506">
        <v>13.278250670460178</v>
      </c>
      <c r="AF9" s="506">
        <v>13.019087575342189</v>
      </c>
      <c r="AG9" s="506">
        <v>13.503019840088371</v>
      </c>
      <c r="AH9" s="506">
        <v>14.0752611015751</v>
      </c>
      <c r="AI9" s="506">
        <v>13.829331851496063</v>
      </c>
      <c r="AJ9" s="506">
        <v>13.829731928347263</v>
      </c>
      <c r="AK9" s="506">
        <v>13.782218984609285</v>
      </c>
      <c r="AL9" s="618">
        <v>13.877711996122827</v>
      </c>
      <c r="AM9" s="506">
        <v>14.935317902768634</v>
      </c>
      <c r="AN9" s="506">
        <v>13.895279010349322</v>
      </c>
      <c r="AO9" s="506">
        <v>13.879701864528379</v>
      </c>
      <c r="AP9" s="506">
        <v>13.848451483266222</v>
      </c>
      <c r="AQ9" s="506">
        <v>13.853910779881105</v>
      </c>
      <c r="AR9" s="506">
        <v>13.842015016200136</v>
      </c>
      <c r="AS9" s="506">
        <v>13.851681295235476</v>
      </c>
      <c r="AT9" s="506">
        <v>14.032563449284584</v>
      </c>
      <c r="AU9" s="506">
        <v>14.353472949609891</v>
      </c>
      <c r="AV9" s="506">
        <v>14.677408551717507</v>
      </c>
      <c r="AW9" s="619">
        <v>15.023099528414026</v>
      </c>
      <c r="AX9" s="618">
        <v>15.097100880943621</v>
      </c>
      <c r="AY9" s="506">
        <v>15.139125093719977</v>
      </c>
      <c r="AZ9" s="506">
        <v>15.147254176445221</v>
      </c>
      <c r="BA9" s="506">
        <v>15.10390809384381</v>
      </c>
      <c r="BB9" s="506">
        <v>15.376156071900747</v>
      </c>
      <c r="BC9" s="506">
        <v>15.22869461240877</v>
      </c>
      <c r="BD9" s="506">
        <v>15.177895635492948</v>
      </c>
      <c r="BE9" s="506">
        <v>15.154920956116195</v>
      </c>
      <c r="BF9" s="506">
        <v>15.13692658613733</v>
      </c>
      <c r="BG9" s="506">
        <v>15.135422369996352</v>
      </c>
      <c r="BH9" s="506">
        <v>15.134323148426278</v>
      </c>
      <c r="BI9" s="619">
        <v>15.149030506196185</v>
      </c>
      <c r="BJ9" s="618">
        <v>15.165192404077004</v>
      </c>
      <c r="BK9" s="506">
        <v>15.171326806918026</v>
      </c>
      <c r="BL9" s="506">
        <v>15.174330477001686</v>
      </c>
      <c r="BM9" s="506">
        <v>14.272848349061185</v>
      </c>
      <c r="BN9" s="506">
        <v>14.019078998321154</v>
      </c>
      <c r="BO9" s="506">
        <v>14.047303812000539</v>
      </c>
      <c r="BP9" s="506">
        <v>14.054812213057852</v>
      </c>
      <c r="BQ9" s="506">
        <v>14.085933879773405</v>
      </c>
      <c r="BR9" s="506">
        <v>14.115769452451111</v>
      </c>
      <c r="BS9" s="506">
        <v>14.112646269046994</v>
      </c>
      <c r="BT9" s="506">
        <v>14.120038905611072</v>
      </c>
      <c r="BU9" s="619">
        <v>14.127558141788203</v>
      </c>
      <c r="BV9" s="618">
        <v>14.142363181432787</v>
      </c>
      <c r="BW9" s="506">
        <v>14.004279550580312</v>
      </c>
      <c r="BX9" s="506">
        <v>13.783041638843697</v>
      </c>
      <c r="BY9" s="506">
        <v>13.583539330207364</v>
      </c>
      <c r="BZ9" s="506">
        <v>13.542149082849818</v>
      </c>
      <c r="CA9" s="506">
        <v>13.404866644632616</v>
      </c>
      <c r="CB9" s="506">
        <v>13.367836334920931</v>
      </c>
      <c r="CC9" s="506">
        <v>13.272797982354021</v>
      </c>
      <c r="CD9" s="506">
        <v>13.199017952023556</v>
      </c>
      <c r="CE9" s="506">
        <v>13.15732222712632</v>
      </c>
      <c r="CF9" s="506">
        <v>13.170709662346123</v>
      </c>
      <c r="CG9" s="506">
        <v>13.186405262826193</v>
      </c>
      <c r="CH9" s="618">
        <v>13.211546897745343</v>
      </c>
      <c r="CI9" s="506">
        <v>13.273247150502797</v>
      </c>
      <c r="CJ9" s="506">
        <v>13.759655590442915</v>
      </c>
      <c r="CK9" s="506">
        <v>16.724875356106061</v>
      </c>
      <c r="CL9" s="506">
        <v>20.43373920236327</v>
      </c>
      <c r="CM9" s="506">
        <v>25.548244346562768</v>
      </c>
      <c r="CN9" s="506">
        <v>27.377217439468776</v>
      </c>
      <c r="CO9" s="506">
        <v>29.117743465168161</v>
      </c>
      <c r="CP9" s="506">
        <v>30.940582019341566</v>
      </c>
      <c r="CQ9" s="506">
        <v>32.613128196467834</v>
      </c>
      <c r="CR9" s="506">
        <v>35.677578931367151</v>
      </c>
      <c r="CS9" s="619">
        <v>36.234134958435199</v>
      </c>
      <c r="CT9" s="618">
        <v>35.83542932071142</v>
      </c>
      <c r="CU9" s="506">
        <v>35.733031752208049</v>
      </c>
      <c r="CV9" s="506">
        <v>23.008637403287427</v>
      </c>
      <c r="CW9" s="506">
        <v>22.287303004824192</v>
      </c>
      <c r="CX9" s="506">
        <v>23.095417687049331</v>
      </c>
      <c r="CY9" s="506">
        <v>24.575051368034021</v>
      </c>
      <c r="CZ9" s="506">
        <v>26.436533179688595</v>
      </c>
      <c r="DA9" s="506">
        <v>27.843338907425686</v>
      </c>
      <c r="DB9" s="506">
        <v>29.842734705632363</v>
      </c>
      <c r="DC9" s="506">
        <v>31.367056547149769</v>
      </c>
      <c r="DD9" s="506">
        <v>31.884380592761399</v>
      </c>
      <c r="DE9" s="619">
        <v>31.703866239675055</v>
      </c>
      <c r="DF9" s="618">
        <v>31.43795293130632</v>
      </c>
      <c r="DG9" s="506">
        <v>30.343129202772349</v>
      </c>
      <c r="DH9" s="506">
        <v>28.896513940427166</v>
      </c>
      <c r="DI9" s="506">
        <v>28.033322053285001</v>
      </c>
      <c r="DJ9" s="506">
        <v>27.042588648778739</v>
      </c>
      <c r="DK9" s="506">
        <v>26.84304658718181</v>
      </c>
      <c r="DL9" s="506">
        <v>26.749811287469555</v>
      </c>
      <c r="DM9" s="506">
        <v>26.740145589847479</v>
      </c>
      <c r="DN9" s="506">
        <v>26.823976655276319</v>
      </c>
      <c r="DO9" s="506">
        <v>27.006413924346422</v>
      </c>
      <c r="DP9" s="506">
        <v>27.759174281889553</v>
      </c>
      <c r="DQ9" s="619">
        <v>28.432150226119276</v>
      </c>
      <c r="DR9" s="618">
        <v>28.979764915062106</v>
      </c>
      <c r="DS9" s="506">
        <v>27.685698677046478</v>
      </c>
      <c r="DT9" s="506">
        <v>18.48257732535377</v>
      </c>
      <c r="DU9" s="506">
        <v>16.234391593455559</v>
      </c>
      <c r="DV9" s="506">
        <v>15.678884336267107</v>
      </c>
      <c r="DW9" s="506">
        <v>15.340629576324849</v>
      </c>
      <c r="DX9" s="506">
        <v>14.470541934888887</v>
      </c>
      <c r="DY9" s="506">
        <v>12.307407325826318</v>
      </c>
      <c r="DZ9" s="506">
        <v>12.395553159261729</v>
      </c>
      <c r="EA9" s="199">
        <v>12.39</v>
      </c>
      <c r="EB9" s="199">
        <v>12.61</v>
      </c>
      <c r="EC9" s="617">
        <v>12.5</v>
      </c>
    </row>
    <row r="10" spans="1:133" ht="30" customHeight="1" x14ac:dyDescent="0.45">
      <c r="A10" s="420" t="s">
        <v>629</v>
      </c>
      <c r="B10" s="1584"/>
      <c r="C10" s="1584"/>
      <c r="D10" s="1585"/>
      <c r="E10" s="1585"/>
      <c r="F10" s="1585"/>
      <c r="G10" s="1585"/>
      <c r="H10" s="1583"/>
      <c r="I10" s="1583"/>
      <c r="J10" s="1583"/>
      <c r="K10" s="1583"/>
      <c r="L10" s="1583"/>
      <c r="M10" s="1583"/>
      <c r="N10" s="680"/>
      <c r="O10" s="1583"/>
      <c r="P10" s="1583"/>
      <c r="Q10" s="1583"/>
      <c r="R10" s="1583"/>
      <c r="S10" s="1583"/>
      <c r="T10" s="506"/>
      <c r="U10" s="506"/>
      <c r="V10" s="506"/>
      <c r="W10" s="506"/>
      <c r="X10" s="506"/>
      <c r="Y10" s="619"/>
      <c r="Z10" s="506"/>
      <c r="AA10" s="506"/>
      <c r="AB10" s="506"/>
      <c r="AC10" s="506"/>
      <c r="AD10" s="506"/>
      <c r="AE10" s="506"/>
      <c r="AF10" s="506"/>
      <c r="AG10" s="506"/>
      <c r="AH10" s="506"/>
      <c r="AI10" s="506"/>
      <c r="AJ10" s="506"/>
      <c r="AK10" s="506"/>
      <c r="AL10" s="618"/>
      <c r="AM10" s="506"/>
      <c r="AN10" s="506"/>
      <c r="AO10" s="506"/>
      <c r="AP10" s="506"/>
      <c r="AQ10" s="506"/>
      <c r="AR10" s="506"/>
      <c r="AS10" s="506"/>
      <c r="AT10" s="506"/>
      <c r="AU10" s="506"/>
      <c r="AV10" s="506"/>
      <c r="AW10" s="619"/>
      <c r="AX10" s="618">
        <v>14.80885</v>
      </c>
      <c r="AY10" s="506">
        <v>15.408849999999999</v>
      </c>
      <c r="AZ10" s="506">
        <v>15.332650000000001</v>
      </c>
      <c r="BA10" s="506">
        <v>15.2911</v>
      </c>
      <c r="BB10" s="506">
        <v>15.261566666666667</v>
      </c>
      <c r="BC10" s="506">
        <v>15.196400000000001</v>
      </c>
      <c r="BD10" s="506">
        <v>15.179966666666667</v>
      </c>
      <c r="BE10" s="506">
        <v>15.192049999999998</v>
      </c>
      <c r="BF10" s="506">
        <v>15.1892</v>
      </c>
      <c r="BG10" s="506">
        <v>15.18765</v>
      </c>
      <c r="BH10" s="506">
        <v>15.1927</v>
      </c>
      <c r="BI10" s="619">
        <v>15.1646</v>
      </c>
      <c r="BJ10" s="618">
        <v>15.152200000000001</v>
      </c>
      <c r="BK10" s="506">
        <v>15.1172</v>
      </c>
      <c r="BL10" s="506">
        <v>15.064925000000001</v>
      </c>
      <c r="BM10" s="506">
        <v>14.3561</v>
      </c>
      <c r="BN10" s="506">
        <v>14.330249999999999</v>
      </c>
      <c r="BO10" s="506">
        <v>14.437166666666668</v>
      </c>
      <c r="BP10" s="506">
        <v>14.4331</v>
      </c>
      <c r="BQ10" s="506">
        <v>14.448650000000001</v>
      </c>
      <c r="BR10" s="506">
        <v>14.49305</v>
      </c>
      <c r="BS10" s="506">
        <v>14.521799999999999</v>
      </c>
      <c r="BT10" s="506">
        <v>14.507600000000002</v>
      </c>
      <c r="BU10" s="619">
        <v>14.5175</v>
      </c>
      <c r="BV10" s="618">
        <v>14.50375</v>
      </c>
      <c r="BW10" s="506">
        <v>14.463650000000001</v>
      </c>
      <c r="BX10" s="506">
        <v>14.308325</v>
      </c>
      <c r="BY10" s="506">
        <v>14.1525</v>
      </c>
      <c r="BZ10" s="506">
        <v>14.12865</v>
      </c>
      <c r="CA10" s="506">
        <v>14.041450000000001</v>
      </c>
      <c r="CB10" s="506">
        <v>14.05925</v>
      </c>
      <c r="CC10" s="506">
        <v>13.9419</v>
      </c>
      <c r="CD10" s="506">
        <v>13.88045</v>
      </c>
      <c r="CE10" s="506">
        <v>13.970749999999999</v>
      </c>
      <c r="CF10" s="506">
        <v>13.997933333333334</v>
      </c>
      <c r="CG10" s="506">
        <v>14.135850000000001</v>
      </c>
      <c r="CH10" s="618">
        <v>14.308133333333332</v>
      </c>
      <c r="CI10" s="506">
        <v>14.509450000000001</v>
      </c>
      <c r="CJ10" s="506">
        <v>14.534033333333333</v>
      </c>
      <c r="CK10" s="506">
        <v>15.916966666666667</v>
      </c>
      <c r="CL10" s="506">
        <v>18.166966666666667</v>
      </c>
      <c r="CM10" s="506">
        <v>21.349200000000003</v>
      </c>
      <c r="CN10" s="506">
        <v>21.674399999999999</v>
      </c>
      <c r="CO10" s="506">
        <v>22.430066666666665</v>
      </c>
      <c r="CP10" s="506">
        <v>23.221249999999998</v>
      </c>
      <c r="CQ10" s="506">
        <v>24.425633333333334</v>
      </c>
      <c r="CR10" s="506">
        <v>26.065833333333334</v>
      </c>
      <c r="CS10" s="619">
        <v>26.503966666666667</v>
      </c>
      <c r="CT10" s="618">
        <v>26.342166666666667</v>
      </c>
      <c r="CU10" s="506">
        <v>25.8794</v>
      </c>
      <c r="CV10" s="506">
        <v>21.056266666666669</v>
      </c>
      <c r="CW10" s="506">
        <v>21.284933333333331</v>
      </c>
      <c r="CX10" s="506">
        <v>21.6645</v>
      </c>
      <c r="CY10" s="506">
        <v>22.275866666666662</v>
      </c>
      <c r="CZ10" s="506">
        <v>23.076633333333334</v>
      </c>
      <c r="DA10" s="506">
        <v>23.592874999999999</v>
      </c>
      <c r="DB10" s="506">
        <v>24.407299999999999</v>
      </c>
      <c r="DC10" s="506">
        <v>24.903860000000002</v>
      </c>
      <c r="DD10" s="506">
        <v>25.06794</v>
      </c>
      <c r="DE10" s="619">
        <v>24.795124999999999</v>
      </c>
      <c r="DF10" s="618">
        <v>24.273499999999999</v>
      </c>
      <c r="DG10" s="506">
        <v>23.604749999999999</v>
      </c>
      <c r="DH10" s="506">
        <v>22.778620000000004</v>
      </c>
      <c r="DI10" s="506">
        <v>22.261379999999999</v>
      </c>
      <c r="DJ10" s="506">
        <v>21.851620000000004</v>
      </c>
      <c r="DK10" s="506">
        <v>21.771875000000001</v>
      </c>
      <c r="DL10" s="506">
        <v>21.7561</v>
      </c>
      <c r="DM10" s="506">
        <v>21.780224999999998</v>
      </c>
      <c r="DN10" s="506">
        <v>21.955919999999999</v>
      </c>
      <c r="DO10" s="506">
        <v>22.300750000000001</v>
      </c>
      <c r="DP10" s="506">
        <v>22.661324999999998</v>
      </c>
      <c r="DQ10" s="619">
        <v>23.047980000000003</v>
      </c>
      <c r="DR10" s="618">
        <v>23.227799999999998</v>
      </c>
      <c r="DS10" s="506">
        <v>22.422000000000001</v>
      </c>
      <c r="DT10" s="506">
        <v>16.562740000000002</v>
      </c>
      <c r="DU10" s="506">
        <v>15.695625</v>
      </c>
      <c r="DV10" s="506">
        <v>14.263275</v>
      </c>
      <c r="DW10" s="506">
        <v>13.614880000000003</v>
      </c>
      <c r="DX10" s="506">
        <v>12.925299999999998</v>
      </c>
      <c r="DY10" s="506">
        <v>11.590350000000001</v>
      </c>
      <c r="DZ10" s="506">
        <v>11.459040000000002</v>
      </c>
      <c r="EA10" s="506">
        <v>11.41</v>
      </c>
      <c r="EB10" s="506">
        <v>11.53</v>
      </c>
      <c r="EC10" s="619">
        <v>11.44</v>
      </c>
    </row>
    <row r="11" spans="1:133" ht="30" customHeight="1" x14ac:dyDescent="0.45">
      <c r="A11" s="420" t="s">
        <v>630</v>
      </c>
      <c r="B11" s="1584"/>
      <c r="C11" s="1584"/>
      <c r="D11" s="1585"/>
      <c r="E11" s="1585"/>
      <c r="F11" s="1585"/>
      <c r="G11" s="1585"/>
      <c r="H11" s="1583"/>
      <c r="I11" s="1583"/>
      <c r="J11" s="1583"/>
      <c r="K11" s="1583"/>
      <c r="L11" s="1583"/>
      <c r="M11" s="1583"/>
      <c r="N11" s="680"/>
      <c r="O11" s="1583"/>
      <c r="P11" s="1583"/>
      <c r="Q11" s="1583"/>
      <c r="R11" s="1583"/>
      <c r="S11" s="1583"/>
      <c r="T11" s="506"/>
      <c r="U11" s="506"/>
      <c r="V11" s="506"/>
      <c r="W11" s="506"/>
      <c r="X11" s="506"/>
      <c r="Y11" s="619"/>
      <c r="Z11" s="506"/>
      <c r="AA11" s="506"/>
      <c r="AB11" s="506"/>
      <c r="AC11" s="506"/>
      <c r="AD11" s="506"/>
      <c r="AE11" s="506"/>
      <c r="AF11" s="506"/>
      <c r="AG11" s="506"/>
      <c r="AH11" s="506"/>
      <c r="AI11" s="506"/>
      <c r="AJ11" s="506"/>
      <c r="AK11" s="506"/>
      <c r="AL11" s="618"/>
      <c r="AM11" s="506"/>
      <c r="AN11" s="506"/>
      <c r="AO11" s="506"/>
      <c r="AP11" s="506"/>
      <c r="AQ11" s="506"/>
      <c r="AR11" s="506"/>
      <c r="AS11" s="506"/>
      <c r="AT11" s="506"/>
      <c r="AU11" s="506"/>
      <c r="AV11" s="506"/>
      <c r="AW11" s="619"/>
      <c r="AX11" s="618">
        <v>17.383084980071288</v>
      </c>
      <c r="AY11" s="506">
        <v>18.215676226177326</v>
      </c>
      <c r="AZ11" s="506">
        <v>18.109282976259447</v>
      </c>
      <c r="BA11" s="506">
        <v>18.051349976212656</v>
      </c>
      <c r="BB11" s="506">
        <v>18.010206309376347</v>
      </c>
      <c r="BC11" s="506">
        <v>17.91952228443132</v>
      </c>
      <c r="BD11" s="506">
        <v>17.89667613900961</v>
      </c>
      <c r="BE11" s="506">
        <v>17.913473913707382</v>
      </c>
      <c r="BF11" s="506">
        <v>17.909511524475658</v>
      </c>
      <c r="BG11" s="506">
        <v>17.907356652657306</v>
      </c>
      <c r="BH11" s="506">
        <v>17.914377653810465</v>
      </c>
      <c r="BI11" s="619">
        <v>17.875320915561197</v>
      </c>
      <c r="BJ11" s="618">
        <v>17.858094140331279</v>
      </c>
      <c r="BK11" s="506">
        <v>17.809497330436791</v>
      </c>
      <c r="BL11" s="506">
        <v>17.736989106090743</v>
      </c>
      <c r="BM11" s="506">
        <v>16.762548179146442</v>
      </c>
      <c r="BN11" s="506">
        <v>16.72731623472696</v>
      </c>
      <c r="BO11" s="506">
        <v>16.873175074068374</v>
      </c>
      <c r="BP11" s="506">
        <v>16.867620540185513</v>
      </c>
      <c r="BQ11" s="506">
        <v>16.888862653833048</v>
      </c>
      <c r="BR11" s="506">
        <v>16.949557901433742</v>
      </c>
      <c r="BS11" s="506">
        <v>16.988893074491507</v>
      </c>
      <c r="BT11" s="506">
        <v>16.969461612962089</v>
      </c>
      <c r="BU11" s="619">
        <v>16.983008218056327</v>
      </c>
      <c r="BV11" s="618">
        <v>16.964194336008887</v>
      </c>
      <c r="BW11" s="506">
        <v>16.909360757151788</v>
      </c>
      <c r="BX11" s="506">
        <v>16.697450481624966</v>
      </c>
      <c r="BY11" s="506">
        <v>16.485628585573256</v>
      </c>
      <c r="BZ11" s="506">
        <v>16.453275743306701</v>
      </c>
      <c r="CA11" s="506">
        <v>16.335140599742552</v>
      </c>
      <c r="CB11" s="506">
        <v>16.35923586889805</v>
      </c>
      <c r="CC11" s="506">
        <v>16.20056682636498</v>
      </c>
      <c r="CD11" s="506">
        <v>16.117652728097163</v>
      </c>
      <c r="CE11" s="506">
        <v>16.239534809381691</v>
      </c>
      <c r="CF11" s="506">
        <v>16.276275531363201</v>
      </c>
      <c r="CG11" s="506">
        <v>16.463040745177121</v>
      </c>
      <c r="CH11" s="618">
        <v>16.697189464888925</v>
      </c>
      <c r="CI11" s="506">
        <v>16.97199281090132</v>
      </c>
      <c r="CJ11" s="506">
        <v>17.0056385017194</v>
      </c>
      <c r="CK11" s="506">
        <v>18.930057629541594</v>
      </c>
      <c r="CL11" s="506">
        <v>22.20004065188019</v>
      </c>
      <c r="CM11" s="506">
        <v>27.144288424275409</v>
      </c>
      <c r="CN11" s="506">
        <v>27.672178700195079</v>
      </c>
      <c r="CO11" s="506">
        <v>28.915928766214396</v>
      </c>
      <c r="CP11" s="506">
        <v>30.244371001090791</v>
      </c>
      <c r="CQ11" s="506">
        <v>32.319997388885383</v>
      </c>
      <c r="CR11" s="506">
        <v>35.255463757171356</v>
      </c>
      <c r="CS11" s="619">
        <v>36.061764784584753</v>
      </c>
      <c r="CT11" s="618">
        <v>35.76288559487903</v>
      </c>
      <c r="CU11" s="506">
        <v>34.915259725366504</v>
      </c>
      <c r="CV11" s="506">
        <v>26.672499231520177</v>
      </c>
      <c r="CW11" s="506">
        <v>27.040481873017104</v>
      </c>
      <c r="CX11" s="506">
        <v>27.656043556242064</v>
      </c>
      <c r="CY11" s="506">
        <v>28.660167326836273</v>
      </c>
      <c r="CZ11" s="506">
        <v>29.999510335177739</v>
      </c>
      <c r="DA11" s="506">
        <v>30.877846797664485</v>
      </c>
      <c r="DB11" s="506">
        <v>32.287906107335758</v>
      </c>
      <c r="DC11" s="506">
        <v>33.162636588245419</v>
      </c>
      <c r="DD11" s="506">
        <v>33.454225067347679</v>
      </c>
      <c r="DE11" s="619">
        <v>32.970103334391546</v>
      </c>
      <c r="DF11" s="618">
        <v>32.054168619967911</v>
      </c>
      <c r="DG11" s="506">
        <v>30.898190659759607</v>
      </c>
      <c r="DH11" s="506">
        <v>29.497815242359049</v>
      </c>
      <c r="DI11" s="506">
        <v>28.636191380809176</v>
      </c>
      <c r="DJ11" s="506">
        <v>27.961705668114945</v>
      </c>
      <c r="DK11" s="506">
        <v>27.831262733192187</v>
      </c>
      <c r="DL11" s="506">
        <v>27.805490268250942</v>
      </c>
      <c r="DM11" s="506">
        <v>27.84490878425564</v>
      </c>
      <c r="DN11" s="506">
        <v>28.132716792868848</v>
      </c>
      <c r="DO11" s="506">
        <v>28.701370991354484</v>
      </c>
      <c r="DP11" s="506">
        <v>29.301413555378343</v>
      </c>
      <c r="DQ11" s="619">
        <v>29.951104597384195</v>
      </c>
      <c r="DR11" s="618">
        <v>30.255483104561286</v>
      </c>
      <c r="DS11" s="506">
        <v>28.902523911418186</v>
      </c>
      <c r="DT11" s="506">
        <v>19.850532004526517</v>
      </c>
      <c r="DU11" s="506">
        <v>18.617806015405488</v>
      </c>
      <c r="DV11" s="506">
        <v>16.636132299198508</v>
      </c>
      <c r="DW11" s="506">
        <v>15.760677301831615</v>
      </c>
      <c r="DX11" s="506">
        <v>14.843921368663915</v>
      </c>
      <c r="DY11" s="506">
        <v>13.10982454969565</v>
      </c>
      <c r="DZ11" s="506">
        <v>12.942077881242762</v>
      </c>
      <c r="EA11" s="506">
        <v>12.88</v>
      </c>
      <c r="EB11" s="506">
        <v>13.03</v>
      </c>
      <c r="EC11" s="619">
        <v>12.92</v>
      </c>
    </row>
    <row r="12" spans="1:133" ht="30" customHeight="1" x14ac:dyDescent="0.45">
      <c r="A12" s="420" t="s">
        <v>631</v>
      </c>
      <c r="B12" s="1584">
        <v>23</v>
      </c>
      <c r="C12" s="1584">
        <v>23</v>
      </c>
      <c r="D12" s="1585">
        <v>23</v>
      </c>
      <c r="E12" s="1585">
        <v>23</v>
      </c>
      <c r="F12" s="1585">
        <v>23</v>
      </c>
      <c r="G12" s="1585">
        <v>23</v>
      </c>
      <c r="H12" s="1583">
        <v>23</v>
      </c>
      <c r="I12" s="1583">
        <v>23</v>
      </c>
      <c r="J12" s="1583">
        <v>23</v>
      </c>
      <c r="K12" s="1583">
        <v>23.95</v>
      </c>
      <c r="L12" s="1583">
        <v>23.95</v>
      </c>
      <c r="M12" s="1583">
        <v>23.3</v>
      </c>
      <c r="N12" s="680">
        <v>23</v>
      </c>
      <c r="O12" s="1583">
        <v>24.05</v>
      </c>
      <c r="P12" s="1583">
        <v>24.25</v>
      </c>
      <c r="Q12" s="1583">
        <v>24.05</v>
      </c>
      <c r="R12" s="1583">
        <v>24</v>
      </c>
      <c r="S12" s="1583">
        <v>24.25</v>
      </c>
      <c r="T12" s="506">
        <v>24</v>
      </c>
      <c r="U12" s="506">
        <v>24</v>
      </c>
      <c r="V12" s="506">
        <v>24</v>
      </c>
      <c r="W12" s="506">
        <v>24</v>
      </c>
      <c r="X12" s="506">
        <v>23</v>
      </c>
      <c r="Y12" s="619">
        <v>22.5</v>
      </c>
      <c r="Z12" s="506">
        <v>21</v>
      </c>
      <c r="AA12" s="506">
        <v>21.5</v>
      </c>
      <c r="AB12" s="506">
        <v>21.33</v>
      </c>
      <c r="AC12" s="506">
        <v>21</v>
      </c>
      <c r="AD12" s="506">
        <v>19.95</v>
      </c>
      <c r="AE12" s="506">
        <v>17</v>
      </c>
      <c r="AF12" s="506">
        <v>17</v>
      </c>
      <c r="AG12" s="506">
        <v>17</v>
      </c>
      <c r="AH12" s="506">
        <v>17</v>
      </c>
      <c r="AI12" s="506">
        <v>17</v>
      </c>
      <c r="AJ12" s="506">
        <v>17.239999999999998</v>
      </c>
      <c r="AK12" s="506">
        <v>17.5</v>
      </c>
      <c r="AL12" s="618">
        <v>17.18</v>
      </c>
      <c r="AM12" s="506">
        <v>16.5</v>
      </c>
      <c r="AN12" s="506">
        <v>16.5</v>
      </c>
      <c r="AO12" s="506">
        <v>16.5</v>
      </c>
      <c r="AP12" s="506">
        <v>16</v>
      </c>
      <c r="AQ12" s="506">
        <v>16</v>
      </c>
      <c r="AR12" s="506">
        <v>16</v>
      </c>
      <c r="AS12" s="506">
        <v>18</v>
      </c>
      <c r="AT12" s="506">
        <v>18</v>
      </c>
      <c r="AU12" s="506">
        <v>19.5</v>
      </c>
      <c r="AV12" s="506">
        <v>19.5</v>
      </c>
      <c r="AW12" s="506">
        <v>19.5</v>
      </c>
      <c r="AX12" s="618">
        <v>19.75</v>
      </c>
      <c r="AY12" s="506">
        <v>19.75</v>
      </c>
      <c r="AZ12" s="506">
        <v>19.75</v>
      </c>
      <c r="BA12" s="506">
        <v>19.75</v>
      </c>
      <c r="BB12" s="506">
        <v>19.75</v>
      </c>
      <c r="BC12" s="506">
        <v>19.75</v>
      </c>
      <c r="BD12" s="506">
        <v>19.75</v>
      </c>
      <c r="BE12" s="506">
        <v>19.75</v>
      </c>
      <c r="BF12" s="506">
        <v>19</v>
      </c>
      <c r="BG12" s="506">
        <v>19</v>
      </c>
      <c r="BH12" s="506">
        <v>19.5</v>
      </c>
      <c r="BI12" s="619">
        <v>20.95</v>
      </c>
      <c r="BJ12" s="618">
        <v>20.95</v>
      </c>
      <c r="BK12" s="506">
        <v>20.2</v>
      </c>
      <c r="BL12" s="506">
        <v>20.2</v>
      </c>
      <c r="BM12" s="506">
        <v>20.2</v>
      </c>
      <c r="BN12" s="506">
        <v>18.75</v>
      </c>
      <c r="BO12" s="506">
        <v>18.75</v>
      </c>
      <c r="BP12" s="506">
        <v>18.75</v>
      </c>
      <c r="BQ12" s="506">
        <v>18.25</v>
      </c>
      <c r="BR12" s="506">
        <v>18.25</v>
      </c>
      <c r="BS12" s="506">
        <v>18.5</v>
      </c>
      <c r="BT12" s="506">
        <v>18.5</v>
      </c>
      <c r="BU12" s="619">
        <v>18.5</v>
      </c>
      <c r="BV12" s="618">
        <v>18.5</v>
      </c>
      <c r="BW12" s="506">
        <v>17.600000000000001</v>
      </c>
      <c r="BX12" s="506">
        <v>17.600000000000001</v>
      </c>
      <c r="BY12" s="506">
        <v>17.600000000000001</v>
      </c>
      <c r="BZ12" s="506">
        <v>17.600000000000001</v>
      </c>
      <c r="CA12" s="506">
        <v>17.600000000000001</v>
      </c>
      <c r="CB12" s="506">
        <v>17.25</v>
      </c>
      <c r="CC12" s="506">
        <v>17.25</v>
      </c>
      <c r="CD12" s="506">
        <v>17.5</v>
      </c>
      <c r="CE12" s="506">
        <v>17.5</v>
      </c>
      <c r="CF12" s="506">
        <v>20</v>
      </c>
      <c r="CG12" s="506">
        <v>19.75</v>
      </c>
      <c r="CH12" s="618">
        <v>19.75</v>
      </c>
      <c r="CI12" s="506">
        <v>19.75</v>
      </c>
      <c r="CJ12" s="506">
        <v>19.75</v>
      </c>
      <c r="CK12" s="506">
        <v>19.75</v>
      </c>
      <c r="CL12" s="506">
        <v>21.5</v>
      </c>
      <c r="CM12" s="506">
        <v>21.5</v>
      </c>
      <c r="CN12" s="506">
        <v>21.5</v>
      </c>
      <c r="CO12" s="506">
        <v>21.5</v>
      </c>
      <c r="CP12" s="506">
        <v>21.5</v>
      </c>
      <c r="CQ12" s="506">
        <v>21.5</v>
      </c>
      <c r="CR12" s="506">
        <v>21.5</v>
      </c>
      <c r="CS12" s="619">
        <v>21.5</v>
      </c>
      <c r="CT12" s="618">
        <v>21.5</v>
      </c>
      <c r="CU12" s="506">
        <v>21.5</v>
      </c>
      <c r="CV12" s="506">
        <v>21.5</v>
      </c>
      <c r="CW12" s="506">
        <v>21.5</v>
      </c>
      <c r="CX12" s="506">
        <v>21.5</v>
      </c>
      <c r="CY12" s="506">
        <v>21.5</v>
      </c>
      <c r="CZ12" s="506">
        <v>21.5</v>
      </c>
      <c r="DA12" s="506">
        <v>21.5</v>
      </c>
      <c r="DB12" s="506">
        <v>21.5</v>
      </c>
      <c r="DC12" s="506">
        <v>21.5</v>
      </c>
      <c r="DD12" s="506">
        <v>21.5</v>
      </c>
      <c r="DE12" s="619">
        <v>21.5</v>
      </c>
      <c r="DF12" s="618">
        <v>21.5</v>
      </c>
      <c r="DG12" s="506">
        <v>21.5</v>
      </c>
      <c r="DH12" s="506">
        <v>21.5</v>
      </c>
      <c r="DI12" s="506">
        <v>21.5</v>
      </c>
      <c r="DJ12" s="506">
        <v>21.5</v>
      </c>
      <c r="DK12" s="506">
        <v>21.5</v>
      </c>
      <c r="DL12" s="506">
        <v>21.5</v>
      </c>
      <c r="DM12" s="506">
        <v>21.5</v>
      </c>
      <c r="DN12" s="506">
        <v>21.5</v>
      </c>
      <c r="DO12" s="506">
        <v>21.5</v>
      </c>
      <c r="DP12" s="506">
        <v>21.5</v>
      </c>
      <c r="DQ12" s="619">
        <v>21.5</v>
      </c>
      <c r="DR12" s="618">
        <v>21.5</v>
      </c>
      <c r="DS12" s="506">
        <v>21.5</v>
      </c>
      <c r="DT12" s="506">
        <v>21.5</v>
      </c>
      <c r="DU12" s="506">
        <v>21.5</v>
      </c>
      <c r="DV12" s="506">
        <v>21.5</v>
      </c>
      <c r="DW12" s="506">
        <v>21.5</v>
      </c>
      <c r="DX12" s="506">
        <v>21.5</v>
      </c>
      <c r="DY12" s="506">
        <v>21.5</v>
      </c>
      <c r="DZ12" s="506">
        <v>21.5</v>
      </c>
      <c r="EA12" s="506">
        <v>12.5</v>
      </c>
      <c r="EB12" s="506">
        <v>12.5</v>
      </c>
      <c r="EC12" s="619">
        <v>12.5</v>
      </c>
    </row>
    <row r="13" spans="1:133" ht="30" customHeight="1" x14ac:dyDescent="0.45">
      <c r="A13" s="420" t="s">
        <v>632</v>
      </c>
      <c r="B13" s="1584">
        <v>25.4</v>
      </c>
      <c r="C13" s="1584">
        <v>23.23</v>
      </c>
      <c r="D13" s="1585">
        <v>23.23</v>
      </c>
      <c r="E13" s="1585">
        <v>22.49</v>
      </c>
      <c r="F13" s="1585">
        <v>23.47</v>
      </c>
      <c r="G13" s="1585">
        <v>23.47</v>
      </c>
      <c r="H13" s="1583">
        <v>23.49</v>
      </c>
      <c r="I13" s="1583">
        <v>23.49</v>
      </c>
      <c r="J13" s="1583">
        <v>23.49</v>
      </c>
      <c r="K13" s="1583">
        <v>23.49</v>
      </c>
      <c r="L13" s="1583">
        <v>23.49</v>
      </c>
      <c r="M13" s="1583">
        <v>23.49</v>
      </c>
      <c r="N13" s="680">
        <v>24.75</v>
      </c>
      <c r="O13" s="1583">
        <v>24.75</v>
      </c>
      <c r="P13" s="1583">
        <v>24.75</v>
      </c>
      <c r="Q13" s="1583">
        <v>24.5</v>
      </c>
      <c r="R13" s="1583">
        <v>24.5</v>
      </c>
      <c r="S13" s="1583">
        <v>24.5</v>
      </c>
      <c r="T13" s="506">
        <v>24.5</v>
      </c>
      <c r="U13" s="506">
        <v>24.5</v>
      </c>
      <c r="V13" s="506">
        <v>24</v>
      </c>
      <c r="W13" s="506">
        <v>24</v>
      </c>
      <c r="X13" s="506">
        <v>24</v>
      </c>
      <c r="Y13" s="619">
        <v>24</v>
      </c>
      <c r="Z13" s="506">
        <v>24</v>
      </c>
      <c r="AA13" s="506">
        <v>24</v>
      </c>
      <c r="AB13" s="506">
        <v>21.5</v>
      </c>
      <c r="AC13" s="506">
        <v>21.5</v>
      </c>
      <c r="AD13" s="506">
        <v>21.5</v>
      </c>
      <c r="AE13" s="506">
        <v>18.5</v>
      </c>
      <c r="AF13" s="506">
        <v>18.5</v>
      </c>
      <c r="AG13" s="506">
        <v>18.5</v>
      </c>
      <c r="AH13" s="506">
        <v>18.25</v>
      </c>
      <c r="AI13" s="506">
        <v>18.25</v>
      </c>
      <c r="AJ13" s="506">
        <v>18.25</v>
      </c>
      <c r="AK13" s="506">
        <v>18.25</v>
      </c>
      <c r="AL13" s="618">
        <v>18.25</v>
      </c>
      <c r="AM13" s="506">
        <v>18.25</v>
      </c>
      <c r="AN13" s="506">
        <v>16.5</v>
      </c>
      <c r="AO13" s="506">
        <v>16.5</v>
      </c>
      <c r="AP13" s="506">
        <v>16.25</v>
      </c>
      <c r="AQ13" s="506">
        <v>16.25</v>
      </c>
      <c r="AR13" s="506">
        <v>17.75</v>
      </c>
      <c r="AS13" s="506">
        <v>17.75</v>
      </c>
      <c r="AT13" s="506">
        <v>17.5</v>
      </c>
      <c r="AU13" s="506">
        <v>19.5</v>
      </c>
      <c r="AV13" s="506">
        <v>19.5</v>
      </c>
      <c r="AW13" s="506">
        <v>19.5</v>
      </c>
      <c r="AX13" s="618">
        <v>20</v>
      </c>
      <c r="AY13" s="506">
        <v>20</v>
      </c>
      <c r="AZ13" s="506">
        <v>20</v>
      </c>
      <c r="BA13" s="506">
        <v>20</v>
      </c>
      <c r="BB13" s="506">
        <v>19.7</v>
      </c>
      <c r="BC13" s="506">
        <v>19.7</v>
      </c>
      <c r="BD13" s="506">
        <v>19.7</v>
      </c>
      <c r="BE13" s="506">
        <v>19.7</v>
      </c>
      <c r="BF13" s="506">
        <v>19.7</v>
      </c>
      <c r="BG13" s="506">
        <v>19.7</v>
      </c>
      <c r="BH13" s="506">
        <v>19.7</v>
      </c>
      <c r="BI13" s="619">
        <v>19.7</v>
      </c>
      <c r="BJ13" s="618">
        <v>20.75</v>
      </c>
      <c r="BK13" s="506">
        <v>20.75</v>
      </c>
      <c r="BL13" s="506">
        <v>20.75</v>
      </c>
      <c r="BM13" s="506">
        <v>19</v>
      </c>
      <c r="BN13" s="506">
        <v>19</v>
      </c>
      <c r="BO13" s="506">
        <v>18.850000000000001</v>
      </c>
      <c r="BP13" s="506">
        <v>18.850000000000001</v>
      </c>
      <c r="BQ13" s="506">
        <v>18.850000000000001</v>
      </c>
      <c r="BR13" s="506">
        <v>19</v>
      </c>
      <c r="BS13" s="506">
        <v>19</v>
      </c>
      <c r="BT13" s="506">
        <v>19.25</v>
      </c>
      <c r="BU13" s="619">
        <v>19.25</v>
      </c>
      <c r="BV13" s="618">
        <v>19.25</v>
      </c>
      <c r="BW13" s="506">
        <v>19.25</v>
      </c>
      <c r="BX13" s="506">
        <v>17.7</v>
      </c>
      <c r="BY13" s="506">
        <v>17.7</v>
      </c>
      <c r="BZ13" s="506">
        <v>17.7</v>
      </c>
      <c r="CA13" s="506">
        <v>17.7</v>
      </c>
      <c r="CB13" s="506">
        <v>17.7</v>
      </c>
      <c r="CC13" s="506">
        <v>17.7</v>
      </c>
      <c r="CD13" s="506">
        <v>17.7</v>
      </c>
      <c r="CE13" s="506">
        <v>19</v>
      </c>
      <c r="CF13" s="506">
        <v>19</v>
      </c>
      <c r="CG13" s="506">
        <v>19</v>
      </c>
      <c r="CH13" s="618">
        <v>20.5</v>
      </c>
      <c r="CI13" s="506">
        <v>20.5</v>
      </c>
      <c r="CJ13" s="506">
        <v>20.5</v>
      </c>
      <c r="CK13" s="506">
        <v>20.85</v>
      </c>
      <c r="CL13" s="506">
        <v>25</v>
      </c>
      <c r="CM13" s="506">
        <v>25</v>
      </c>
      <c r="CN13" s="506">
        <v>29.85</v>
      </c>
      <c r="CO13" s="506">
        <v>29.85</v>
      </c>
      <c r="CP13" s="506">
        <v>29.85</v>
      </c>
      <c r="CQ13" s="506">
        <v>29.85</v>
      </c>
      <c r="CR13" s="506">
        <v>29.85</v>
      </c>
      <c r="CS13" s="619">
        <v>29.85</v>
      </c>
      <c r="CT13" s="618">
        <v>29.85</v>
      </c>
      <c r="CU13" s="506">
        <v>29.85</v>
      </c>
      <c r="CV13" s="506">
        <v>29.85</v>
      </c>
      <c r="CW13" s="506">
        <v>29.85</v>
      </c>
      <c r="CX13" s="506">
        <v>29.85</v>
      </c>
      <c r="CY13" s="506">
        <v>29.85</v>
      </c>
      <c r="CZ13" s="506">
        <v>29.85</v>
      </c>
      <c r="DA13" s="506">
        <v>29.85</v>
      </c>
      <c r="DB13" s="506">
        <v>29.85</v>
      </c>
      <c r="DC13" s="506">
        <v>29.85</v>
      </c>
      <c r="DD13" s="506">
        <v>29.85</v>
      </c>
      <c r="DE13" s="619">
        <v>29.85</v>
      </c>
      <c r="DF13" s="618">
        <v>29.85</v>
      </c>
      <c r="DG13" s="506">
        <v>29.85</v>
      </c>
      <c r="DH13" s="506">
        <v>29.85</v>
      </c>
      <c r="DI13" s="506">
        <v>29.85</v>
      </c>
      <c r="DJ13" s="506">
        <v>29.85</v>
      </c>
      <c r="DK13" s="506">
        <v>29.85</v>
      </c>
      <c r="DL13" s="506">
        <v>29.85</v>
      </c>
      <c r="DM13" s="506">
        <v>29.85</v>
      </c>
      <c r="DN13" s="506">
        <v>29.85</v>
      </c>
      <c r="DO13" s="506">
        <v>29.85</v>
      </c>
      <c r="DP13" s="506">
        <v>29.85</v>
      </c>
      <c r="DQ13" s="619">
        <v>29.85</v>
      </c>
      <c r="DR13" s="618">
        <v>29.85</v>
      </c>
      <c r="DS13" s="506">
        <v>29.85</v>
      </c>
      <c r="DT13" s="506">
        <v>29.85</v>
      </c>
      <c r="DU13" s="506">
        <v>29.85</v>
      </c>
      <c r="DV13" s="506">
        <v>29.85</v>
      </c>
      <c r="DW13" s="506">
        <v>29.85</v>
      </c>
      <c r="DX13" s="506">
        <v>29.85</v>
      </c>
      <c r="DY13" s="506">
        <v>29.85</v>
      </c>
      <c r="DZ13" s="506">
        <v>29.85</v>
      </c>
      <c r="EA13" s="506">
        <v>29.85</v>
      </c>
      <c r="EB13" s="506">
        <v>29.85</v>
      </c>
      <c r="EC13" s="619">
        <v>29.85</v>
      </c>
    </row>
    <row r="14" spans="1:133" ht="30" customHeight="1" x14ac:dyDescent="0.45">
      <c r="A14" s="420" t="s">
        <v>633</v>
      </c>
      <c r="B14" s="1584">
        <v>19.04</v>
      </c>
      <c r="C14" s="1584">
        <v>19.04</v>
      </c>
      <c r="D14" s="1585">
        <v>21</v>
      </c>
      <c r="E14" s="1585">
        <v>21</v>
      </c>
      <c r="F14" s="1585">
        <v>21</v>
      </c>
      <c r="G14" s="1585">
        <v>21</v>
      </c>
      <c r="H14" s="1583">
        <v>21</v>
      </c>
      <c r="I14" s="1583">
        <v>21</v>
      </c>
      <c r="J14" s="1583">
        <v>21</v>
      </c>
      <c r="K14" s="1583">
        <v>24</v>
      </c>
      <c r="L14" s="1583">
        <v>24</v>
      </c>
      <c r="M14" s="1583">
        <v>24</v>
      </c>
      <c r="N14" s="680">
        <v>24</v>
      </c>
      <c r="O14" s="1583">
        <v>24</v>
      </c>
      <c r="P14" s="1583">
        <v>24.75</v>
      </c>
      <c r="Q14" s="1583">
        <v>24.75</v>
      </c>
      <c r="R14" s="1583">
        <v>24.75</v>
      </c>
      <c r="S14" s="1583">
        <v>24.5</v>
      </c>
      <c r="T14" s="506">
        <v>24.75</v>
      </c>
      <c r="U14" s="506">
        <v>24.75</v>
      </c>
      <c r="V14" s="506">
        <v>24.75</v>
      </c>
      <c r="W14" s="506">
        <v>24.75</v>
      </c>
      <c r="X14" s="506">
        <v>24.75</v>
      </c>
      <c r="Y14" s="619">
        <v>24.75</v>
      </c>
      <c r="Z14" s="506">
        <v>18.75</v>
      </c>
      <c r="AA14" s="506">
        <v>18.75</v>
      </c>
      <c r="AB14" s="506">
        <v>18.75</v>
      </c>
      <c r="AC14" s="506">
        <v>18.75</v>
      </c>
      <c r="AD14" s="506">
        <v>18.75</v>
      </c>
      <c r="AE14" s="506">
        <v>18.75</v>
      </c>
      <c r="AF14" s="506">
        <v>18.25</v>
      </c>
      <c r="AG14" s="506">
        <v>18.25</v>
      </c>
      <c r="AH14" s="506">
        <v>18.25</v>
      </c>
      <c r="AI14" s="506">
        <v>18.25</v>
      </c>
      <c r="AJ14" s="506">
        <v>18.25</v>
      </c>
      <c r="AK14" s="506">
        <v>17.600000000000001</v>
      </c>
      <c r="AL14" s="618">
        <v>17.600000000000001</v>
      </c>
      <c r="AM14" s="506">
        <v>16.5</v>
      </c>
      <c r="AN14" s="506">
        <v>16.5</v>
      </c>
      <c r="AO14" s="506">
        <v>16.5</v>
      </c>
      <c r="AP14" s="506">
        <v>16.5</v>
      </c>
      <c r="AQ14" s="506">
        <v>16.5</v>
      </c>
      <c r="AR14" s="506">
        <v>16.5</v>
      </c>
      <c r="AS14" s="506">
        <v>16.5</v>
      </c>
      <c r="AT14" s="506">
        <v>16.5</v>
      </c>
      <c r="AU14" s="506">
        <v>16.5</v>
      </c>
      <c r="AV14" s="506">
        <v>16.5</v>
      </c>
      <c r="AW14" s="506">
        <v>16.5</v>
      </c>
      <c r="AX14" s="618">
        <v>16.5</v>
      </c>
      <c r="AY14" s="506">
        <v>16.5</v>
      </c>
      <c r="AZ14" s="506">
        <v>16.5</v>
      </c>
      <c r="BA14" s="506">
        <v>19.75</v>
      </c>
      <c r="BB14" s="506">
        <v>19.75</v>
      </c>
      <c r="BC14" s="506">
        <v>19.75</v>
      </c>
      <c r="BD14" s="506">
        <v>19.5</v>
      </c>
      <c r="BE14" s="506">
        <v>19.5</v>
      </c>
      <c r="BF14" s="506">
        <v>19.5</v>
      </c>
      <c r="BG14" s="506">
        <v>19.5</v>
      </c>
      <c r="BH14" s="506">
        <v>19.5</v>
      </c>
      <c r="BI14" s="619">
        <v>19.5</v>
      </c>
      <c r="BJ14" s="618">
        <v>19.5</v>
      </c>
      <c r="BK14" s="506">
        <v>19.5</v>
      </c>
      <c r="BL14" s="506">
        <v>21.7</v>
      </c>
      <c r="BM14" s="506">
        <v>21.7</v>
      </c>
      <c r="BN14" s="506">
        <v>21.7</v>
      </c>
      <c r="BO14" s="506">
        <v>19.25</v>
      </c>
      <c r="BP14" s="506">
        <v>19.25</v>
      </c>
      <c r="BQ14" s="506">
        <v>19.25</v>
      </c>
      <c r="BR14" s="506">
        <v>19.25</v>
      </c>
      <c r="BS14" s="506">
        <v>19.850000000000001</v>
      </c>
      <c r="BT14" s="506">
        <v>19.850000000000001</v>
      </c>
      <c r="BU14" s="619">
        <v>19.850000000000001</v>
      </c>
      <c r="BV14" s="618">
        <v>19.850000000000001</v>
      </c>
      <c r="BW14" s="506">
        <v>19.850000000000001</v>
      </c>
      <c r="BX14" s="506">
        <v>18.3</v>
      </c>
      <c r="BY14" s="506">
        <v>18.3</v>
      </c>
      <c r="BZ14" s="506">
        <v>18.3</v>
      </c>
      <c r="CA14" s="506">
        <v>18.3</v>
      </c>
      <c r="CB14" s="506">
        <v>18.3</v>
      </c>
      <c r="CC14" s="506">
        <v>18.3</v>
      </c>
      <c r="CD14" s="506">
        <v>18.3</v>
      </c>
      <c r="CE14" s="506">
        <v>18.3</v>
      </c>
      <c r="CF14" s="506">
        <v>18.3</v>
      </c>
      <c r="CG14" s="506">
        <v>21</v>
      </c>
      <c r="CH14" s="618">
        <v>21</v>
      </c>
      <c r="CI14" s="506">
        <v>21</v>
      </c>
      <c r="CJ14" s="506">
        <v>20.75</v>
      </c>
      <c r="CK14" s="506">
        <v>20.75</v>
      </c>
      <c r="CL14" s="506">
        <v>22.3</v>
      </c>
      <c r="CM14" s="506">
        <v>22.3</v>
      </c>
      <c r="CN14" s="506">
        <v>22.3</v>
      </c>
      <c r="CO14" s="506">
        <v>22.3</v>
      </c>
      <c r="CP14" s="506">
        <v>22.3</v>
      </c>
      <c r="CQ14" s="506">
        <v>22.3</v>
      </c>
      <c r="CR14" s="506">
        <v>22.3</v>
      </c>
      <c r="CS14" s="619">
        <v>22.3</v>
      </c>
      <c r="CT14" s="618">
        <v>22.3</v>
      </c>
      <c r="CU14" s="506">
        <v>22.3</v>
      </c>
      <c r="CV14" s="506">
        <v>22.3</v>
      </c>
      <c r="CW14" s="506">
        <v>22.3</v>
      </c>
      <c r="CX14" s="506">
        <v>22.3</v>
      </c>
      <c r="CY14" s="506">
        <v>22.3</v>
      </c>
      <c r="CZ14" s="506">
        <v>22.3</v>
      </c>
      <c r="DA14" s="506">
        <v>22.3</v>
      </c>
      <c r="DB14" s="506">
        <v>22.3</v>
      </c>
      <c r="DC14" s="506">
        <v>22.3</v>
      </c>
      <c r="DD14" s="506">
        <v>22.3</v>
      </c>
      <c r="DE14" s="619">
        <v>22.3</v>
      </c>
      <c r="DF14" s="618">
        <v>22.3</v>
      </c>
      <c r="DG14" s="506">
        <v>22.3</v>
      </c>
      <c r="DH14" s="506">
        <v>22.3</v>
      </c>
      <c r="DI14" s="506">
        <v>22.3</v>
      </c>
      <c r="DJ14" s="506">
        <v>22.3</v>
      </c>
      <c r="DK14" s="506">
        <v>22.3</v>
      </c>
      <c r="DL14" s="506">
        <v>22.3</v>
      </c>
      <c r="DM14" s="506">
        <v>22.3</v>
      </c>
      <c r="DN14" s="506">
        <v>22.3</v>
      </c>
      <c r="DO14" s="506">
        <v>22.3</v>
      </c>
      <c r="DP14" s="506">
        <v>22.3</v>
      </c>
      <c r="DQ14" s="619">
        <v>22.3</v>
      </c>
      <c r="DR14" s="618">
        <v>22.3</v>
      </c>
      <c r="DS14" s="506">
        <v>22.3</v>
      </c>
      <c r="DT14" s="506">
        <v>22.3</v>
      </c>
      <c r="DU14" s="506">
        <v>22.3</v>
      </c>
      <c r="DV14" s="506">
        <v>22.3</v>
      </c>
      <c r="DW14" s="506">
        <v>22.3</v>
      </c>
      <c r="DX14" s="506">
        <v>22.3</v>
      </c>
      <c r="DY14" s="506">
        <v>22.3</v>
      </c>
      <c r="DZ14" s="506">
        <v>22.3</v>
      </c>
      <c r="EA14" s="506">
        <v>22.3</v>
      </c>
      <c r="EB14" s="506">
        <v>22.3</v>
      </c>
      <c r="EC14" s="619">
        <v>22.3</v>
      </c>
    </row>
    <row r="15" spans="1:133" ht="30" customHeight="1" x14ac:dyDescent="0.45">
      <c r="A15" s="420" t="s">
        <v>634</v>
      </c>
      <c r="B15" s="1584"/>
      <c r="C15" s="1584"/>
      <c r="D15" s="1585"/>
      <c r="E15" s="1585"/>
      <c r="F15" s="1585"/>
      <c r="G15" s="1585"/>
      <c r="H15" s="1583"/>
      <c r="I15" s="1583"/>
      <c r="J15" s="1583"/>
      <c r="K15" s="1583"/>
      <c r="L15" s="1583"/>
      <c r="M15" s="1583"/>
      <c r="N15" s="680"/>
      <c r="O15" s="1583"/>
      <c r="P15" s="1583"/>
      <c r="Q15" s="1583"/>
      <c r="R15" s="1583"/>
      <c r="S15" s="1583"/>
      <c r="T15" s="506"/>
      <c r="U15" s="506"/>
      <c r="V15" s="506"/>
      <c r="W15" s="506"/>
      <c r="X15" s="506"/>
      <c r="Y15" s="619"/>
      <c r="Z15" s="506"/>
      <c r="AA15" s="506"/>
      <c r="AB15" s="506"/>
      <c r="AC15" s="506"/>
      <c r="AD15" s="506"/>
      <c r="AE15" s="506"/>
      <c r="AF15" s="506"/>
      <c r="AG15" s="506"/>
      <c r="AH15" s="506"/>
      <c r="AI15" s="506"/>
      <c r="AJ15" s="506"/>
      <c r="AK15" s="506"/>
      <c r="AL15" s="618"/>
      <c r="AM15" s="506"/>
      <c r="AN15" s="506"/>
      <c r="AO15" s="506"/>
      <c r="AP15" s="506"/>
      <c r="AQ15" s="506"/>
      <c r="AR15" s="506"/>
      <c r="AS15" s="506"/>
      <c r="AT15" s="506"/>
      <c r="AU15" s="506"/>
      <c r="AV15" s="506"/>
      <c r="AW15" s="506"/>
      <c r="AX15" s="618"/>
      <c r="AY15" s="506">
        <v>21</v>
      </c>
      <c r="AZ15" s="506">
        <v>21</v>
      </c>
      <c r="BA15" s="506">
        <v>21</v>
      </c>
      <c r="BB15" s="506">
        <v>21</v>
      </c>
      <c r="BC15" s="506">
        <v>21</v>
      </c>
      <c r="BD15" s="506">
        <v>21</v>
      </c>
      <c r="BE15" s="506">
        <v>21</v>
      </c>
      <c r="BF15" s="506">
        <v>21</v>
      </c>
      <c r="BG15" s="506">
        <v>21</v>
      </c>
      <c r="BH15" s="506">
        <v>21</v>
      </c>
      <c r="BI15" s="619">
        <v>21</v>
      </c>
      <c r="BJ15" s="618">
        <v>21</v>
      </c>
      <c r="BK15" s="506">
        <v>21</v>
      </c>
      <c r="BL15" s="506">
        <v>21</v>
      </c>
      <c r="BM15" s="506">
        <v>21</v>
      </c>
      <c r="BN15" s="506">
        <v>21</v>
      </c>
      <c r="BO15" s="506">
        <v>21</v>
      </c>
      <c r="BP15" s="506">
        <v>19.5</v>
      </c>
      <c r="BQ15" s="506">
        <v>19.5</v>
      </c>
      <c r="BR15" s="506">
        <v>19.5</v>
      </c>
      <c r="BS15" s="506">
        <v>19.5</v>
      </c>
      <c r="BT15" s="506">
        <v>19.5</v>
      </c>
      <c r="BU15" s="619">
        <v>19.5</v>
      </c>
      <c r="BV15" s="618">
        <v>19.25</v>
      </c>
      <c r="BW15" s="506">
        <v>19.25</v>
      </c>
      <c r="BX15" s="506">
        <v>19.25</v>
      </c>
      <c r="BY15" s="506">
        <v>19.25</v>
      </c>
      <c r="BZ15" s="506">
        <v>19.25</v>
      </c>
      <c r="CA15" s="506">
        <v>19.25</v>
      </c>
      <c r="CB15" s="506">
        <v>19.25</v>
      </c>
      <c r="CC15" s="506">
        <v>19.25</v>
      </c>
      <c r="CD15" s="506">
        <v>18.8</v>
      </c>
      <c r="CE15" s="506">
        <v>18.8</v>
      </c>
      <c r="CF15" s="506">
        <v>18.8</v>
      </c>
      <c r="CG15" s="506">
        <v>18.8</v>
      </c>
      <c r="CH15" s="618">
        <v>21.75</v>
      </c>
      <c r="CI15" s="506">
        <v>21.75</v>
      </c>
      <c r="CJ15" s="506">
        <v>21.75</v>
      </c>
      <c r="CK15" s="506">
        <v>21.75</v>
      </c>
      <c r="CL15" s="506">
        <v>21.75</v>
      </c>
      <c r="CM15" s="506">
        <v>21.75</v>
      </c>
      <c r="CN15" s="506">
        <v>21.75</v>
      </c>
      <c r="CO15" s="506">
        <v>21.75</v>
      </c>
      <c r="CP15" s="506">
        <v>21.75</v>
      </c>
      <c r="CQ15" s="506">
        <v>21.75</v>
      </c>
      <c r="CR15" s="506">
        <v>21.75</v>
      </c>
      <c r="CS15" s="619">
        <v>21.75</v>
      </c>
      <c r="CT15" s="618">
        <v>21.75</v>
      </c>
      <c r="CU15" s="506">
        <v>21.75</v>
      </c>
      <c r="CV15" s="506">
        <v>21.75</v>
      </c>
      <c r="CW15" s="506">
        <v>21.75</v>
      </c>
      <c r="CX15" s="506">
        <v>21.75</v>
      </c>
      <c r="CY15" s="506">
        <v>21.75</v>
      </c>
      <c r="CZ15" s="506">
        <v>21.75</v>
      </c>
      <c r="DA15" s="506">
        <v>21.75</v>
      </c>
      <c r="DB15" s="506">
        <v>21.75</v>
      </c>
      <c r="DC15" s="506">
        <v>21.75</v>
      </c>
      <c r="DD15" s="506">
        <v>21.75</v>
      </c>
      <c r="DE15" s="619">
        <v>21.75</v>
      </c>
      <c r="DF15" s="618">
        <v>21.75</v>
      </c>
      <c r="DG15" s="506">
        <v>21.75</v>
      </c>
      <c r="DH15" s="506">
        <v>21.75</v>
      </c>
      <c r="DI15" s="506">
        <v>21.75</v>
      </c>
      <c r="DJ15" s="506">
        <v>21.75</v>
      </c>
      <c r="DK15" s="506">
        <v>21.75</v>
      </c>
      <c r="DL15" s="506">
        <v>21.75</v>
      </c>
      <c r="DM15" s="506">
        <v>21.75</v>
      </c>
      <c r="DN15" s="506">
        <v>21.75</v>
      </c>
      <c r="DO15" s="506">
        <v>21.75</v>
      </c>
      <c r="DP15" s="506">
        <v>21.75</v>
      </c>
      <c r="DQ15" s="619">
        <v>21.75</v>
      </c>
      <c r="DR15" s="618">
        <v>21.75</v>
      </c>
      <c r="DS15" s="506">
        <v>21.75</v>
      </c>
      <c r="DT15" s="506">
        <v>21.75</v>
      </c>
      <c r="DU15" s="506">
        <v>21.75</v>
      </c>
      <c r="DV15" s="506">
        <v>21.75</v>
      </c>
      <c r="DW15" s="506">
        <v>21.75</v>
      </c>
      <c r="DX15" s="506">
        <v>21.75</v>
      </c>
      <c r="DY15" s="506">
        <v>21.75</v>
      </c>
      <c r="DZ15" s="506">
        <v>21.75</v>
      </c>
      <c r="EA15" s="506">
        <v>21.75</v>
      </c>
      <c r="EB15" s="506">
        <v>21.75</v>
      </c>
      <c r="EC15" s="619">
        <v>21.75</v>
      </c>
    </row>
    <row r="16" spans="1:133" ht="30" customHeight="1" x14ac:dyDescent="0.45">
      <c r="A16" s="420" t="s">
        <v>635</v>
      </c>
      <c r="B16" s="1584">
        <v>18</v>
      </c>
      <c r="C16" s="1584">
        <v>18</v>
      </c>
      <c r="D16" s="1585">
        <v>18</v>
      </c>
      <c r="E16" s="1585">
        <v>18</v>
      </c>
      <c r="F16" s="1585">
        <v>18</v>
      </c>
      <c r="G16" s="1585">
        <v>18</v>
      </c>
      <c r="H16" s="1583">
        <v>18</v>
      </c>
      <c r="I16" s="1583">
        <v>18</v>
      </c>
      <c r="J16" s="1583">
        <v>18</v>
      </c>
      <c r="K16" s="1583">
        <v>18</v>
      </c>
      <c r="L16" s="1583">
        <v>18</v>
      </c>
      <c r="M16" s="1583">
        <v>18</v>
      </c>
      <c r="N16" s="680">
        <v>18</v>
      </c>
      <c r="O16" s="1583">
        <v>18</v>
      </c>
      <c r="P16" s="1583">
        <v>18</v>
      </c>
      <c r="Q16" s="1583">
        <v>18</v>
      </c>
      <c r="R16" s="1583">
        <v>18</v>
      </c>
      <c r="S16" s="1583">
        <v>18</v>
      </c>
      <c r="T16" s="506">
        <v>18</v>
      </c>
      <c r="U16" s="506">
        <v>18</v>
      </c>
      <c r="V16" s="506">
        <v>18</v>
      </c>
      <c r="W16" s="506">
        <v>18</v>
      </c>
      <c r="X16" s="506">
        <v>18</v>
      </c>
      <c r="Y16" s="619">
        <v>18</v>
      </c>
      <c r="Z16" s="506">
        <v>18</v>
      </c>
      <c r="AA16" s="506">
        <v>18</v>
      </c>
      <c r="AB16" s="506">
        <v>18</v>
      </c>
      <c r="AC16" s="506">
        <v>19.75</v>
      </c>
      <c r="AD16" s="506">
        <v>19.75</v>
      </c>
      <c r="AE16" s="506">
        <v>19.75</v>
      </c>
      <c r="AF16" s="506">
        <v>19.75</v>
      </c>
      <c r="AG16" s="506">
        <v>19.75</v>
      </c>
      <c r="AH16" s="506">
        <v>19.75</v>
      </c>
      <c r="AI16" s="506">
        <v>19.75</v>
      </c>
      <c r="AJ16" s="506">
        <v>19.75</v>
      </c>
      <c r="AK16" s="506">
        <v>19.75</v>
      </c>
      <c r="AL16" s="618">
        <v>19.75</v>
      </c>
      <c r="AM16" s="506">
        <v>19.75</v>
      </c>
      <c r="AN16" s="506">
        <v>19.75</v>
      </c>
      <c r="AO16" s="506">
        <v>16.25</v>
      </c>
      <c r="AP16" s="506">
        <v>16.25</v>
      </c>
      <c r="AQ16" s="506">
        <v>16.25</v>
      </c>
      <c r="AR16" s="506">
        <v>16.25</v>
      </c>
      <c r="AS16" s="506">
        <v>16.25</v>
      </c>
      <c r="AT16" s="506">
        <v>16.25</v>
      </c>
      <c r="AU16" s="506">
        <v>16.25</v>
      </c>
      <c r="AV16" s="506">
        <v>16.25</v>
      </c>
      <c r="AW16" s="619">
        <v>16.25</v>
      </c>
      <c r="AX16" s="618">
        <v>16.25</v>
      </c>
      <c r="AY16" s="506">
        <v>16.25</v>
      </c>
      <c r="AZ16" s="506">
        <v>16.25</v>
      </c>
      <c r="BA16" s="506">
        <v>16.25</v>
      </c>
      <c r="BB16" s="506">
        <v>16.25</v>
      </c>
      <c r="BC16" s="506">
        <v>16.25</v>
      </c>
      <c r="BD16" s="506">
        <v>16.25</v>
      </c>
      <c r="BE16" s="506">
        <v>16.25</v>
      </c>
      <c r="BF16" s="506">
        <v>16.25</v>
      </c>
      <c r="BG16" s="506">
        <v>16.25</v>
      </c>
      <c r="BH16" s="506">
        <v>16.25</v>
      </c>
      <c r="BI16" s="619">
        <v>16.25</v>
      </c>
      <c r="BJ16" s="618">
        <v>16.25</v>
      </c>
      <c r="BK16" s="506">
        <v>16.25</v>
      </c>
      <c r="BL16" s="506">
        <v>16.25</v>
      </c>
      <c r="BM16" s="506">
        <v>16.25</v>
      </c>
      <c r="BN16" s="506">
        <v>16.25</v>
      </c>
      <c r="BO16" s="506">
        <v>16.25</v>
      </c>
      <c r="BP16" s="506">
        <v>16.25</v>
      </c>
      <c r="BQ16" s="506">
        <v>20</v>
      </c>
      <c r="BR16" s="506">
        <v>20</v>
      </c>
      <c r="BS16" s="506">
        <v>20</v>
      </c>
      <c r="BT16" s="506">
        <v>20.5</v>
      </c>
      <c r="BU16" s="619">
        <v>20.5</v>
      </c>
      <c r="BV16" s="618">
        <v>20.5</v>
      </c>
      <c r="BW16" s="506">
        <v>20.5</v>
      </c>
      <c r="BX16" s="506">
        <v>20.5</v>
      </c>
      <c r="BY16" s="506">
        <v>20.5</v>
      </c>
      <c r="BZ16" s="506">
        <v>20.5</v>
      </c>
      <c r="CA16" s="506">
        <v>18.100000000000001</v>
      </c>
      <c r="CB16" s="506">
        <v>18.100000000000001</v>
      </c>
      <c r="CC16" s="506">
        <v>18.100000000000001</v>
      </c>
      <c r="CD16" s="506">
        <v>18.100000000000001</v>
      </c>
      <c r="CE16" s="506">
        <v>18.100000000000001</v>
      </c>
      <c r="CF16" s="506">
        <v>18.100000000000001</v>
      </c>
      <c r="CG16" s="506">
        <v>18.100000000000001</v>
      </c>
      <c r="CH16" s="618">
        <v>18.100000000000001</v>
      </c>
      <c r="CI16" s="506">
        <v>18.100000000000001</v>
      </c>
      <c r="CJ16" s="506">
        <v>18.100000000000001</v>
      </c>
      <c r="CK16" s="506">
        <v>18.100000000000001</v>
      </c>
      <c r="CL16" s="506">
        <v>18.100000000000001</v>
      </c>
      <c r="CM16" s="506">
        <v>18.100000000000001</v>
      </c>
      <c r="CN16" s="506">
        <v>18.100000000000001</v>
      </c>
      <c r="CO16" s="506">
        <v>18.100000000000001</v>
      </c>
      <c r="CP16" s="506">
        <v>18.100000000000001</v>
      </c>
      <c r="CQ16" s="506">
        <v>18.100000000000001</v>
      </c>
      <c r="CR16" s="506">
        <v>18.100000000000001</v>
      </c>
      <c r="CS16" s="619">
        <v>18.100000000000001</v>
      </c>
      <c r="CT16" s="618">
        <v>18.100000000000001</v>
      </c>
      <c r="CU16" s="506">
        <v>18.100000000000001</v>
      </c>
      <c r="CV16" s="506">
        <v>18.100000000000001</v>
      </c>
      <c r="CW16" s="506">
        <v>18.100000000000001</v>
      </c>
      <c r="CX16" s="506">
        <v>18.100000000000001</v>
      </c>
      <c r="CY16" s="506">
        <v>18.100000000000001</v>
      </c>
      <c r="CZ16" s="506">
        <v>18.100000000000001</v>
      </c>
      <c r="DA16" s="506">
        <v>18.100000000000001</v>
      </c>
      <c r="DB16" s="506">
        <v>18.100000000000001</v>
      </c>
      <c r="DC16" s="506">
        <v>18.100000000000001</v>
      </c>
      <c r="DD16" s="506">
        <v>18.100000000000001</v>
      </c>
      <c r="DE16" s="619">
        <v>18.100000000000001</v>
      </c>
      <c r="DF16" s="618">
        <v>18.100000000000001</v>
      </c>
      <c r="DG16" s="506">
        <v>18.100000000000001</v>
      </c>
      <c r="DH16" s="506">
        <v>18.100000000000001</v>
      </c>
      <c r="DI16" s="506">
        <v>18.100000000000001</v>
      </c>
      <c r="DJ16" s="506">
        <v>18.100000000000001</v>
      </c>
      <c r="DK16" s="506">
        <v>18.100000000000001</v>
      </c>
      <c r="DL16" s="506">
        <v>18.100000000000001</v>
      </c>
      <c r="DM16" s="506">
        <v>18.100000000000001</v>
      </c>
      <c r="DN16" s="506">
        <v>18.100000000000001</v>
      </c>
      <c r="DO16" s="506">
        <v>18.100000000000001</v>
      </c>
      <c r="DP16" s="506">
        <v>18.100000000000001</v>
      </c>
      <c r="DQ16" s="619">
        <v>18.100000000000001</v>
      </c>
      <c r="DR16" s="618">
        <v>18.100000000000001</v>
      </c>
      <c r="DS16" s="506">
        <v>18.100000000000001</v>
      </c>
      <c r="DT16" s="506">
        <v>18.100000000000001</v>
      </c>
      <c r="DU16" s="506">
        <v>18.100000000000001</v>
      </c>
      <c r="DV16" s="506">
        <v>18.100000000000001</v>
      </c>
      <c r="DW16" s="506">
        <v>18.100000000000001</v>
      </c>
      <c r="DX16" s="506">
        <v>18.100000000000001</v>
      </c>
      <c r="DY16" s="506">
        <v>18.100000000000001</v>
      </c>
      <c r="DZ16" s="506">
        <v>18.100000000000001</v>
      </c>
      <c r="EA16" s="506">
        <v>18.100000000000001</v>
      </c>
      <c r="EB16" s="506">
        <v>18.100000000000001</v>
      </c>
      <c r="EC16" s="619">
        <v>18.100000000000001</v>
      </c>
    </row>
    <row r="17" spans="1:133" ht="30" customHeight="1" x14ac:dyDescent="0.45">
      <c r="A17" s="420" t="s">
        <v>636</v>
      </c>
      <c r="B17" s="1584"/>
      <c r="C17" s="1584"/>
      <c r="D17" s="1585"/>
      <c r="E17" s="1585"/>
      <c r="F17" s="1585"/>
      <c r="G17" s="1585"/>
      <c r="H17" s="1583"/>
      <c r="I17" s="1583"/>
      <c r="J17" s="1583"/>
      <c r="K17" s="1583"/>
      <c r="L17" s="1583"/>
      <c r="M17" s="1583"/>
      <c r="N17" s="680"/>
      <c r="O17" s="1583"/>
      <c r="P17" s="1583"/>
      <c r="Q17" s="1583"/>
      <c r="R17" s="1583"/>
      <c r="S17" s="1583"/>
      <c r="T17" s="506"/>
      <c r="U17" s="506"/>
      <c r="V17" s="506"/>
      <c r="W17" s="506"/>
      <c r="X17" s="506">
        <v>19</v>
      </c>
      <c r="Y17" s="619">
        <v>19</v>
      </c>
      <c r="Z17" s="506">
        <v>19</v>
      </c>
      <c r="AA17" s="506">
        <v>19</v>
      </c>
      <c r="AB17" s="506">
        <v>19</v>
      </c>
      <c r="AC17" s="506">
        <v>19</v>
      </c>
      <c r="AD17" s="506">
        <v>19</v>
      </c>
      <c r="AE17" s="506">
        <v>19</v>
      </c>
      <c r="AF17" s="506">
        <v>19</v>
      </c>
      <c r="AG17" s="506">
        <v>19</v>
      </c>
      <c r="AH17" s="506">
        <v>19</v>
      </c>
      <c r="AI17" s="506">
        <v>19</v>
      </c>
      <c r="AJ17" s="506">
        <v>19</v>
      </c>
      <c r="AK17" s="506">
        <v>19</v>
      </c>
      <c r="AL17" s="618">
        <v>19</v>
      </c>
      <c r="AM17" s="506">
        <v>19</v>
      </c>
      <c r="AN17" s="506">
        <v>19</v>
      </c>
      <c r="AO17" s="506">
        <v>19</v>
      </c>
      <c r="AP17" s="506">
        <v>19</v>
      </c>
      <c r="AQ17" s="506">
        <v>17.5</v>
      </c>
      <c r="AR17" s="506">
        <v>17.5</v>
      </c>
      <c r="AS17" s="506">
        <v>17.5</v>
      </c>
      <c r="AT17" s="506">
        <v>17.5</v>
      </c>
      <c r="AU17" s="506">
        <v>17.5</v>
      </c>
      <c r="AV17" s="506">
        <v>17.5</v>
      </c>
      <c r="AW17" s="619">
        <v>17.5</v>
      </c>
      <c r="AX17" s="618">
        <v>17.5</v>
      </c>
      <c r="AY17" s="506">
        <v>17.5</v>
      </c>
      <c r="AZ17" s="506">
        <v>17.5</v>
      </c>
      <c r="BA17" s="506">
        <v>17.5</v>
      </c>
      <c r="BB17" s="506">
        <v>17.5</v>
      </c>
      <c r="BC17" s="506">
        <v>19.8</v>
      </c>
      <c r="BD17" s="506">
        <v>19.8</v>
      </c>
      <c r="BE17" s="506">
        <v>19.8</v>
      </c>
      <c r="BF17" s="506">
        <v>19.8</v>
      </c>
      <c r="BG17" s="506">
        <v>19.8</v>
      </c>
      <c r="BH17" s="506">
        <v>19.8</v>
      </c>
      <c r="BI17" s="619">
        <v>19.8</v>
      </c>
      <c r="BJ17" s="618">
        <v>19.8</v>
      </c>
      <c r="BK17" s="506">
        <v>19.8</v>
      </c>
      <c r="BL17" s="506">
        <v>19.8</v>
      </c>
      <c r="BM17" s="506">
        <v>19.8</v>
      </c>
      <c r="BN17" s="506">
        <v>19.8</v>
      </c>
      <c r="BO17" s="506">
        <v>19.8</v>
      </c>
      <c r="BP17" s="506">
        <v>19.8</v>
      </c>
      <c r="BQ17" s="506">
        <v>19.8</v>
      </c>
      <c r="BR17" s="506">
        <v>19.8</v>
      </c>
      <c r="BS17" s="506">
        <v>19.8</v>
      </c>
      <c r="BT17" s="506">
        <v>19.8</v>
      </c>
      <c r="BU17" s="619">
        <v>19.8</v>
      </c>
      <c r="BV17" s="618">
        <v>19.8</v>
      </c>
      <c r="BW17" s="506">
        <v>19.8</v>
      </c>
      <c r="BX17" s="506">
        <v>19.8</v>
      </c>
      <c r="BY17" s="506">
        <v>19.8</v>
      </c>
      <c r="BZ17" s="506">
        <v>19.8</v>
      </c>
      <c r="CA17" s="506">
        <v>19.8</v>
      </c>
      <c r="CB17" s="506">
        <v>19.75</v>
      </c>
      <c r="CC17" s="506">
        <v>19.75</v>
      </c>
      <c r="CD17" s="506">
        <v>19.75</v>
      </c>
      <c r="CE17" s="506">
        <v>19.75</v>
      </c>
      <c r="CF17" s="506">
        <v>19.75</v>
      </c>
      <c r="CG17" s="506">
        <v>19.75</v>
      </c>
      <c r="CH17" s="618">
        <v>19.75</v>
      </c>
      <c r="CI17" s="506">
        <v>19.75</v>
      </c>
      <c r="CJ17" s="506">
        <v>19.75</v>
      </c>
      <c r="CK17" s="506">
        <v>19.75</v>
      </c>
      <c r="CL17" s="506">
        <v>19.75</v>
      </c>
      <c r="CM17" s="506">
        <v>19.75</v>
      </c>
      <c r="CN17" s="506">
        <v>19.75</v>
      </c>
      <c r="CO17" s="506">
        <v>19.75</v>
      </c>
      <c r="CP17" s="506">
        <v>19.75</v>
      </c>
      <c r="CQ17" s="506">
        <v>19.75</v>
      </c>
      <c r="CR17" s="506">
        <v>19.75</v>
      </c>
      <c r="CS17" s="619">
        <v>19.75</v>
      </c>
      <c r="CT17" s="618">
        <v>19.75</v>
      </c>
      <c r="CU17" s="506">
        <v>19.75</v>
      </c>
      <c r="CV17" s="506">
        <v>19.75</v>
      </c>
      <c r="CW17" s="506">
        <v>19.75</v>
      </c>
      <c r="CX17" s="506">
        <v>19.75</v>
      </c>
      <c r="CY17" s="506">
        <v>19.75</v>
      </c>
      <c r="CZ17" s="506">
        <v>19.75</v>
      </c>
      <c r="DA17" s="506">
        <v>19.75</v>
      </c>
      <c r="DB17" s="506">
        <v>19.75</v>
      </c>
      <c r="DC17" s="506">
        <v>19.75</v>
      </c>
      <c r="DD17" s="506">
        <v>19.75</v>
      </c>
      <c r="DE17" s="619">
        <v>19.75</v>
      </c>
      <c r="DF17" s="618">
        <v>19.75</v>
      </c>
      <c r="DG17" s="506">
        <v>19.75</v>
      </c>
      <c r="DH17" s="506">
        <v>19.75</v>
      </c>
      <c r="DI17" s="506">
        <v>19.75</v>
      </c>
      <c r="DJ17" s="506">
        <v>19.75</v>
      </c>
      <c r="DK17" s="506">
        <v>19.75</v>
      </c>
      <c r="DL17" s="506">
        <v>19.75</v>
      </c>
      <c r="DM17" s="506">
        <v>19.75</v>
      </c>
      <c r="DN17" s="506">
        <v>19.75</v>
      </c>
      <c r="DO17" s="506">
        <v>19.75</v>
      </c>
      <c r="DP17" s="506">
        <v>19.75</v>
      </c>
      <c r="DQ17" s="619">
        <v>19.75</v>
      </c>
      <c r="DR17" s="618">
        <v>19.75</v>
      </c>
      <c r="DS17" s="506">
        <v>19.75</v>
      </c>
      <c r="DT17" s="506">
        <v>19.75</v>
      </c>
      <c r="DU17" s="506">
        <v>19.75</v>
      </c>
      <c r="DV17" s="506">
        <v>19.75</v>
      </c>
      <c r="DW17" s="506">
        <v>19.75</v>
      </c>
      <c r="DX17" s="506">
        <v>19.75</v>
      </c>
      <c r="DY17" s="506">
        <v>19.75</v>
      </c>
      <c r="DZ17" s="506">
        <v>19.75</v>
      </c>
      <c r="EA17" s="506">
        <v>19.75</v>
      </c>
      <c r="EB17" s="506">
        <v>19.75</v>
      </c>
      <c r="EC17" s="619">
        <v>19.75</v>
      </c>
    </row>
    <row r="18" spans="1:133" ht="30" customHeight="1" x14ac:dyDescent="0.45">
      <c r="A18" s="420" t="s">
        <v>637</v>
      </c>
      <c r="B18" s="1584"/>
      <c r="C18" s="1584"/>
      <c r="D18" s="1585"/>
      <c r="E18" s="1585"/>
      <c r="F18" s="1585"/>
      <c r="G18" s="1585"/>
      <c r="H18" s="1583"/>
      <c r="I18" s="1583"/>
      <c r="J18" s="1583"/>
      <c r="K18" s="1583"/>
      <c r="L18" s="1583"/>
      <c r="M18" s="1583"/>
      <c r="N18" s="680"/>
      <c r="O18" s="1583"/>
      <c r="P18" s="1583"/>
      <c r="Q18" s="1583"/>
      <c r="R18" s="1583"/>
      <c r="S18" s="1583"/>
      <c r="T18" s="506"/>
      <c r="U18" s="506"/>
      <c r="V18" s="506"/>
      <c r="W18" s="506"/>
      <c r="X18" s="506"/>
      <c r="Y18" s="619"/>
      <c r="Z18" s="506"/>
      <c r="AA18" s="506"/>
      <c r="AB18" s="506"/>
      <c r="AC18" s="506">
        <v>19.75</v>
      </c>
      <c r="AD18" s="506">
        <v>19.75</v>
      </c>
      <c r="AE18" s="506">
        <v>19.75</v>
      </c>
      <c r="AF18" s="506">
        <v>19.75</v>
      </c>
      <c r="AG18" s="506">
        <v>19.75</v>
      </c>
      <c r="AH18" s="506">
        <v>19.75</v>
      </c>
      <c r="AI18" s="506">
        <v>19.75</v>
      </c>
      <c r="AJ18" s="506">
        <v>19.75</v>
      </c>
      <c r="AK18" s="506">
        <v>19.75</v>
      </c>
      <c r="AL18" s="618">
        <v>19.75</v>
      </c>
      <c r="AM18" s="506">
        <v>19.75</v>
      </c>
      <c r="AN18" s="506">
        <v>19.75</v>
      </c>
      <c r="AO18" s="506">
        <v>19.75</v>
      </c>
      <c r="AP18" s="506">
        <v>19.75</v>
      </c>
      <c r="AQ18" s="506">
        <v>19.75</v>
      </c>
      <c r="AR18" s="506">
        <v>19.75</v>
      </c>
      <c r="AS18" s="506">
        <v>19.75</v>
      </c>
      <c r="AT18" s="506">
        <v>19.75</v>
      </c>
      <c r="AU18" s="506">
        <v>19.75</v>
      </c>
      <c r="AV18" s="506">
        <v>19.75</v>
      </c>
      <c r="AW18" s="619">
        <v>19.75</v>
      </c>
      <c r="AX18" s="618">
        <v>19.75</v>
      </c>
      <c r="AY18" s="506">
        <v>19.75</v>
      </c>
      <c r="AZ18" s="506">
        <v>19.75</v>
      </c>
      <c r="BA18" s="506">
        <v>19.75</v>
      </c>
      <c r="BB18" s="506">
        <v>19.75</v>
      </c>
      <c r="BC18" s="506">
        <v>19.75</v>
      </c>
      <c r="BD18" s="506">
        <v>19.75</v>
      </c>
      <c r="BE18" s="506">
        <v>19.75</v>
      </c>
      <c r="BF18" s="506">
        <v>19.75</v>
      </c>
      <c r="BG18" s="506">
        <v>19.75</v>
      </c>
      <c r="BH18" s="506">
        <v>19.75</v>
      </c>
      <c r="BI18" s="619">
        <v>19.75</v>
      </c>
      <c r="BJ18" s="618">
        <v>19.75</v>
      </c>
      <c r="BK18" s="506">
        <v>19.75</v>
      </c>
      <c r="BL18" s="506">
        <v>19.75</v>
      </c>
      <c r="BM18" s="506">
        <v>19.75</v>
      </c>
      <c r="BN18" s="506">
        <v>19.75</v>
      </c>
      <c r="BO18" s="506">
        <v>19.75</v>
      </c>
      <c r="BP18" s="506">
        <v>19.75</v>
      </c>
      <c r="BQ18" s="506">
        <v>19.75</v>
      </c>
      <c r="BR18" s="506">
        <v>19.75</v>
      </c>
      <c r="BS18" s="506">
        <v>19.75</v>
      </c>
      <c r="BT18" s="506">
        <v>19.75</v>
      </c>
      <c r="BU18" s="619">
        <v>19.75</v>
      </c>
      <c r="BV18" s="618">
        <v>19.75</v>
      </c>
      <c r="BW18" s="506">
        <v>19.75</v>
      </c>
      <c r="BX18" s="506">
        <v>19.75</v>
      </c>
      <c r="BY18" s="506">
        <v>19.75</v>
      </c>
      <c r="BZ18" s="506">
        <v>19.75</v>
      </c>
      <c r="CA18" s="506">
        <v>19.75</v>
      </c>
      <c r="CB18" s="506">
        <v>19.75</v>
      </c>
      <c r="CC18" s="506">
        <v>19.75</v>
      </c>
      <c r="CD18" s="506">
        <v>19.75</v>
      </c>
      <c r="CE18" s="506">
        <v>19.75</v>
      </c>
      <c r="CF18" s="506">
        <v>19.75</v>
      </c>
      <c r="CG18" s="506">
        <v>19.75</v>
      </c>
      <c r="CH18" s="618">
        <v>19.75</v>
      </c>
      <c r="CI18" s="506">
        <v>19.75</v>
      </c>
      <c r="CJ18" s="506">
        <v>19.75</v>
      </c>
      <c r="CK18" s="506">
        <v>19.75</v>
      </c>
      <c r="CL18" s="506">
        <v>19.75</v>
      </c>
      <c r="CM18" s="506">
        <v>19.75</v>
      </c>
      <c r="CN18" s="506">
        <v>19.75</v>
      </c>
      <c r="CO18" s="506">
        <v>19.75</v>
      </c>
      <c r="CP18" s="506">
        <v>19.75</v>
      </c>
      <c r="CQ18" s="506">
        <v>19.75</v>
      </c>
      <c r="CR18" s="506">
        <v>19.75</v>
      </c>
      <c r="CS18" s="619">
        <v>19.75</v>
      </c>
      <c r="CT18" s="618">
        <v>19.75</v>
      </c>
      <c r="CU18" s="506">
        <v>19.75</v>
      </c>
      <c r="CV18" s="506">
        <v>19.75</v>
      </c>
      <c r="CW18" s="506">
        <v>19.75</v>
      </c>
      <c r="CX18" s="506">
        <v>19.75</v>
      </c>
      <c r="CY18" s="506">
        <v>19.75</v>
      </c>
      <c r="CZ18" s="506">
        <v>19.75</v>
      </c>
      <c r="DA18" s="506">
        <v>19.75</v>
      </c>
      <c r="DB18" s="506">
        <v>19.75</v>
      </c>
      <c r="DC18" s="506">
        <v>19.75</v>
      </c>
      <c r="DD18" s="506">
        <v>19.75</v>
      </c>
      <c r="DE18" s="619">
        <v>19.75</v>
      </c>
      <c r="DF18" s="618">
        <v>19.75</v>
      </c>
      <c r="DG18" s="506">
        <v>19.75</v>
      </c>
      <c r="DH18" s="506">
        <v>19.75</v>
      </c>
      <c r="DI18" s="506">
        <v>19.75</v>
      </c>
      <c r="DJ18" s="506">
        <v>19.75</v>
      </c>
      <c r="DK18" s="506">
        <v>19.75</v>
      </c>
      <c r="DL18" s="506">
        <v>19.75</v>
      </c>
      <c r="DM18" s="506">
        <v>19.75</v>
      </c>
      <c r="DN18" s="506">
        <v>19.75</v>
      </c>
      <c r="DO18" s="506">
        <v>19.75</v>
      </c>
      <c r="DP18" s="506">
        <v>19.75</v>
      </c>
      <c r="DQ18" s="619">
        <v>19.75</v>
      </c>
      <c r="DR18" s="618">
        <v>19.75</v>
      </c>
      <c r="DS18" s="506">
        <v>19.75</v>
      </c>
      <c r="DT18" s="506">
        <v>19.75</v>
      </c>
      <c r="DU18" s="506">
        <v>19.75</v>
      </c>
      <c r="DV18" s="506">
        <v>19.75</v>
      </c>
      <c r="DW18" s="506">
        <v>19.75</v>
      </c>
      <c r="DX18" s="506">
        <v>19.75</v>
      </c>
      <c r="DY18" s="506">
        <v>19.75</v>
      </c>
      <c r="DZ18" s="506">
        <v>19.75</v>
      </c>
      <c r="EA18" s="506">
        <v>19.75</v>
      </c>
      <c r="EB18" s="506">
        <v>19.75</v>
      </c>
      <c r="EC18" s="619">
        <v>19.75</v>
      </c>
    </row>
    <row r="19" spans="1:133" ht="30" customHeight="1" thickBot="1" x14ac:dyDescent="0.5">
      <c r="A19" s="681" t="s">
        <v>638</v>
      </c>
      <c r="B19" s="682"/>
      <c r="C19" s="682"/>
      <c r="D19" s="683"/>
      <c r="E19" s="683"/>
      <c r="F19" s="683"/>
      <c r="G19" s="683"/>
      <c r="H19" s="643"/>
      <c r="I19" s="643"/>
      <c r="J19" s="643"/>
      <c r="K19" s="643"/>
      <c r="L19" s="643"/>
      <c r="M19" s="643"/>
      <c r="N19" s="684"/>
      <c r="O19" s="643"/>
      <c r="P19" s="643"/>
      <c r="Q19" s="643"/>
      <c r="R19" s="643"/>
      <c r="S19" s="643"/>
      <c r="T19" s="685"/>
      <c r="U19" s="685"/>
      <c r="V19" s="685"/>
      <c r="W19" s="685"/>
      <c r="X19" s="685"/>
      <c r="Y19" s="686"/>
      <c r="Z19" s="685"/>
      <c r="AA19" s="685"/>
      <c r="AB19" s="685"/>
      <c r="AC19" s="685"/>
      <c r="AD19" s="685"/>
      <c r="AE19" s="685"/>
      <c r="AF19" s="685"/>
      <c r="AG19" s="685"/>
      <c r="AH19" s="685"/>
      <c r="AI19" s="685"/>
      <c r="AJ19" s="685"/>
      <c r="AK19" s="685"/>
      <c r="AL19" s="687"/>
      <c r="AM19" s="685"/>
      <c r="AN19" s="685"/>
      <c r="AO19" s="685"/>
      <c r="AP19" s="685"/>
      <c r="AQ19" s="685"/>
      <c r="AR19" s="685"/>
      <c r="AS19" s="685"/>
      <c r="AT19" s="685"/>
      <c r="AU19" s="685"/>
      <c r="AV19" s="685"/>
      <c r="AW19" s="686"/>
      <c r="AX19" s="687"/>
      <c r="AY19" s="685"/>
      <c r="AZ19" s="685"/>
      <c r="BA19" s="685"/>
      <c r="BB19" s="685"/>
      <c r="BC19" s="685"/>
      <c r="BD19" s="685"/>
      <c r="BE19" s="685">
        <v>20.2</v>
      </c>
      <c r="BF19" s="685">
        <v>20.2</v>
      </c>
      <c r="BG19" s="685">
        <v>20.2</v>
      </c>
      <c r="BH19" s="685">
        <v>20.2</v>
      </c>
      <c r="BI19" s="686">
        <v>20.2</v>
      </c>
      <c r="BJ19" s="687">
        <v>20.2</v>
      </c>
      <c r="BK19" s="685">
        <v>20.2</v>
      </c>
      <c r="BL19" s="685">
        <v>20.2</v>
      </c>
      <c r="BM19" s="685">
        <v>20.2</v>
      </c>
      <c r="BN19" s="685">
        <v>20.2</v>
      </c>
      <c r="BO19" s="685">
        <v>20.2</v>
      </c>
      <c r="BP19" s="685">
        <v>20.2</v>
      </c>
      <c r="BQ19" s="685">
        <v>20.2</v>
      </c>
      <c r="BR19" s="685">
        <v>20.2</v>
      </c>
      <c r="BS19" s="685">
        <v>20.2</v>
      </c>
      <c r="BT19" s="685">
        <v>20.2</v>
      </c>
      <c r="BU19" s="686">
        <v>20.2</v>
      </c>
      <c r="BV19" s="687">
        <v>20.2</v>
      </c>
      <c r="BW19" s="685">
        <v>20.2</v>
      </c>
      <c r="BX19" s="685">
        <v>20.2</v>
      </c>
      <c r="BY19" s="685">
        <v>20.2</v>
      </c>
      <c r="BZ19" s="685">
        <v>20.2</v>
      </c>
      <c r="CA19" s="685">
        <v>20.2</v>
      </c>
      <c r="CB19" s="685">
        <v>20.2</v>
      </c>
      <c r="CC19" s="685">
        <v>20.2</v>
      </c>
      <c r="CD19" s="685">
        <v>20.2</v>
      </c>
      <c r="CE19" s="685">
        <v>20.2</v>
      </c>
      <c r="CF19" s="685">
        <v>20.2</v>
      </c>
      <c r="CG19" s="685">
        <v>20.2</v>
      </c>
      <c r="CH19" s="687">
        <v>20.2</v>
      </c>
      <c r="CI19" s="685">
        <v>20.2</v>
      </c>
      <c r="CJ19" s="685">
        <v>20.2</v>
      </c>
      <c r="CK19" s="685">
        <v>20.2</v>
      </c>
      <c r="CL19" s="685">
        <v>20.2</v>
      </c>
      <c r="CM19" s="685">
        <v>20.2</v>
      </c>
      <c r="CN19" s="685">
        <v>20.2</v>
      </c>
      <c r="CO19" s="685">
        <v>20.2</v>
      </c>
      <c r="CP19" s="685">
        <v>20.2</v>
      </c>
      <c r="CQ19" s="685">
        <v>20.2</v>
      </c>
      <c r="CR19" s="685">
        <v>20.2</v>
      </c>
      <c r="CS19" s="686">
        <v>20.2</v>
      </c>
      <c r="CT19" s="687">
        <v>20.2</v>
      </c>
      <c r="CU19" s="685">
        <v>20.2</v>
      </c>
      <c r="CV19" s="685">
        <v>20.2</v>
      </c>
      <c r="CW19" s="685">
        <v>20.2</v>
      </c>
      <c r="CX19" s="685">
        <v>20.2</v>
      </c>
      <c r="CY19" s="685">
        <v>20.2</v>
      </c>
      <c r="CZ19" s="685">
        <v>20.2</v>
      </c>
      <c r="DA19" s="685">
        <v>20.2</v>
      </c>
      <c r="DB19" s="685">
        <v>20.2</v>
      </c>
      <c r="DC19" s="685">
        <v>20.2</v>
      </c>
      <c r="DD19" s="685">
        <v>20.2</v>
      </c>
      <c r="DE19" s="686">
        <v>20.2</v>
      </c>
      <c r="DF19" s="687">
        <v>20.2</v>
      </c>
      <c r="DG19" s="685">
        <v>19.75</v>
      </c>
      <c r="DH19" s="685">
        <v>20.2</v>
      </c>
      <c r="DI19" s="685">
        <v>20.2</v>
      </c>
      <c r="DJ19" s="685">
        <v>20.2</v>
      </c>
      <c r="DK19" s="685">
        <v>20.2</v>
      </c>
      <c r="DL19" s="685">
        <v>20.2</v>
      </c>
      <c r="DM19" s="685">
        <v>20.2</v>
      </c>
      <c r="DN19" s="685">
        <v>20.2</v>
      </c>
      <c r="DO19" s="685">
        <v>20.2</v>
      </c>
      <c r="DP19" s="685">
        <v>20.2</v>
      </c>
      <c r="DQ19" s="686">
        <v>20.2</v>
      </c>
      <c r="DR19" s="687">
        <v>20.2</v>
      </c>
      <c r="DS19" s="685">
        <v>20.2</v>
      </c>
      <c r="DT19" s="685">
        <v>20.2</v>
      </c>
      <c r="DU19" s="685">
        <v>20.2</v>
      </c>
      <c r="DV19" s="685">
        <v>20.2</v>
      </c>
      <c r="DW19" s="685">
        <v>20.2</v>
      </c>
      <c r="DX19" s="685">
        <v>20.2</v>
      </c>
      <c r="DY19" s="685">
        <v>20.2</v>
      </c>
      <c r="DZ19" s="685">
        <v>20.2</v>
      </c>
      <c r="EA19" s="685">
        <v>20.2</v>
      </c>
      <c r="EB19" s="685">
        <v>20.2</v>
      </c>
      <c r="EC19" s="686">
        <v>20.2</v>
      </c>
    </row>
    <row r="20" spans="1:133" ht="16" thickTop="1" x14ac:dyDescent="0.35"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7"/>
      <c r="AV20" s="547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7"/>
      <c r="BK20" s="547"/>
      <c r="BL20" s="547"/>
      <c r="BM20" s="547"/>
      <c r="BN20" s="547"/>
      <c r="BO20" s="547"/>
      <c r="BP20" s="547"/>
      <c r="BQ20" s="547"/>
      <c r="BR20" s="547"/>
      <c r="BS20" s="547"/>
      <c r="BT20" s="547"/>
      <c r="BU20" s="547"/>
      <c r="BV20" s="547"/>
      <c r="BW20" s="547"/>
      <c r="BX20" s="547"/>
      <c r="BY20" s="547"/>
      <c r="BZ20" s="547"/>
      <c r="CA20" s="547"/>
      <c r="CB20" s="547"/>
      <c r="CC20" s="547"/>
      <c r="CD20" s="547"/>
      <c r="CE20" s="547"/>
      <c r="CF20" s="547"/>
      <c r="CG20" s="547"/>
      <c r="CH20" s="547"/>
      <c r="CI20" s="547"/>
      <c r="CJ20" s="547"/>
      <c r="CK20" s="547"/>
      <c r="CL20" s="547"/>
      <c r="CM20" s="547"/>
      <c r="CN20" s="547"/>
      <c r="CO20" s="547"/>
      <c r="CP20" s="547"/>
      <c r="CQ20" s="547"/>
      <c r="CR20" s="547"/>
      <c r="CS20" s="547"/>
      <c r="CT20" s="547"/>
      <c r="CU20" s="547"/>
      <c r="CV20" s="547"/>
      <c r="CW20" s="547"/>
      <c r="CX20" s="547"/>
      <c r="CY20" s="547"/>
      <c r="CZ20" s="547"/>
      <c r="DA20" s="547"/>
      <c r="DB20" s="547"/>
      <c r="DC20" s="547"/>
      <c r="DD20" s="547"/>
      <c r="DE20" s="547"/>
      <c r="DF20" s="547"/>
      <c r="DG20" s="547"/>
      <c r="DH20" s="547"/>
      <c r="DI20" s="547"/>
      <c r="DJ20" s="547"/>
      <c r="DK20" s="547"/>
      <c r="DL20" s="547"/>
      <c r="DM20" s="547"/>
      <c r="DN20" s="547"/>
      <c r="DO20" s="547"/>
      <c r="DP20" s="547"/>
      <c r="DQ20" s="547"/>
      <c r="DR20" s="547"/>
      <c r="DS20" s="547"/>
      <c r="DT20" s="547"/>
      <c r="DU20" s="547"/>
      <c r="DV20" s="547"/>
      <c r="DW20" s="547"/>
      <c r="DX20" s="547"/>
      <c r="DY20" s="547"/>
      <c r="DZ20" s="547"/>
      <c r="EA20" s="547"/>
      <c r="EB20" s="547"/>
      <c r="EC20" s="547"/>
    </row>
    <row r="21" spans="1:133" x14ac:dyDescent="0.35">
      <c r="A21" s="673"/>
    </row>
    <row r="31" spans="1:133" ht="12.5" x14ac:dyDescent="0.25"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ht="12.5" x14ac:dyDescent="0.25"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customFormat="1" ht="12.5" x14ac:dyDescent="0.25"/>
    <row r="34" customFormat="1" ht="12.5" x14ac:dyDescent="0.25"/>
    <row r="35" customFormat="1" ht="12.5" x14ac:dyDescent="0.25"/>
    <row r="36" customFormat="1" ht="12.5" x14ac:dyDescent="0.25"/>
    <row r="37" customFormat="1" ht="12.5" x14ac:dyDescent="0.25"/>
    <row r="38" customFormat="1" ht="12.5" x14ac:dyDescent="0.25"/>
    <row r="39" customFormat="1" ht="12.5" x14ac:dyDescent="0.25"/>
    <row r="40" customFormat="1" ht="12.5" x14ac:dyDescent="0.25"/>
    <row r="41" customFormat="1" ht="12.5" x14ac:dyDescent="0.25"/>
    <row r="42" customFormat="1" ht="12.5" x14ac:dyDescent="0.25"/>
    <row r="43" customFormat="1" ht="12.5" x14ac:dyDescent="0.25"/>
    <row r="44" customFormat="1" ht="12.5" x14ac:dyDescent="0.25"/>
  </sheetData>
  <mergeCells count="12">
    <mergeCell ref="DR2:EC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honeticPr fontId="153" type="noConversion"/>
  <printOptions horizontalCentered="1"/>
  <pageMargins left="0" right="0" top="0.39370078740157483" bottom="0.9055118110236221" header="0.19685039370078741" footer="0"/>
  <pageSetup paperSize="9" scale="62" orientation="landscape" r:id="rId1"/>
  <headerFooter>
    <oddHeader>&amp;C&amp;"Aptos"&amp;10&amp;K000000 PUBLIC&amp;1#_x000D_&amp;"Arialri"&amp;10&amp;K000000&amp;G</oddHeader>
    <oddFooter>&amp;C&amp;9 12_x000D_&amp;1#&amp;"Aptos"&amp;10&amp;K000000 PUBLIC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A46C-2CA6-4D1B-9774-F4B627A07F1C}">
  <dimension ref="A1:EC58"/>
  <sheetViews>
    <sheetView showGridLines="0" view="pageBreakPreview" zoomScale="70" zoomScaleNormal="110" zoomScaleSheetLayoutView="70" workbookViewId="0">
      <pane xSplit="1" ySplit="3" topLeftCell="DQ4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35" hidden="1" customWidth="1"/>
    <col min="38" max="38" width="9.54296875" style="435" hidden="1" customWidth="1"/>
    <col min="39" max="56" width="9.81640625" style="435" hidden="1" customWidth="1"/>
    <col min="57" max="96" width="12.1796875" style="435" hidden="1" customWidth="1"/>
    <col min="97" max="102" width="7" style="435" hidden="1" customWidth="1"/>
    <col min="103" max="120" width="12.1796875" style="435" hidden="1" customWidth="1"/>
    <col min="121" max="133" width="12.1796875" style="435" customWidth="1"/>
    <col min="134" max="134" width="7.81640625" customWidth="1"/>
  </cols>
  <sheetData>
    <row r="1" spans="1:133" ht="32.15" customHeight="1" thickBot="1" x14ac:dyDescent="0.5">
      <c r="A1" s="197" t="s">
        <v>639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</row>
    <row r="2" spans="1:133" ht="30" customHeight="1" thickTop="1" thickBot="1" x14ac:dyDescent="0.5">
      <c r="A2" s="2000"/>
      <c r="B2" s="1962">
        <v>2015</v>
      </c>
      <c r="C2" s="1962"/>
      <c r="D2" s="1962"/>
      <c r="E2" s="1962"/>
      <c r="F2" s="1962"/>
      <c r="G2" s="1962"/>
      <c r="H2" s="1962"/>
      <c r="I2" s="1962"/>
      <c r="J2" s="1962"/>
      <c r="K2" s="675"/>
      <c r="L2" s="675"/>
      <c r="M2" s="675"/>
      <c r="N2" s="1961">
        <v>2016</v>
      </c>
      <c r="O2" s="1962"/>
      <c r="P2" s="1962"/>
      <c r="Q2" s="1962"/>
      <c r="R2" s="1962"/>
      <c r="S2" s="1962"/>
      <c r="T2" s="1962"/>
      <c r="U2" s="1962"/>
      <c r="V2" s="1962"/>
      <c r="W2" s="1962"/>
      <c r="X2" s="1962"/>
      <c r="Y2" s="1963"/>
      <c r="Z2" s="1962">
        <v>2017</v>
      </c>
      <c r="AA2" s="1962"/>
      <c r="AB2" s="1962"/>
      <c r="AC2" s="1962"/>
      <c r="AD2" s="1962"/>
      <c r="AE2" s="1962"/>
      <c r="AF2" s="1962"/>
      <c r="AG2" s="1962"/>
      <c r="AH2" s="1962"/>
      <c r="AI2" s="1962"/>
      <c r="AJ2" s="1962"/>
      <c r="AK2" s="1962"/>
      <c r="AL2" s="1961">
        <v>2018</v>
      </c>
      <c r="AM2" s="1962"/>
      <c r="AN2" s="1962"/>
      <c r="AO2" s="1962"/>
      <c r="AP2" s="1962"/>
      <c r="AQ2" s="1962"/>
      <c r="AR2" s="1962"/>
      <c r="AS2" s="1962"/>
      <c r="AT2" s="1962"/>
      <c r="AU2" s="1962"/>
      <c r="AV2" s="1962"/>
      <c r="AW2" s="1963"/>
      <c r="AX2" s="1961">
        <v>2019</v>
      </c>
      <c r="AY2" s="1962"/>
      <c r="AZ2" s="1962"/>
      <c r="BA2" s="1962"/>
      <c r="BB2" s="1962"/>
      <c r="BC2" s="1962"/>
      <c r="BD2" s="1962"/>
      <c r="BE2" s="1962"/>
      <c r="BF2" s="1962"/>
      <c r="BG2" s="1962"/>
      <c r="BH2" s="1962"/>
      <c r="BI2" s="1963"/>
      <c r="BJ2" s="1961">
        <v>2020</v>
      </c>
      <c r="BK2" s="1962"/>
      <c r="BL2" s="1962"/>
      <c r="BM2" s="1962"/>
      <c r="BN2" s="1962"/>
      <c r="BO2" s="1962"/>
      <c r="BP2" s="1962"/>
      <c r="BQ2" s="1962"/>
      <c r="BR2" s="1962"/>
      <c r="BS2" s="1962"/>
      <c r="BT2" s="1962"/>
      <c r="BU2" s="1963"/>
      <c r="BV2" s="1961">
        <v>2021</v>
      </c>
      <c r="BW2" s="1962"/>
      <c r="BX2" s="1962"/>
      <c r="BY2" s="1962"/>
      <c r="BZ2" s="1962"/>
      <c r="CA2" s="1962"/>
      <c r="CB2" s="1962"/>
      <c r="CC2" s="1962"/>
      <c r="CD2" s="1962"/>
      <c r="CE2" s="1962"/>
      <c r="CF2" s="1962"/>
      <c r="CG2" s="1962"/>
      <c r="CH2" s="1961">
        <v>2022</v>
      </c>
      <c r="CI2" s="1962"/>
      <c r="CJ2" s="1962"/>
      <c r="CK2" s="1962"/>
      <c r="CL2" s="1962"/>
      <c r="CM2" s="1962"/>
      <c r="CN2" s="1962"/>
      <c r="CO2" s="1962"/>
      <c r="CP2" s="1962"/>
      <c r="CQ2" s="1962"/>
      <c r="CR2" s="1962"/>
      <c r="CS2" s="1963"/>
      <c r="CT2" s="1961">
        <v>2023</v>
      </c>
      <c r="CU2" s="1962"/>
      <c r="CV2" s="1962"/>
      <c r="CW2" s="1962"/>
      <c r="CX2" s="1962"/>
      <c r="CY2" s="1962"/>
      <c r="CZ2" s="1962"/>
      <c r="DA2" s="1962"/>
      <c r="DB2" s="1962"/>
      <c r="DC2" s="1962"/>
      <c r="DD2" s="1962"/>
      <c r="DE2" s="1963"/>
      <c r="DF2" s="1961">
        <v>2024</v>
      </c>
      <c r="DG2" s="1962"/>
      <c r="DH2" s="1962"/>
      <c r="DI2" s="1962"/>
      <c r="DJ2" s="1962"/>
      <c r="DK2" s="1962"/>
      <c r="DL2" s="1962"/>
      <c r="DM2" s="1962"/>
      <c r="DN2" s="1962"/>
      <c r="DO2" s="1962"/>
      <c r="DP2" s="1962"/>
      <c r="DQ2" s="1963"/>
      <c r="DR2" s="1961">
        <v>2025</v>
      </c>
      <c r="DS2" s="1962"/>
      <c r="DT2" s="1962"/>
      <c r="DU2" s="1962"/>
      <c r="DV2" s="1962"/>
      <c r="DW2" s="1962"/>
      <c r="DX2" s="1962"/>
      <c r="DY2" s="1962"/>
      <c r="DZ2" s="1962"/>
      <c r="EA2" s="1962"/>
      <c r="EB2" s="1962"/>
      <c r="EC2" s="1963"/>
    </row>
    <row r="3" spans="1:133" ht="30" customHeight="1" thickTop="1" thickBot="1" x14ac:dyDescent="0.5">
      <c r="A3" s="2001"/>
      <c r="B3" s="414" t="s">
        <v>79</v>
      </c>
      <c r="C3" s="414" t="s">
        <v>80</v>
      </c>
      <c r="D3" s="414" t="s">
        <v>81</v>
      </c>
      <c r="E3" s="414" t="s">
        <v>82</v>
      </c>
      <c r="F3" s="414" t="s">
        <v>83</v>
      </c>
      <c r="G3" s="414" t="s">
        <v>84</v>
      </c>
      <c r="H3" s="414" t="s">
        <v>85</v>
      </c>
      <c r="I3" s="414" t="s">
        <v>86</v>
      </c>
      <c r="J3" s="414" t="s">
        <v>87</v>
      </c>
      <c r="K3" s="412" t="s">
        <v>88</v>
      </c>
      <c r="L3" s="412" t="s">
        <v>89</v>
      </c>
      <c r="M3" s="414" t="s">
        <v>90</v>
      </c>
      <c r="N3" s="676" t="s">
        <v>79</v>
      </c>
      <c r="O3" s="414" t="s">
        <v>80</v>
      </c>
      <c r="P3" s="414" t="s">
        <v>81</v>
      </c>
      <c r="Q3" s="414" t="s">
        <v>82</v>
      </c>
      <c r="R3" s="414" t="s">
        <v>83</v>
      </c>
      <c r="S3" s="414" t="s">
        <v>84</v>
      </c>
      <c r="T3" s="223" t="s">
        <v>85</v>
      </c>
      <c r="U3" s="223" t="s">
        <v>86</v>
      </c>
      <c r="V3" s="223" t="s">
        <v>87</v>
      </c>
      <c r="W3" s="223" t="s">
        <v>88</v>
      </c>
      <c r="X3" s="223" t="s">
        <v>89</v>
      </c>
      <c r="Y3" s="226" t="s">
        <v>90</v>
      </c>
      <c r="Z3" s="223" t="s">
        <v>79</v>
      </c>
      <c r="AA3" s="223" t="s">
        <v>80</v>
      </c>
      <c r="AB3" s="223" t="s">
        <v>81</v>
      </c>
      <c r="AC3" s="223" t="s">
        <v>82</v>
      </c>
      <c r="AD3" s="223" t="s">
        <v>83</v>
      </c>
      <c r="AE3" s="223" t="s">
        <v>84</v>
      </c>
      <c r="AF3" s="223" t="s">
        <v>85</v>
      </c>
      <c r="AG3" s="223" t="s">
        <v>86</v>
      </c>
      <c r="AH3" s="223" t="s">
        <v>87</v>
      </c>
      <c r="AI3" s="223" t="s">
        <v>88</v>
      </c>
      <c r="AJ3" s="223" t="s">
        <v>89</v>
      </c>
      <c r="AK3" s="223" t="s">
        <v>90</v>
      </c>
      <c r="AL3" s="225" t="s">
        <v>79</v>
      </c>
      <c r="AM3" s="223" t="s">
        <v>80</v>
      </c>
      <c r="AN3" s="223" t="s">
        <v>81</v>
      </c>
      <c r="AO3" s="223" t="s">
        <v>82</v>
      </c>
      <c r="AP3" s="223" t="s">
        <v>83</v>
      </c>
      <c r="AQ3" s="223" t="s">
        <v>84</v>
      </c>
      <c r="AR3" s="223" t="s">
        <v>85</v>
      </c>
      <c r="AS3" s="223" t="s">
        <v>86</v>
      </c>
      <c r="AT3" s="223" t="s">
        <v>87</v>
      </c>
      <c r="AU3" s="223" t="s">
        <v>88</v>
      </c>
      <c r="AV3" s="223" t="s">
        <v>89</v>
      </c>
      <c r="AW3" s="226" t="s">
        <v>90</v>
      </c>
      <c r="AX3" s="225" t="s">
        <v>79</v>
      </c>
      <c r="AY3" s="223" t="s">
        <v>80</v>
      </c>
      <c r="AZ3" s="223" t="s">
        <v>81</v>
      </c>
      <c r="BA3" s="223" t="s">
        <v>82</v>
      </c>
      <c r="BB3" s="223" t="s">
        <v>83</v>
      </c>
      <c r="BC3" s="223" t="s">
        <v>84</v>
      </c>
      <c r="BD3" s="223" t="s">
        <v>85</v>
      </c>
      <c r="BE3" s="223" t="s">
        <v>86</v>
      </c>
      <c r="BF3" s="223" t="s">
        <v>87</v>
      </c>
      <c r="BG3" s="223" t="s">
        <v>88</v>
      </c>
      <c r="BH3" s="223" t="s">
        <v>89</v>
      </c>
      <c r="BI3" s="226" t="s">
        <v>90</v>
      </c>
      <c r="BJ3" s="225" t="s">
        <v>79</v>
      </c>
      <c r="BK3" s="223" t="s">
        <v>80</v>
      </c>
      <c r="BL3" s="223" t="s">
        <v>81</v>
      </c>
      <c r="BM3" s="223" t="s">
        <v>82</v>
      </c>
      <c r="BN3" s="223" t="s">
        <v>83</v>
      </c>
      <c r="BO3" s="223" t="s">
        <v>84</v>
      </c>
      <c r="BP3" s="223" t="s">
        <v>85</v>
      </c>
      <c r="BQ3" s="223" t="s">
        <v>86</v>
      </c>
      <c r="BR3" s="223" t="s">
        <v>87</v>
      </c>
      <c r="BS3" s="223" t="s">
        <v>88</v>
      </c>
      <c r="BT3" s="223" t="s">
        <v>89</v>
      </c>
      <c r="BU3" s="226" t="s">
        <v>90</v>
      </c>
      <c r="BV3" s="295" t="s">
        <v>79</v>
      </c>
      <c r="BW3" s="222" t="s">
        <v>80</v>
      </c>
      <c r="BX3" s="222" t="s">
        <v>81</v>
      </c>
      <c r="BY3" s="222" t="s">
        <v>82</v>
      </c>
      <c r="BZ3" s="223" t="s">
        <v>83</v>
      </c>
      <c r="CA3" s="223" t="s">
        <v>84</v>
      </c>
      <c r="CB3" s="223" t="s">
        <v>85</v>
      </c>
      <c r="CC3" s="223" t="s">
        <v>86</v>
      </c>
      <c r="CD3" s="223" t="s">
        <v>87</v>
      </c>
      <c r="CE3" s="223" t="s">
        <v>88</v>
      </c>
      <c r="CF3" s="223" t="s">
        <v>89</v>
      </c>
      <c r="CG3" s="223" t="s">
        <v>90</v>
      </c>
      <c r="CH3" s="225" t="s">
        <v>79</v>
      </c>
      <c r="CI3" s="223" t="s">
        <v>80</v>
      </c>
      <c r="CJ3" s="223" t="s">
        <v>81</v>
      </c>
      <c r="CK3" s="223" t="s">
        <v>82</v>
      </c>
      <c r="CL3" s="223" t="s">
        <v>83</v>
      </c>
      <c r="CM3" s="223" t="s">
        <v>84</v>
      </c>
      <c r="CN3" s="223" t="s">
        <v>85</v>
      </c>
      <c r="CO3" s="223" t="s">
        <v>86</v>
      </c>
      <c r="CP3" s="223" t="s">
        <v>87</v>
      </c>
      <c r="CQ3" s="223" t="s">
        <v>88</v>
      </c>
      <c r="CR3" s="223" t="s">
        <v>89</v>
      </c>
      <c r="CS3" s="226" t="s">
        <v>90</v>
      </c>
      <c r="CT3" s="225" t="s">
        <v>79</v>
      </c>
      <c r="CU3" s="223" t="s">
        <v>80</v>
      </c>
      <c r="CV3" s="223" t="s">
        <v>81</v>
      </c>
      <c r="CW3" s="223" t="s">
        <v>82</v>
      </c>
      <c r="CX3" s="223" t="s">
        <v>83</v>
      </c>
      <c r="CY3" s="223" t="s">
        <v>84</v>
      </c>
      <c r="CZ3" s="223" t="s">
        <v>85</v>
      </c>
      <c r="DA3" s="223" t="s">
        <v>86</v>
      </c>
      <c r="DB3" s="223" t="s">
        <v>87</v>
      </c>
      <c r="DC3" s="223" t="s">
        <v>88</v>
      </c>
      <c r="DD3" s="223" t="s">
        <v>89</v>
      </c>
      <c r="DE3" s="226" t="s">
        <v>90</v>
      </c>
      <c r="DF3" s="225" t="s">
        <v>79</v>
      </c>
      <c r="DG3" s="223" t="s">
        <v>80</v>
      </c>
      <c r="DH3" s="223" t="s">
        <v>81</v>
      </c>
      <c r="DI3" s="223" t="s">
        <v>82</v>
      </c>
      <c r="DJ3" s="223" t="s">
        <v>83</v>
      </c>
      <c r="DK3" s="223" t="s">
        <v>84</v>
      </c>
      <c r="DL3" s="223" t="s">
        <v>85</v>
      </c>
      <c r="DM3" s="223" t="s">
        <v>86</v>
      </c>
      <c r="DN3" s="223" t="s">
        <v>87</v>
      </c>
      <c r="DO3" s="223" t="s">
        <v>88</v>
      </c>
      <c r="DP3" s="223" t="s">
        <v>89</v>
      </c>
      <c r="DQ3" s="226" t="s">
        <v>90</v>
      </c>
      <c r="DR3" s="225" t="s">
        <v>79</v>
      </c>
      <c r="DS3" s="223" t="s">
        <v>80</v>
      </c>
      <c r="DT3" s="223" t="s">
        <v>81</v>
      </c>
      <c r="DU3" s="223" t="s">
        <v>82</v>
      </c>
      <c r="DV3" s="223" t="s">
        <v>83</v>
      </c>
      <c r="DW3" s="223" t="s">
        <v>84</v>
      </c>
      <c r="DX3" s="223" t="s">
        <v>85</v>
      </c>
      <c r="DY3" s="223" t="s">
        <v>86</v>
      </c>
      <c r="DZ3" s="223" t="s">
        <v>87</v>
      </c>
      <c r="EA3" s="223" t="s">
        <v>88</v>
      </c>
      <c r="EB3" s="223" t="s">
        <v>89</v>
      </c>
      <c r="EC3" s="226" t="s">
        <v>90</v>
      </c>
    </row>
    <row r="4" spans="1:133" ht="30" customHeight="1" thickTop="1" x14ac:dyDescent="0.45">
      <c r="A4" s="416" t="s">
        <v>640</v>
      </c>
      <c r="B4" s="1584"/>
      <c r="C4" s="1584"/>
      <c r="D4" s="1585"/>
      <c r="E4" s="1585"/>
      <c r="F4" s="1585"/>
      <c r="G4" s="1585"/>
      <c r="H4" s="1583"/>
      <c r="I4" s="1583"/>
      <c r="J4" s="1583"/>
      <c r="K4" s="1583"/>
      <c r="L4" s="1583"/>
      <c r="M4" s="1583"/>
      <c r="N4" s="680"/>
      <c r="O4" s="1583"/>
      <c r="P4" s="1583"/>
      <c r="Q4" s="1583"/>
      <c r="R4" s="1583"/>
      <c r="S4" s="1583"/>
      <c r="T4" s="506"/>
      <c r="U4" s="506"/>
      <c r="V4" s="506"/>
      <c r="W4" s="506"/>
      <c r="X4" s="506"/>
      <c r="Y4" s="619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618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619"/>
      <c r="AX4" s="618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619"/>
      <c r="BJ4" s="618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619"/>
      <c r="BV4" s="618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618"/>
      <c r="CI4" s="506"/>
      <c r="CJ4" s="506"/>
      <c r="CK4" s="506"/>
      <c r="CL4" s="506"/>
      <c r="CM4" s="506"/>
      <c r="CN4" s="506"/>
      <c r="CO4" s="506"/>
      <c r="CP4" s="506"/>
      <c r="CQ4" s="506"/>
      <c r="CR4" s="506"/>
      <c r="CS4" s="619"/>
      <c r="CT4" s="618"/>
      <c r="CU4" s="506"/>
      <c r="CV4" s="506"/>
      <c r="CW4" s="506"/>
      <c r="CX4" s="506"/>
      <c r="CY4" s="506"/>
      <c r="CZ4" s="506"/>
      <c r="DA4" s="506"/>
      <c r="DB4" s="506"/>
      <c r="DC4" s="506"/>
      <c r="DD4" s="506"/>
      <c r="DE4" s="619"/>
      <c r="DF4" s="618"/>
      <c r="DG4" s="506"/>
      <c r="DH4" s="506"/>
      <c r="DI4" s="506"/>
      <c r="DJ4" s="506"/>
      <c r="DK4" s="506"/>
      <c r="DL4" s="506"/>
      <c r="DM4" s="506"/>
      <c r="DN4" s="506"/>
      <c r="DO4" s="506"/>
      <c r="DP4" s="506"/>
      <c r="DQ4" s="619"/>
      <c r="DR4" s="618"/>
      <c r="DS4" s="506"/>
      <c r="DT4" s="506"/>
      <c r="DU4" s="506"/>
      <c r="DV4" s="506"/>
      <c r="DW4" s="506"/>
      <c r="DX4" s="506"/>
      <c r="DY4" s="506"/>
      <c r="DZ4" s="506"/>
      <c r="EA4" s="506"/>
      <c r="EB4" s="506"/>
      <c r="EC4" s="619"/>
    </row>
    <row r="5" spans="1:133" ht="30" customHeight="1" x14ac:dyDescent="0.45">
      <c r="A5" s="420" t="s">
        <v>641</v>
      </c>
      <c r="B5" s="1584"/>
      <c r="C5" s="1584"/>
      <c r="D5" s="1585"/>
      <c r="E5" s="1585"/>
      <c r="F5" s="1585"/>
      <c r="G5" s="1585"/>
      <c r="H5" s="1583"/>
      <c r="I5" s="1583"/>
      <c r="J5" s="1583"/>
      <c r="K5" s="1583"/>
      <c r="L5" s="1583"/>
      <c r="M5" s="1583"/>
      <c r="N5" s="680"/>
      <c r="O5" s="1583"/>
      <c r="P5" s="1583"/>
      <c r="Q5" s="1583"/>
      <c r="R5" s="1583"/>
      <c r="S5" s="1583"/>
      <c r="T5" s="506"/>
      <c r="U5" s="506"/>
      <c r="V5" s="506"/>
      <c r="W5" s="506"/>
      <c r="X5" s="506"/>
      <c r="Y5" s="619"/>
      <c r="Z5" s="506"/>
      <c r="AA5" s="506"/>
      <c r="AB5" s="506"/>
      <c r="AC5" s="506"/>
      <c r="AD5" s="506"/>
      <c r="AE5" s="506"/>
      <c r="AF5" s="506"/>
      <c r="AG5" s="506"/>
      <c r="AH5" s="506"/>
      <c r="AI5" s="506"/>
      <c r="AJ5" s="506"/>
      <c r="AK5" s="506"/>
      <c r="AL5" s="618"/>
      <c r="AM5" s="506"/>
      <c r="AN5" s="506"/>
      <c r="AO5" s="506"/>
      <c r="AP5" s="506"/>
      <c r="AQ5" s="506"/>
      <c r="AR5" s="506"/>
      <c r="AS5" s="506"/>
      <c r="AT5" s="506"/>
      <c r="AU5" s="506"/>
      <c r="AV5" s="506"/>
      <c r="AW5" s="619"/>
      <c r="AX5" s="618"/>
      <c r="AY5" s="506"/>
      <c r="AZ5" s="506"/>
      <c r="BA5" s="506"/>
      <c r="BB5" s="506"/>
      <c r="BC5" s="506"/>
      <c r="BD5" s="506"/>
      <c r="BE5" s="506"/>
      <c r="BF5" s="506"/>
      <c r="BG5" s="506"/>
      <c r="BH5" s="506"/>
      <c r="BI5" s="619"/>
      <c r="BJ5" s="618"/>
      <c r="BK5" s="506"/>
      <c r="BL5" s="506"/>
      <c r="BM5" s="506"/>
      <c r="BN5" s="506"/>
      <c r="BO5" s="506"/>
      <c r="BP5" s="506"/>
      <c r="BQ5" s="506"/>
      <c r="BR5" s="506"/>
      <c r="BS5" s="506"/>
      <c r="BT5" s="506"/>
      <c r="BU5" s="619"/>
      <c r="BV5" s="618"/>
      <c r="BW5" s="506"/>
      <c r="BX5" s="506"/>
      <c r="BY5" s="506"/>
      <c r="BZ5" s="506"/>
      <c r="CA5" s="506"/>
      <c r="CB5" s="506"/>
      <c r="CC5" s="506"/>
      <c r="CD5" s="506"/>
      <c r="CE5" s="506"/>
      <c r="CF5" s="506"/>
      <c r="CG5" s="506"/>
      <c r="CH5" s="618"/>
      <c r="CI5" s="506"/>
      <c r="CJ5" s="506"/>
      <c r="CK5" s="506"/>
      <c r="CL5" s="506"/>
      <c r="CM5" s="506"/>
      <c r="CN5" s="506"/>
      <c r="CO5" s="506"/>
      <c r="CP5" s="506"/>
      <c r="CQ5" s="506"/>
      <c r="CR5" s="506"/>
      <c r="CS5" s="619"/>
      <c r="CT5" s="618"/>
      <c r="CU5" s="506"/>
      <c r="CV5" s="506">
        <v>8.8699999999999992</v>
      </c>
      <c r="CW5" s="506">
        <v>9.27</v>
      </c>
      <c r="CX5" s="506">
        <v>15.49</v>
      </c>
      <c r="CY5" s="506">
        <v>11.98</v>
      </c>
      <c r="CZ5" s="506">
        <v>12.32</v>
      </c>
      <c r="DA5" s="506">
        <v>19.32</v>
      </c>
      <c r="DB5" s="506">
        <v>16.13</v>
      </c>
      <c r="DC5" s="506">
        <v>25.14</v>
      </c>
      <c r="DD5" s="506">
        <v>14.75</v>
      </c>
      <c r="DE5" s="619">
        <v>17.14</v>
      </c>
      <c r="DF5" s="618">
        <v>18.510000000000002</v>
      </c>
      <c r="DG5" s="506">
        <v>23.36</v>
      </c>
      <c r="DH5" s="506">
        <v>18.079999999999998</v>
      </c>
      <c r="DI5" s="506">
        <v>20.440000000000001</v>
      </c>
      <c r="DJ5" s="506">
        <v>24.82</v>
      </c>
      <c r="DK5" s="506">
        <v>22.06</v>
      </c>
      <c r="DL5" s="506">
        <v>22.06</v>
      </c>
      <c r="DM5" s="506">
        <v>27.36</v>
      </c>
      <c r="DN5" s="506">
        <v>35.6051</v>
      </c>
      <c r="DO5" s="506">
        <v>25.89</v>
      </c>
      <c r="DP5" s="506">
        <v>23.92</v>
      </c>
      <c r="DQ5" s="619">
        <v>26.9</v>
      </c>
      <c r="DR5" s="618">
        <v>26.22</v>
      </c>
      <c r="DS5" s="506">
        <v>24.38</v>
      </c>
      <c r="DT5" s="506">
        <v>22.48</v>
      </c>
      <c r="DU5" s="506">
        <v>21.21</v>
      </c>
      <c r="DV5" s="506">
        <v>20.92</v>
      </c>
      <c r="DW5" s="506">
        <v>19.36</v>
      </c>
      <c r="DX5" s="506">
        <v>15.25</v>
      </c>
      <c r="DY5" s="506">
        <v>15.1</v>
      </c>
      <c r="DZ5" s="506">
        <v>15.56</v>
      </c>
      <c r="EA5" s="506">
        <v>15.6</v>
      </c>
      <c r="EB5" s="506">
        <v>16.03</v>
      </c>
      <c r="EC5" s="619">
        <v>14.8</v>
      </c>
    </row>
    <row r="6" spans="1:133" ht="30" customHeight="1" x14ac:dyDescent="0.45">
      <c r="A6" s="420" t="s">
        <v>642</v>
      </c>
      <c r="B6" s="1584"/>
      <c r="C6" s="1584"/>
      <c r="D6" s="1585"/>
      <c r="E6" s="1585"/>
      <c r="F6" s="1585"/>
      <c r="G6" s="1585"/>
      <c r="H6" s="1583"/>
      <c r="I6" s="1583"/>
      <c r="J6" s="1583"/>
      <c r="K6" s="1583"/>
      <c r="L6" s="1583"/>
      <c r="M6" s="1583"/>
      <c r="N6" s="680"/>
      <c r="O6" s="1583"/>
      <c r="P6" s="1583"/>
      <c r="Q6" s="1583"/>
      <c r="R6" s="1583"/>
      <c r="S6" s="1583"/>
      <c r="T6" s="506"/>
      <c r="U6" s="506"/>
      <c r="V6" s="506"/>
      <c r="W6" s="506"/>
      <c r="X6" s="506"/>
      <c r="Y6" s="619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618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619"/>
      <c r="AX6" s="618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619"/>
      <c r="BJ6" s="618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619"/>
      <c r="BV6" s="618"/>
      <c r="BW6" s="506"/>
      <c r="BX6" s="506"/>
      <c r="BY6" s="506"/>
      <c r="BZ6" s="506"/>
      <c r="CA6" s="506"/>
      <c r="CB6" s="506"/>
      <c r="CC6" s="506"/>
      <c r="CD6" s="506"/>
      <c r="CE6" s="506"/>
      <c r="CF6" s="506"/>
      <c r="CG6" s="506"/>
      <c r="CH6" s="618"/>
      <c r="CI6" s="506"/>
      <c r="CJ6" s="506"/>
      <c r="CK6" s="506"/>
      <c r="CL6" s="506"/>
      <c r="CM6" s="506"/>
      <c r="CN6" s="506"/>
      <c r="CO6" s="506"/>
      <c r="CP6" s="506"/>
      <c r="CQ6" s="506"/>
      <c r="CR6" s="506"/>
      <c r="CS6" s="619"/>
      <c r="CT6" s="618"/>
      <c r="CU6" s="506"/>
      <c r="CV6" s="506">
        <v>9.01</v>
      </c>
      <c r="CW6" s="506">
        <v>9.34</v>
      </c>
      <c r="CX6" s="506">
        <v>15.37</v>
      </c>
      <c r="CY6" s="506">
        <v>12.18</v>
      </c>
      <c r="CZ6" s="506">
        <v>14.48</v>
      </c>
      <c r="DA6" s="506">
        <v>18.29</v>
      </c>
      <c r="DB6" s="506">
        <v>26.52</v>
      </c>
      <c r="DC6" s="506">
        <v>16.98</v>
      </c>
      <c r="DD6" s="506">
        <v>21.08</v>
      </c>
      <c r="DE6" s="619">
        <v>21.36</v>
      </c>
      <c r="DF6" s="618">
        <v>16.350000000000001</v>
      </c>
      <c r="DG6" s="506">
        <v>23.4</v>
      </c>
      <c r="DH6" s="506">
        <v>22.59</v>
      </c>
      <c r="DI6" s="506">
        <v>18.55</v>
      </c>
      <c r="DJ6" s="506">
        <v>18.71</v>
      </c>
      <c r="DK6" s="506">
        <v>23.63</v>
      </c>
      <c r="DL6" s="506">
        <v>23.63</v>
      </c>
      <c r="DM6" s="506">
        <v>26.77</v>
      </c>
      <c r="DN6" s="506">
        <v>26.35</v>
      </c>
      <c r="DO6" s="506">
        <v>26.35</v>
      </c>
      <c r="DP6" s="506">
        <v>24.49</v>
      </c>
      <c r="DQ6" s="619">
        <v>27.36</v>
      </c>
      <c r="DR6" s="618">
        <v>26.76</v>
      </c>
      <c r="DS6" s="506">
        <v>23.76</v>
      </c>
      <c r="DT6" s="506">
        <v>22.32</v>
      </c>
      <c r="DU6" s="506">
        <v>20.7</v>
      </c>
      <c r="DV6" s="506">
        <v>21.28</v>
      </c>
      <c r="DW6" s="506">
        <v>20.21</v>
      </c>
      <c r="DX6" s="506">
        <v>15.39</v>
      </c>
      <c r="DY6" s="506">
        <v>15.82</v>
      </c>
      <c r="DZ6" s="506">
        <v>15.45</v>
      </c>
      <c r="EA6" s="506">
        <v>15.96</v>
      </c>
      <c r="EB6" s="506">
        <v>14.75</v>
      </c>
      <c r="EC6" s="619">
        <v>14.75</v>
      </c>
    </row>
    <row r="7" spans="1:133" ht="30" customHeight="1" x14ac:dyDescent="0.45">
      <c r="A7" s="420" t="s">
        <v>643</v>
      </c>
      <c r="B7" s="1584"/>
      <c r="C7" s="1584"/>
      <c r="D7" s="1585"/>
      <c r="E7" s="1585"/>
      <c r="F7" s="1585"/>
      <c r="G7" s="1585"/>
      <c r="H7" s="1583"/>
      <c r="I7" s="1583"/>
      <c r="J7" s="1583"/>
      <c r="K7" s="1583"/>
      <c r="L7" s="1583"/>
      <c r="M7" s="1583"/>
      <c r="N7" s="680"/>
      <c r="O7" s="1583"/>
      <c r="P7" s="1583"/>
      <c r="Q7" s="1583"/>
      <c r="R7" s="1583"/>
      <c r="S7" s="1583"/>
      <c r="T7" s="506"/>
      <c r="U7" s="506"/>
      <c r="V7" s="506"/>
      <c r="W7" s="506"/>
      <c r="X7" s="506"/>
      <c r="Y7" s="619"/>
      <c r="Z7" s="506"/>
      <c r="AA7" s="506"/>
      <c r="AB7" s="506"/>
      <c r="AC7" s="506"/>
      <c r="AD7" s="506"/>
      <c r="AE7" s="506"/>
      <c r="AF7" s="506"/>
      <c r="AG7" s="506"/>
      <c r="AH7" s="506"/>
      <c r="AI7" s="506"/>
      <c r="AJ7" s="506"/>
      <c r="AK7" s="506"/>
      <c r="AL7" s="618"/>
      <c r="AM7" s="506"/>
      <c r="AN7" s="506"/>
      <c r="AO7" s="506"/>
      <c r="AP7" s="506"/>
      <c r="AQ7" s="506"/>
      <c r="AR7" s="506"/>
      <c r="AS7" s="506"/>
      <c r="AT7" s="506"/>
      <c r="AU7" s="506"/>
      <c r="AV7" s="506"/>
      <c r="AW7" s="619"/>
      <c r="AX7" s="618"/>
      <c r="AY7" s="506"/>
      <c r="AZ7" s="506"/>
      <c r="BA7" s="506"/>
      <c r="BB7" s="506"/>
      <c r="BC7" s="506"/>
      <c r="BD7" s="506"/>
      <c r="BE7" s="506"/>
      <c r="BF7" s="506"/>
      <c r="BG7" s="506"/>
      <c r="BH7" s="506"/>
      <c r="BI7" s="619"/>
      <c r="BJ7" s="618"/>
      <c r="BK7" s="506"/>
      <c r="BL7" s="506"/>
      <c r="BM7" s="506"/>
      <c r="BN7" s="506"/>
      <c r="BO7" s="506"/>
      <c r="BP7" s="506"/>
      <c r="BQ7" s="506"/>
      <c r="BR7" s="506"/>
      <c r="BS7" s="506"/>
      <c r="BT7" s="506"/>
      <c r="BU7" s="619"/>
      <c r="BV7" s="618"/>
      <c r="BW7" s="506"/>
      <c r="BX7" s="506"/>
      <c r="BY7" s="506"/>
      <c r="BZ7" s="506"/>
      <c r="CA7" s="506"/>
      <c r="CB7" s="506"/>
      <c r="CC7" s="506"/>
      <c r="CD7" s="506"/>
      <c r="CE7" s="506"/>
      <c r="CF7" s="506"/>
      <c r="CG7" s="506"/>
      <c r="CH7" s="618"/>
      <c r="CI7" s="506"/>
      <c r="CJ7" s="506"/>
      <c r="CK7" s="506"/>
      <c r="CL7" s="506"/>
      <c r="CM7" s="506"/>
      <c r="CN7" s="506"/>
      <c r="CO7" s="506"/>
      <c r="CP7" s="506"/>
      <c r="CQ7" s="506"/>
      <c r="CR7" s="506"/>
      <c r="CS7" s="619"/>
      <c r="CT7" s="618"/>
      <c r="CU7" s="506"/>
      <c r="CV7" s="506">
        <v>8.82</v>
      </c>
      <c r="CW7" s="506">
        <v>9.41</v>
      </c>
      <c r="CX7" s="506">
        <v>14.29</v>
      </c>
      <c r="CY7" s="506">
        <v>15.4</v>
      </c>
      <c r="CZ7" s="506">
        <v>12.5</v>
      </c>
      <c r="DA7" s="506">
        <v>18.27</v>
      </c>
      <c r="DB7" s="506">
        <v>25.03</v>
      </c>
      <c r="DC7" s="506">
        <v>18.95</v>
      </c>
      <c r="DD7" s="506">
        <v>14.74</v>
      </c>
      <c r="DE7" s="619">
        <v>14.73</v>
      </c>
      <c r="DF7" s="618">
        <v>23.98</v>
      </c>
      <c r="DG7" s="506">
        <v>23.33</v>
      </c>
      <c r="DH7" s="506">
        <v>20.85</v>
      </c>
      <c r="DI7" s="506">
        <v>19.47</v>
      </c>
      <c r="DJ7" s="506">
        <v>20.22</v>
      </c>
      <c r="DK7" s="506">
        <v>15.12</v>
      </c>
      <c r="DL7" s="506">
        <v>15.12</v>
      </c>
      <c r="DM7" s="506">
        <v>25.84</v>
      </c>
      <c r="DN7" s="506">
        <v>25.36</v>
      </c>
      <c r="DO7" s="506">
        <v>25.36</v>
      </c>
      <c r="DP7" s="506">
        <v>24.65</v>
      </c>
      <c r="DQ7" s="619">
        <v>26.74</v>
      </c>
      <c r="DR7" s="618">
        <v>26.25</v>
      </c>
      <c r="DS7" s="506">
        <v>25.15</v>
      </c>
      <c r="DT7" s="506">
        <v>22.25</v>
      </c>
      <c r="DU7" s="506">
        <v>22.73</v>
      </c>
      <c r="DV7" s="506">
        <v>20.97</v>
      </c>
      <c r="DW7" s="506">
        <v>19.170000000000002</v>
      </c>
      <c r="DX7" s="506">
        <v>15.07</v>
      </c>
      <c r="DY7" s="506">
        <v>16.12</v>
      </c>
      <c r="DZ7" s="506">
        <v>16.64</v>
      </c>
      <c r="EA7" s="506">
        <v>15.56</v>
      </c>
      <c r="EB7" s="506">
        <v>15</v>
      </c>
      <c r="EC7" s="619">
        <v>15.63</v>
      </c>
    </row>
    <row r="8" spans="1:133" ht="30" customHeight="1" x14ac:dyDescent="0.45">
      <c r="A8" s="420" t="s">
        <v>644</v>
      </c>
      <c r="B8" s="1584"/>
      <c r="C8" s="1584"/>
      <c r="D8" s="1585"/>
      <c r="E8" s="1585"/>
      <c r="F8" s="1585"/>
      <c r="G8" s="1585"/>
      <c r="H8" s="1583"/>
      <c r="I8" s="1583"/>
      <c r="J8" s="1583"/>
      <c r="K8" s="1583"/>
      <c r="L8" s="1583"/>
      <c r="M8" s="1583"/>
      <c r="N8" s="680"/>
      <c r="O8" s="1583"/>
      <c r="P8" s="1583"/>
      <c r="Q8" s="1583"/>
      <c r="R8" s="1583"/>
      <c r="S8" s="1583"/>
      <c r="T8" s="506"/>
      <c r="U8" s="506"/>
      <c r="V8" s="506"/>
      <c r="W8" s="506"/>
      <c r="X8" s="506"/>
      <c r="Y8" s="619"/>
      <c r="Z8" s="506"/>
      <c r="AA8" s="506"/>
      <c r="AB8" s="506"/>
      <c r="AC8" s="506"/>
      <c r="AD8" s="506"/>
      <c r="AE8" s="506"/>
      <c r="AF8" s="506"/>
      <c r="AG8" s="506"/>
      <c r="AH8" s="506"/>
      <c r="AI8" s="506"/>
      <c r="AJ8" s="506"/>
      <c r="AK8" s="506"/>
      <c r="AL8" s="618"/>
      <c r="AM8" s="506"/>
      <c r="AN8" s="506"/>
      <c r="AO8" s="506"/>
      <c r="AP8" s="506"/>
      <c r="AQ8" s="506"/>
      <c r="AR8" s="506"/>
      <c r="AS8" s="506"/>
      <c r="AT8" s="506"/>
      <c r="AU8" s="506"/>
      <c r="AV8" s="506"/>
      <c r="AW8" s="619"/>
      <c r="AX8" s="618"/>
      <c r="AY8" s="506"/>
      <c r="AZ8" s="506"/>
      <c r="BA8" s="506"/>
      <c r="BB8" s="506"/>
      <c r="BC8" s="506"/>
      <c r="BD8" s="506"/>
      <c r="BE8" s="506"/>
      <c r="BF8" s="506"/>
      <c r="BG8" s="506"/>
      <c r="BH8" s="506"/>
      <c r="BI8" s="619"/>
      <c r="BJ8" s="618"/>
      <c r="BK8" s="506"/>
      <c r="BL8" s="506"/>
      <c r="BM8" s="506"/>
      <c r="BN8" s="506"/>
      <c r="BO8" s="506"/>
      <c r="BP8" s="506"/>
      <c r="BQ8" s="506"/>
      <c r="BR8" s="506"/>
      <c r="BS8" s="506"/>
      <c r="BT8" s="506"/>
      <c r="BU8" s="619"/>
      <c r="BV8" s="618"/>
      <c r="BW8" s="506"/>
      <c r="BX8" s="506"/>
      <c r="BY8" s="506"/>
      <c r="BZ8" s="506"/>
      <c r="CA8" s="506"/>
      <c r="CB8" s="506"/>
      <c r="CC8" s="506"/>
      <c r="CD8" s="506"/>
      <c r="CE8" s="506"/>
      <c r="CF8" s="506"/>
      <c r="CG8" s="506"/>
      <c r="CH8" s="618"/>
      <c r="CI8" s="506"/>
      <c r="CJ8" s="506"/>
      <c r="CK8" s="506"/>
      <c r="CL8" s="506"/>
      <c r="CM8" s="506"/>
      <c r="CN8" s="506"/>
      <c r="CO8" s="506"/>
      <c r="CP8" s="506"/>
      <c r="CQ8" s="506"/>
      <c r="CR8" s="506"/>
      <c r="CS8" s="619"/>
      <c r="CT8" s="618"/>
      <c r="CU8" s="506"/>
      <c r="CV8" s="506">
        <v>9.39</v>
      </c>
      <c r="CW8" s="506">
        <v>9.49</v>
      </c>
      <c r="CX8" s="506">
        <v>15.13</v>
      </c>
      <c r="CY8" s="506">
        <v>15.29</v>
      </c>
      <c r="CZ8" s="506">
        <v>12.58</v>
      </c>
      <c r="DA8" s="506">
        <v>18.34</v>
      </c>
      <c r="DB8" s="506">
        <v>23.94</v>
      </c>
      <c r="DC8" s="506">
        <v>27.85</v>
      </c>
      <c r="DD8" s="506">
        <v>20.3</v>
      </c>
      <c r="DE8" s="619">
        <v>14.97</v>
      </c>
      <c r="DF8" s="618">
        <v>24.87</v>
      </c>
      <c r="DG8" s="506">
        <v>23.36</v>
      </c>
      <c r="DH8" s="506">
        <v>24.04</v>
      </c>
      <c r="DI8" s="506">
        <v>25.82</v>
      </c>
      <c r="DJ8" s="506">
        <v>15</v>
      </c>
      <c r="DK8" s="506">
        <v>15.54</v>
      </c>
      <c r="DL8" s="506">
        <v>15.54</v>
      </c>
      <c r="DM8" s="506">
        <v>26.43</v>
      </c>
      <c r="DN8" s="506">
        <v>24.67</v>
      </c>
      <c r="DO8" s="506">
        <v>24.06</v>
      </c>
      <c r="DP8" s="506">
        <v>24.52</v>
      </c>
      <c r="DQ8" s="619">
        <v>26.74</v>
      </c>
      <c r="DR8" s="618">
        <v>26.12</v>
      </c>
      <c r="DS8" s="506">
        <v>25.36</v>
      </c>
      <c r="DT8" s="506">
        <v>24</v>
      </c>
      <c r="DU8" s="506">
        <v>23.8</v>
      </c>
      <c r="DV8" s="506">
        <v>21.14</v>
      </c>
      <c r="DW8" s="506">
        <v>21.5</v>
      </c>
      <c r="DX8" s="506">
        <v>15.69</v>
      </c>
      <c r="DY8" s="506">
        <v>16.260000000000002</v>
      </c>
      <c r="DZ8" s="506">
        <v>16.41</v>
      </c>
      <c r="EA8" s="506">
        <v>15.44</v>
      </c>
      <c r="EB8" s="506">
        <v>14.9</v>
      </c>
      <c r="EC8" s="619">
        <v>15.43</v>
      </c>
    </row>
    <row r="9" spans="1:133" ht="30" customHeight="1" x14ac:dyDescent="0.45">
      <c r="A9" s="420" t="s">
        <v>645</v>
      </c>
      <c r="B9" s="1584"/>
      <c r="C9" s="1584"/>
      <c r="D9" s="1585"/>
      <c r="E9" s="1585"/>
      <c r="F9" s="1585"/>
      <c r="G9" s="1585"/>
      <c r="H9" s="1583"/>
      <c r="I9" s="1583"/>
      <c r="J9" s="1583"/>
      <c r="K9" s="1583"/>
      <c r="L9" s="1583"/>
      <c r="M9" s="1583"/>
      <c r="N9" s="680"/>
      <c r="O9" s="1583"/>
      <c r="P9" s="1583"/>
      <c r="Q9" s="1583"/>
      <c r="R9" s="1583"/>
      <c r="S9" s="1583"/>
      <c r="T9" s="506"/>
      <c r="U9" s="506"/>
      <c r="V9" s="506"/>
      <c r="W9" s="506"/>
      <c r="X9" s="506"/>
      <c r="Y9" s="619"/>
      <c r="Z9" s="506"/>
      <c r="AA9" s="506"/>
      <c r="AB9" s="506"/>
      <c r="AC9" s="506"/>
      <c r="AD9" s="506"/>
      <c r="AE9" s="506"/>
      <c r="AF9" s="506"/>
      <c r="AG9" s="506"/>
      <c r="AH9" s="506"/>
      <c r="AI9" s="506"/>
      <c r="AJ9" s="506"/>
      <c r="AK9" s="506"/>
      <c r="AL9" s="618"/>
      <c r="AM9" s="506"/>
      <c r="AN9" s="506"/>
      <c r="AO9" s="506"/>
      <c r="AP9" s="506"/>
      <c r="AQ9" s="506"/>
      <c r="AR9" s="506"/>
      <c r="AS9" s="506"/>
      <c r="AT9" s="506"/>
      <c r="AU9" s="506"/>
      <c r="AV9" s="506"/>
      <c r="AW9" s="619"/>
      <c r="AX9" s="618"/>
      <c r="AY9" s="506"/>
      <c r="AZ9" s="506"/>
      <c r="BA9" s="506"/>
      <c r="BB9" s="506"/>
      <c r="BC9" s="506"/>
      <c r="BD9" s="506"/>
      <c r="BE9" s="506"/>
      <c r="BF9" s="506"/>
      <c r="BG9" s="506"/>
      <c r="BH9" s="506"/>
      <c r="BI9" s="619"/>
      <c r="BJ9" s="618"/>
      <c r="BK9" s="506"/>
      <c r="BL9" s="506"/>
      <c r="BM9" s="506"/>
      <c r="BN9" s="506"/>
      <c r="BO9" s="506"/>
      <c r="BP9" s="506"/>
      <c r="BQ9" s="506"/>
      <c r="BR9" s="506"/>
      <c r="BS9" s="506"/>
      <c r="BT9" s="506"/>
      <c r="BU9" s="619"/>
      <c r="BV9" s="618"/>
      <c r="BW9" s="506"/>
      <c r="BX9" s="506"/>
      <c r="BY9" s="506"/>
      <c r="BZ9" s="506"/>
      <c r="CA9" s="506"/>
      <c r="CB9" s="506"/>
      <c r="CC9" s="506"/>
      <c r="CD9" s="506"/>
      <c r="CE9" s="506"/>
      <c r="CF9" s="506"/>
      <c r="CG9" s="506"/>
      <c r="CH9" s="618"/>
      <c r="CI9" s="506"/>
      <c r="CJ9" s="506"/>
      <c r="CK9" s="506"/>
      <c r="CL9" s="506"/>
      <c r="CM9" s="506"/>
      <c r="CN9" s="506"/>
      <c r="CO9" s="506"/>
      <c r="CP9" s="506"/>
      <c r="CQ9" s="506"/>
      <c r="CR9" s="506"/>
      <c r="CS9" s="619"/>
      <c r="CT9" s="618"/>
      <c r="CU9" s="506"/>
      <c r="CV9" s="506">
        <v>9.14</v>
      </c>
      <c r="CW9" s="506">
        <v>9.57</v>
      </c>
      <c r="CX9" s="506">
        <v>14.52</v>
      </c>
      <c r="CY9" s="506">
        <v>10.84</v>
      </c>
      <c r="CZ9" s="506">
        <v>12.68</v>
      </c>
      <c r="DA9" s="506">
        <v>18.350000000000001</v>
      </c>
      <c r="DB9" s="506">
        <v>23.32</v>
      </c>
      <c r="DC9" s="506">
        <v>19.45</v>
      </c>
      <c r="DD9" s="506">
        <v>14.63</v>
      </c>
      <c r="DE9" s="619">
        <v>16.2</v>
      </c>
      <c r="DF9" s="618">
        <v>24.79</v>
      </c>
      <c r="DG9" s="506">
        <v>23.32</v>
      </c>
      <c r="DH9" s="506">
        <v>12.49</v>
      </c>
      <c r="DI9" s="506">
        <v>18.75</v>
      </c>
      <c r="DJ9" s="506">
        <v>15.08</v>
      </c>
      <c r="DK9" s="506">
        <v>15.52</v>
      </c>
      <c r="DL9" s="506">
        <v>15.52</v>
      </c>
      <c r="DM9" s="506">
        <v>26.19</v>
      </c>
      <c r="DN9" s="506">
        <v>24.04</v>
      </c>
      <c r="DO9" s="506">
        <v>23.08</v>
      </c>
      <c r="DP9" s="506">
        <v>24.49</v>
      </c>
      <c r="DQ9" s="619">
        <v>27.49</v>
      </c>
      <c r="DR9" s="618">
        <v>26.57</v>
      </c>
      <c r="DS9" s="506">
        <v>25.15</v>
      </c>
      <c r="DT9" s="506">
        <v>22</v>
      </c>
      <c r="DU9" s="506">
        <v>22</v>
      </c>
      <c r="DV9" s="506">
        <v>21.22</v>
      </c>
      <c r="DW9" s="506">
        <v>19.79</v>
      </c>
      <c r="DX9" s="506">
        <v>15.9</v>
      </c>
      <c r="DY9" s="506">
        <v>16.32</v>
      </c>
      <c r="DZ9" s="506">
        <v>15.86</v>
      </c>
      <c r="EA9" s="506">
        <v>15.64</v>
      </c>
      <c r="EB9" s="506">
        <v>15.51</v>
      </c>
      <c r="EC9" s="619">
        <v>15.39</v>
      </c>
    </row>
    <row r="10" spans="1:133" ht="30" customHeight="1" x14ac:dyDescent="0.45">
      <c r="A10" s="420" t="s">
        <v>646</v>
      </c>
      <c r="B10" s="1584"/>
      <c r="C10" s="1584"/>
      <c r="D10" s="1585"/>
      <c r="E10" s="1585"/>
      <c r="F10" s="1585"/>
      <c r="G10" s="1585"/>
      <c r="H10" s="1583"/>
      <c r="I10" s="1583"/>
      <c r="J10" s="1583"/>
      <c r="K10" s="1583"/>
      <c r="L10" s="1583"/>
      <c r="M10" s="1583"/>
      <c r="N10" s="680"/>
      <c r="O10" s="1583"/>
      <c r="P10" s="1583"/>
      <c r="Q10" s="1583"/>
      <c r="R10" s="1583"/>
      <c r="S10" s="1583"/>
      <c r="T10" s="506"/>
      <c r="U10" s="506"/>
      <c r="V10" s="506"/>
      <c r="W10" s="506"/>
      <c r="X10" s="506"/>
      <c r="Y10" s="619"/>
      <c r="Z10" s="506"/>
      <c r="AA10" s="506"/>
      <c r="AB10" s="506"/>
      <c r="AC10" s="506"/>
      <c r="AD10" s="506"/>
      <c r="AE10" s="506"/>
      <c r="AF10" s="506"/>
      <c r="AG10" s="506"/>
      <c r="AH10" s="506"/>
      <c r="AI10" s="506"/>
      <c r="AJ10" s="506"/>
      <c r="AK10" s="506"/>
      <c r="AL10" s="618"/>
      <c r="AM10" s="506"/>
      <c r="AN10" s="506"/>
      <c r="AO10" s="506"/>
      <c r="AP10" s="506"/>
      <c r="AQ10" s="506"/>
      <c r="AR10" s="506"/>
      <c r="AS10" s="506"/>
      <c r="AT10" s="506"/>
      <c r="AU10" s="506"/>
      <c r="AV10" s="506"/>
      <c r="AW10" s="619"/>
      <c r="AX10" s="618"/>
      <c r="AY10" s="506"/>
      <c r="AZ10" s="506"/>
      <c r="BA10" s="506"/>
      <c r="BB10" s="506"/>
      <c r="BC10" s="506"/>
      <c r="BD10" s="506"/>
      <c r="BE10" s="506"/>
      <c r="BF10" s="506"/>
      <c r="BG10" s="506"/>
      <c r="BH10" s="506"/>
      <c r="BI10" s="619"/>
      <c r="BJ10" s="618"/>
      <c r="BK10" s="506"/>
      <c r="BL10" s="506"/>
      <c r="BM10" s="506"/>
      <c r="BN10" s="506"/>
      <c r="BO10" s="506"/>
      <c r="BP10" s="506"/>
      <c r="BQ10" s="506"/>
      <c r="BR10" s="506"/>
      <c r="BS10" s="506"/>
      <c r="BT10" s="506"/>
      <c r="BU10" s="619"/>
      <c r="BV10" s="618"/>
      <c r="BW10" s="506"/>
      <c r="BX10" s="506"/>
      <c r="BY10" s="506"/>
      <c r="BZ10" s="506"/>
      <c r="CA10" s="506"/>
      <c r="CB10" s="506"/>
      <c r="CC10" s="506"/>
      <c r="CD10" s="506"/>
      <c r="CE10" s="506"/>
      <c r="CF10" s="506"/>
      <c r="CG10" s="506"/>
      <c r="CH10" s="618"/>
      <c r="CI10" s="506"/>
      <c r="CJ10" s="506"/>
      <c r="CK10" s="506"/>
      <c r="CL10" s="506"/>
      <c r="CM10" s="506"/>
      <c r="CN10" s="506"/>
      <c r="CO10" s="506"/>
      <c r="CP10" s="506"/>
      <c r="CQ10" s="506"/>
      <c r="CR10" s="506"/>
      <c r="CS10" s="619"/>
      <c r="CT10" s="618"/>
      <c r="CU10" s="506"/>
      <c r="CV10" s="506">
        <v>9.34</v>
      </c>
      <c r="CW10" s="506">
        <v>9.65</v>
      </c>
      <c r="CX10" s="506">
        <v>13.92</v>
      </c>
      <c r="CY10" s="506">
        <v>14.9</v>
      </c>
      <c r="CZ10" s="506">
        <v>12.72</v>
      </c>
      <c r="DA10" s="506">
        <v>18.34</v>
      </c>
      <c r="DB10" s="506">
        <v>22.94</v>
      </c>
      <c r="DC10" s="506">
        <v>13.69</v>
      </c>
      <c r="DD10" s="506">
        <v>14.36</v>
      </c>
      <c r="DE10" s="619">
        <v>29.11</v>
      </c>
      <c r="DF10" s="618">
        <v>19.440000000000001</v>
      </c>
      <c r="DG10" s="506">
        <v>23.29</v>
      </c>
      <c r="DH10" s="506">
        <v>25.38</v>
      </c>
      <c r="DI10" s="506">
        <v>22.27</v>
      </c>
      <c r="DJ10" s="506">
        <v>14.79</v>
      </c>
      <c r="DK10" s="506">
        <v>15.09</v>
      </c>
      <c r="DL10" s="506">
        <v>15.09</v>
      </c>
      <c r="DM10" s="506">
        <v>25.93</v>
      </c>
      <c r="DN10" s="506">
        <v>25.72</v>
      </c>
      <c r="DO10" s="506">
        <v>24.07</v>
      </c>
      <c r="DP10" s="506">
        <v>24.27</v>
      </c>
      <c r="DQ10" s="619">
        <v>26.1</v>
      </c>
      <c r="DR10" s="618">
        <v>26.99</v>
      </c>
      <c r="DS10" s="506">
        <v>26.99</v>
      </c>
      <c r="DT10" s="506">
        <v>23.39</v>
      </c>
      <c r="DU10" s="506">
        <v>22.89</v>
      </c>
      <c r="DV10" s="506">
        <v>21.27</v>
      </c>
      <c r="DW10" s="506">
        <v>20.079999999999998</v>
      </c>
      <c r="DX10" s="506">
        <v>15.85</v>
      </c>
      <c r="DY10" s="506">
        <v>16.260000000000002</v>
      </c>
      <c r="DZ10" s="506">
        <v>16</v>
      </c>
      <c r="EA10" s="506">
        <v>15.87</v>
      </c>
      <c r="EB10" s="506">
        <v>15.54</v>
      </c>
      <c r="EC10" s="619">
        <v>15.45</v>
      </c>
    </row>
    <row r="11" spans="1:133" ht="30" customHeight="1" x14ac:dyDescent="0.45">
      <c r="A11" s="420" t="s">
        <v>647</v>
      </c>
      <c r="B11" s="1584"/>
      <c r="C11" s="1584"/>
      <c r="D11" s="1585"/>
      <c r="E11" s="1585"/>
      <c r="F11" s="1585"/>
      <c r="G11" s="1585"/>
      <c r="H11" s="1583"/>
      <c r="I11" s="1583"/>
      <c r="J11" s="1583"/>
      <c r="K11" s="1583"/>
      <c r="L11" s="1583"/>
      <c r="M11" s="1583"/>
      <c r="N11" s="680"/>
      <c r="O11" s="1583"/>
      <c r="P11" s="1583"/>
      <c r="Q11" s="1583"/>
      <c r="R11" s="1583"/>
      <c r="S11" s="1583"/>
      <c r="T11" s="506"/>
      <c r="U11" s="506"/>
      <c r="V11" s="506"/>
      <c r="W11" s="506"/>
      <c r="X11" s="506"/>
      <c r="Y11" s="619"/>
      <c r="Z11" s="506"/>
      <c r="AA11" s="506"/>
      <c r="AB11" s="506"/>
      <c r="AC11" s="506"/>
      <c r="AD11" s="506"/>
      <c r="AE11" s="506"/>
      <c r="AF11" s="506"/>
      <c r="AG11" s="506"/>
      <c r="AH11" s="506"/>
      <c r="AI11" s="506"/>
      <c r="AJ11" s="506"/>
      <c r="AK11" s="506"/>
      <c r="AL11" s="618"/>
      <c r="AM11" s="506"/>
      <c r="AN11" s="506"/>
      <c r="AO11" s="506"/>
      <c r="AP11" s="506"/>
      <c r="AQ11" s="506"/>
      <c r="AR11" s="506"/>
      <c r="AS11" s="506"/>
      <c r="AT11" s="506"/>
      <c r="AU11" s="506"/>
      <c r="AV11" s="506"/>
      <c r="AW11" s="619"/>
      <c r="AX11" s="618"/>
      <c r="AY11" s="506"/>
      <c r="AZ11" s="506"/>
      <c r="BA11" s="506"/>
      <c r="BB11" s="506"/>
      <c r="BC11" s="506"/>
      <c r="BD11" s="506"/>
      <c r="BE11" s="506"/>
      <c r="BF11" s="506"/>
      <c r="BG11" s="506"/>
      <c r="BH11" s="506"/>
      <c r="BI11" s="619"/>
      <c r="BJ11" s="618"/>
      <c r="BK11" s="506"/>
      <c r="BL11" s="506"/>
      <c r="BM11" s="506"/>
      <c r="BN11" s="506"/>
      <c r="BO11" s="506"/>
      <c r="BP11" s="506"/>
      <c r="BQ11" s="506"/>
      <c r="BR11" s="506"/>
      <c r="BS11" s="506"/>
      <c r="BT11" s="506"/>
      <c r="BU11" s="619"/>
      <c r="BV11" s="618"/>
      <c r="BW11" s="506"/>
      <c r="BX11" s="506"/>
      <c r="BY11" s="506"/>
      <c r="BZ11" s="506"/>
      <c r="CA11" s="506"/>
      <c r="CB11" s="506"/>
      <c r="CC11" s="506"/>
      <c r="CD11" s="506"/>
      <c r="CE11" s="506"/>
      <c r="CF11" s="506"/>
      <c r="CG11" s="506"/>
      <c r="CH11" s="618"/>
      <c r="CI11" s="506"/>
      <c r="CJ11" s="506"/>
      <c r="CK11" s="506"/>
      <c r="CL11" s="506"/>
      <c r="CM11" s="506"/>
      <c r="CN11" s="506"/>
      <c r="CO11" s="506"/>
      <c r="CP11" s="506"/>
      <c r="CQ11" s="506"/>
      <c r="CR11" s="506"/>
      <c r="CS11" s="619"/>
      <c r="CT11" s="618"/>
      <c r="CU11" s="506"/>
      <c r="CV11" s="506">
        <v>9.6</v>
      </c>
      <c r="CW11" s="506">
        <v>9.65</v>
      </c>
      <c r="CX11" s="506">
        <v>14.85</v>
      </c>
      <c r="CY11" s="506">
        <v>15.14</v>
      </c>
      <c r="CZ11" s="506">
        <v>12.84</v>
      </c>
      <c r="DA11" s="506">
        <v>18.329999999999998</v>
      </c>
      <c r="DB11" s="506">
        <v>22.7</v>
      </c>
      <c r="DC11" s="506">
        <v>26.33</v>
      </c>
      <c r="DD11" s="506">
        <v>14.49</v>
      </c>
      <c r="DE11" s="619">
        <v>14.89</v>
      </c>
      <c r="DF11" s="618">
        <v>19.46</v>
      </c>
      <c r="DG11" s="506">
        <v>23.35</v>
      </c>
      <c r="DH11" s="506">
        <v>29.43</v>
      </c>
      <c r="DI11" s="506">
        <v>17</v>
      </c>
      <c r="DJ11" s="506">
        <v>14.65</v>
      </c>
      <c r="DK11" s="506">
        <v>15.15</v>
      </c>
      <c r="DL11" s="506">
        <v>15.15</v>
      </c>
      <c r="DM11" s="506">
        <v>26.93</v>
      </c>
      <c r="DN11" s="506">
        <v>19.690000000000001</v>
      </c>
      <c r="DO11" s="506">
        <v>25</v>
      </c>
      <c r="DP11" s="506">
        <v>24.88</v>
      </c>
      <c r="DQ11" s="619">
        <v>20.23</v>
      </c>
      <c r="DR11" s="618">
        <v>26.36</v>
      </c>
      <c r="DS11" s="506">
        <v>24.82</v>
      </c>
      <c r="DT11" s="506">
        <v>22.89</v>
      </c>
      <c r="DU11" s="506">
        <v>22.02</v>
      </c>
      <c r="DV11" s="506">
        <v>21.26</v>
      </c>
      <c r="DW11" s="506">
        <v>20.079999999999998</v>
      </c>
      <c r="DX11" s="506">
        <v>14.15</v>
      </c>
      <c r="DY11" s="506">
        <v>16.45</v>
      </c>
      <c r="DZ11" s="506">
        <v>15.93</v>
      </c>
      <c r="EA11" s="199">
        <v>15.44</v>
      </c>
      <c r="EB11" s="199">
        <v>15.4</v>
      </c>
      <c r="EC11" s="617">
        <v>15.24</v>
      </c>
    </row>
    <row r="12" spans="1:133" ht="30" customHeight="1" x14ac:dyDescent="0.45">
      <c r="A12" s="420" t="s">
        <v>648</v>
      </c>
      <c r="B12" s="1584"/>
      <c r="C12" s="1584"/>
      <c r="D12" s="1585"/>
      <c r="E12" s="1585"/>
      <c r="F12" s="1585"/>
      <c r="G12" s="1585"/>
      <c r="H12" s="1583"/>
      <c r="I12" s="1583"/>
      <c r="J12" s="1583"/>
      <c r="K12" s="1583"/>
      <c r="L12" s="1583"/>
      <c r="M12" s="1583"/>
      <c r="N12" s="680"/>
      <c r="O12" s="1583"/>
      <c r="P12" s="1583"/>
      <c r="Q12" s="1583"/>
      <c r="R12" s="1583"/>
      <c r="S12" s="1583"/>
      <c r="T12" s="506"/>
      <c r="U12" s="506"/>
      <c r="V12" s="506"/>
      <c r="W12" s="506"/>
      <c r="X12" s="506"/>
      <c r="Y12" s="619"/>
      <c r="Z12" s="506"/>
      <c r="AA12" s="506"/>
      <c r="AB12" s="506"/>
      <c r="AC12" s="506"/>
      <c r="AD12" s="506"/>
      <c r="AE12" s="506"/>
      <c r="AF12" s="506"/>
      <c r="AG12" s="506"/>
      <c r="AH12" s="506"/>
      <c r="AI12" s="506"/>
      <c r="AJ12" s="506"/>
      <c r="AK12" s="506"/>
      <c r="AL12" s="618"/>
      <c r="AM12" s="506"/>
      <c r="AN12" s="506"/>
      <c r="AO12" s="506"/>
      <c r="AP12" s="506"/>
      <c r="AQ12" s="506"/>
      <c r="AR12" s="506"/>
      <c r="AS12" s="506"/>
      <c r="AT12" s="506"/>
      <c r="AU12" s="506"/>
      <c r="AV12" s="506"/>
      <c r="AW12" s="619"/>
      <c r="AX12" s="618"/>
      <c r="AY12" s="506"/>
      <c r="AZ12" s="506"/>
      <c r="BA12" s="506"/>
      <c r="BB12" s="506"/>
      <c r="BC12" s="506"/>
      <c r="BD12" s="506"/>
      <c r="BE12" s="506"/>
      <c r="BF12" s="506"/>
      <c r="BG12" s="506"/>
      <c r="BH12" s="506"/>
      <c r="BI12" s="619"/>
      <c r="BJ12" s="618"/>
      <c r="BK12" s="506"/>
      <c r="BL12" s="506"/>
      <c r="BM12" s="506"/>
      <c r="BN12" s="506"/>
      <c r="BO12" s="506"/>
      <c r="BP12" s="506"/>
      <c r="BQ12" s="506"/>
      <c r="BR12" s="506"/>
      <c r="BS12" s="506"/>
      <c r="BT12" s="506"/>
      <c r="BU12" s="619"/>
      <c r="BV12" s="618"/>
      <c r="BW12" s="506"/>
      <c r="BX12" s="506"/>
      <c r="BY12" s="506"/>
      <c r="BZ12" s="506"/>
      <c r="CA12" s="506"/>
      <c r="CB12" s="506"/>
      <c r="CC12" s="506"/>
      <c r="CD12" s="506"/>
      <c r="CE12" s="506"/>
      <c r="CF12" s="506"/>
      <c r="CG12" s="506"/>
      <c r="CH12" s="618"/>
      <c r="CI12" s="506"/>
      <c r="CJ12" s="506"/>
      <c r="CK12" s="506"/>
      <c r="CL12" s="506"/>
      <c r="CM12" s="506"/>
      <c r="CN12" s="506"/>
      <c r="CO12" s="506"/>
      <c r="CP12" s="506"/>
      <c r="CQ12" s="506"/>
      <c r="CR12" s="506"/>
      <c r="CS12" s="619"/>
      <c r="CT12" s="618"/>
      <c r="CU12" s="506"/>
      <c r="CV12" s="506">
        <v>9.77</v>
      </c>
      <c r="CW12" s="506">
        <v>9.7899999999999991</v>
      </c>
      <c r="CX12" s="506">
        <v>14.08</v>
      </c>
      <c r="CY12" s="506">
        <v>14.84</v>
      </c>
      <c r="CZ12" s="506">
        <v>12.84</v>
      </c>
      <c r="DA12" s="506">
        <v>19.899999999999999</v>
      </c>
      <c r="DB12" s="506">
        <v>22.53</v>
      </c>
      <c r="DC12" s="506">
        <v>13.8</v>
      </c>
      <c r="DD12" s="506">
        <v>14.48</v>
      </c>
      <c r="DE12" s="619">
        <v>16</v>
      </c>
      <c r="DF12" s="618">
        <v>22.36</v>
      </c>
      <c r="DG12" s="506">
        <v>20.49</v>
      </c>
      <c r="DH12" s="506">
        <v>29.71</v>
      </c>
      <c r="DI12" s="506">
        <v>21.97</v>
      </c>
      <c r="DJ12" s="506">
        <v>15.39</v>
      </c>
      <c r="DK12" s="506">
        <v>19.18</v>
      </c>
      <c r="DL12" s="506">
        <v>19.18</v>
      </c>
      <c r="DM12" s="506">
        <v>27.15</v>
      </c>
      <c r="DN12" s="506">
        <v>20.57</v>
      </c>
      <c r="DO12" s="506">
        <v>25.02</v>
      </c>
      <c r="DP12" s="506">
        <v>24.87</v>
      </c>
      <c r="DQ12" s="619">
        <v>20.8</v>
      </c>
      <c r="DR12" s="618">
        <v>26.73</v>
      </c>
      <c r="DS12" s="506">
        <v>25.92</v>
      </c>
      <c r="DT12" s="506">
        <v>23.55</v>
      </c>
      <c r="DU12" s="506">
        <v>23.26</v>
      </c>
      <c r="DV12" s="506">
        <v>19.96</v>
      </c>
      <c r="DW12" s="506">
        <v>20</v>
      </c>
      <c r="DX12" s="506">
        <v>15.93</v>
      </c>
      <c r="DY12" s="506">
        <v>16.87</v>
      </c>
      <c r="DZ12" s="506">
        <v>16.39</v>
      </c>
      <c r="EA12" s="199">
        <v>16.36</v>
      </c>
      <c r="EB12" s="199">
        <v>15.98</v>
      </c>
      <c r="EC12" s="617">
        <v>15.28</v>
      </c>
    </row>
    <row r="13" spans="1:133" ht="30" customHeight="1" x14ac:dyDescent="0.45">
      <c r="A13" s="420" t="s">
        <v>649</v>
      </c>
      <c r="B13" s="1584"/>
      <c r="C13" s="1584"/>
      <c r="D13" s="1585"/>
      <c r="E13" s="1585"/>
      <c r="F13" s="1585"/>
      <c r="G13" s="1585"/>
      <c r="H13" s="1583"/>
      <c r="I13" s="1583"/>
      <c r="J13" s="1583"/>
      <c r="K13" s="1583"/>
      <c r="L13" s="1583"/>
      <c r="M13" s="1583"/>
      <c r="N13" s="680"/>
      <c r="O13" s="1583"/>
      <c r="P13" s="1583"/>
      <c r="Q13" s="1583"/>
      <c r="R13" s="1583"/>
      <c r="S13" s="1583"/>
      <c r="T13" s="506"/>
      <c r="U13" s="506"/>
      <c r="V13" s="506"/>
      <c r="W13" s="506"/>
      <c r="X13" s="506"/>
      <c r="Y13" s="619"/>
      <c r="Z13" s="506"/>
      <c r="AA13" s="506"/>
      <c r="AB13" s="506"/>
      <c r="AC13" s="506"/>
      <c r="AD13" s="506"/>
      <c r="AE13" s="506"/>
      <c r="AF13" s="506"/>
      <c r="AG13" s="506"/>
      <c r="AH13" s="506"/>
      <c r="AI13" s="506"/>
      <c r="AJ13" s="506"/>
      <c r="AK13" s="506"/>
      <c r="AL13" s="618"/>
      <c r="AM13" s="506"/>
      <c r="AN13" s="506"/>
      <c r="AO13" s="506"/>
      <c r="AP13" s="506"/>
      <c r="AQ13" s="506"/>
      <c r="AR13" s="506"/>
      <c r="AS13" s="506"/>
      <c r="AT13" s="506"/>
      <c r="AU13" s="506"/>
      <c r="AV13" s="506"/>
      <c r="AW13" s="619"/>
      <c r="AX13" s="618"/>
      <c r="AY13" s="506"/>
      <c r="AZ13" s="506"/>
      <c r="BA13" s="506"/>
      <c r="BB13" s="506"/>
      <c r="BC13" s="506"/>
      <c r="BD13" s="506"/>
      <c r="BE13" s="506"/>
      <c r="BF13" s="506"/>
      <c r="BG13" s="506"/>
      <c r="BH13" s="506"/>
      <c r="BI13" s="619"/>
      <c r="BJ13" s="618"/>
      <c r="BK13" s="506"/>
      <c r="BL13" s="506"/>
      <c r="BM13" s="506"/>
      <c r="BN13" s="506"/>
      <c r="BO13" s="506"/>
      <c r="BP13" s="506"/>
      <c r="BQ13" s="506"/>
      <c r="BR13" s="506"/>
      <c r="BS13" s="506"/>
      <c r="BT13" s="506"/>
      <c r="BU13" s="619"/>
      <c r="BV13" s="618"/>
      <c r="BW13" s="506"/>
      <c r="BX13" s="506"/>
      <c r="BY13" s="506"/>
      <c r="BZ13" s="506"/>
      <c r="CA13" s="506"/>
      <c r="CB13" s="506"/>
      <c r="CC13" s="506"/>
      <c r="CD13" s="506"/>
      <c r="CE13" s="506"/>
      <c r="CF13" s="506"/>
      <c r="CG13" s="506"/>
      <c r="CH13" s="618"/>
      <c r="CI13" s="506"/>
      <c r="CJ13" s="506"/>
      <c r="CK13" s="506"/>
      <c r="CL13" s="506"/>
      <c r="CM13" s="506"/>
      <c r="CN13" s="506"/>
      <c r="CO13" s="506"/>
      <c r="CP13" s="506"/>
      <c r="CQ13" s="506"/>
      <c r="CR13" s="506"/>
      <c r="CS13" s="619"/>
      <c r="CT13" s="618"/>
      <c r="CU13" s="506"/>
      <c r="CV13" s="506">
        <v>9.9700000000000006</v>
      </c>
      <c r="CW13" s="506">
        <v>9.8699999999999992</v>
      </c>
      <c r="CX13" s="506">
        <v>14.13</v>
      </c>
      <c r="CY13" s="506">
        <v>11.21</v>
      </c>
      <c r="CZ13" s="506">
        <v>13.75</v>
      </c>
      <c r="DA13" s="506">
        <v>20.82</v>
      </c>
      <c r="DB13" s="506">
        <v>22.43</v>
      </c>
      <c r="DC13" s="506">
        <v>15.1</v>
      </c>
      <c r="DD13" s="506">
        <v>14.55</v>
      </c>
      <c r="DE13" s="619">
        <v>15.95</v>
      </c>
      <c r="DF13" s="618">
        <v>25.37</v>
      </c>
      <c r="DG13" s="506">
        <v>25.37</v>
      </c>
      <c r="DH13" s="506">
        <v>42</v>
      </c>
      <c r="DI13" s="506">
        <v>18.489999999999998</v>
      </c>
      <c r="DJ13" s="506">
        <v>15.41</v>
      </c>
      <c r="DK13" s="506">
        <v>27.19</v>
      </c>
      <c r="DL13" s="506">
        <v>27.19</v>
      </c>
      <c r="DM13" s="506">
        <v>26.84</v>
      </c>
      <c r="DN13" s="506">
        <v>17.48</v>
      </c>
      <c r="DO13" s="506">
        <v>21.46</v>
      </c>
      <c r="DP13" s="506">
        <v>24.86</v>
      </c>
      <c r="DQ13" s="619">
        <v>26.16</v>
      </c>
      <c r="DR13" s="618">
        <v>27.99</v>
      </c>
      <c r="DS13" s="506">
        <v>25</v>
      </c>
      <c r="DT13" s="506">
        <v>22.94</v>
      </c>
      <c r="DU13" s="506">
        <v>22.42</v>
      </c>
      <c r="DV13" s="506">
        <v>21.78</v>
      </c>
      <c r="DW13" s="506">
        <v>21.57</v>
      </c>
      <c r="DX13" s="506">
        <v>15.48</v>
      </c>
      <c r="DY13" s="506">
        <v>16.18</v>
      </c>
      <c r="DZ13" s="506">
        <v>16.13</v>
      </c>
      <c r="EA13" s="506">
        <v>16.07</v>
      </c>
      <c r="EB13" s="506">
        <v>16.04</v>
      </c>
      <c r="EC13" s="619">
        <v>14.99</v>
      </c>
    </row>
    <row r="14" spans="1:133" ht="30" customHeight="1" x14ac:dyDescent="0.45">
      <c r="A14" s="420" t="s">
        <v>650</v>
      </c>
      <c r="B14" s="1584"/>
      <c r="C14" s="1584"/>
      <c r="D14" s="1585"/>
      <c r="E14" s="1585"/>
      <c r="F14" s="1585"/>
      <c r="G14" s="1585"/>
      <c r="H14" s="1583"/>
      <c r="I14" s="1583"/>
      <c r="J14" s="1583"/>
      <c r="K14" s="1583"/>
      <c r="L14" s="1583"/>
      <c r="M14" s="1583"/>
      <c r="N14" s="680"/>
      <c r="O14" s="1583"/>
      <c r="P14" s="1583"/>
      <c r="Q14" s="1583"/>
      <c r="R14" s="1583"/>
      <c r="S14" s="1583"/>
      <c r="T14" s="506"/>
      <c r="U14" s="506"/>
      <c r="V14" s="506"/>
      <c r="W14" s="506"/>
      <c r="X14" s="506"/>
      <c r="Y14" s="619"/>
      <c r="Z14" s="506"/>
      <c r="AA14" s="506"/>
      <c r="AB14" s="506"/>
      <c r="AC14" s="506"/>
      <c r="AD14" s="506"/>
      <c r="AE14" s="506"/>
      <c r="AF14" s="506"/>
      <c r="AG14" s="506"/>
      <c r="AH14" s="506"/>
      <c r="AI14" s="506"/>
      <c r="AJ14" s="506"/>
      <c r="AK14" s="506"/>
      <c r="AL14" s="618"/>
      <c r="AM14" s="506"/>
      <c r="AN14" s="506"/>
      <c r="AO14" s="506"/>
      <c r="AP14" s="506"/>
      <c r="AQ14" s="506"/>
      <c r="AR14" s="506"/>
      <c r="AS14" s="506"/>
      <c r="AT14" s="506"/>
      <c r="AU14" s="506"/>
      <c r="AV14" s="506"/>
      <c r="AW14" s="619"/>
      <c r="AX14" s="618"/>
      <c r="AY14" s="506"/>
      <c r="AZ14" s="506"/>
      <c r="BA14" s="506"/>
      <c r="BB14" s="506"/>
      <c r="BC14" s="506"/>
      <c r="BD14" s="506"/>
      <c r="BE14" s="506"/>
      <c r="BF14" s="506"/>
      <c r="BG14" s="506"/>
      <c r="BH14" s="506"/>
      <c r="BI14" s="619"/>
      <c r="BJ14" s="618"/>
      <c r="BK14" s="506"/>
      <c r="BL14" s="506"/>
      <c r="BM14" s="506"/>
      <c r="BN14" s="506"/>
      <c r="BO14" s="506"/>
      <c r="BP14" s="506"/>
      <c r="BQ14" s="506"/>
      <c r="BR14" s="506"/>
      <c r="BS14" s="506"/>
      <c r="BT14" s="506"/>
      <c r="BU14" s="619"/>
      <c r="BV14" s="618"/>
      <c r="BW14" s="506"/>
      <c r="BX14" s="506"/>
      <c r="BY14" s="506"/>
      <c r="BZ14" s="506"/>
      <c r="CA14" s="506"/>
      <c r="CB14" s="506"/>
      <c r="CC14" s="506"/>
      <c r="CD14" s="506"/>
      <c r="CE14" s="506"/>
      <c r="CF14" s="506"/>
      <c r="CG14" s="506"/>
      <c r="CH14" s="618"/>
      <c r="CI14" s="506"/>
      <c r="CJ14" s="506"/>
      <c r="CK14" s="506"/>
      <c r="CL14" s="506"/>
      <c r="CM14" s="506"/>
      <c r="CN14" s="506"/>
      <c r="CO14" s="506"/>
      <c r="CP14" s="506"/>
      <c r="CQ14" s="506"/>
      <c r="CR14" s="506"/>
      <c r="CS14" s="619"/>
      <c r="CT14" s="618"/>
      <c r="CU14" s="506"/>
      <c r="CV14" s="506">
        <v>10.35</v>
      </c>
      <c r="CW14" s="506">
        <v>9.9600000000000009</v>
      </c>
      <c r="CX14" s="506">
        <v>13.78</v>
      </c>
      <c r="CY14" s="506">
        <v>14.67</v>
      </c>
      <c r="CZ14" s="506">
        <v>13</v>
      </c>
      <c r="DA14" s="506">
        <v>19.89</v>
      </c>
      <c r="DB14" s="506">
        <v>22.42</v>
      </c>
      <c r="DC14" s="506">
        <v>13.88</v>
      </c>
      <c r="DD14" s="506">
        <v>14.53</v>
      </c>
      <c r="DE14" s="619">
        <v>14.8</v>
      </c>
      <c r="DF14" s="618">
        <v>13.64</v>
      </c>
      <c r="DG14" s="506">
        <v>12.95</v>
      </c>
      <c r="DH14" s="506">
        <v>13.75</v>
      </c>
      <c r="DI14" s="506">
        <v>15.09</v>
      </c>
      <c r="DJ14" s="506">
        <v>11.75</v>
      </c>
      <c r="DK14" s="506">
        <v>15.51</v>
      </c>
      <c r="DL14" s="506">
        <v>15.51</v>
      </c>
      <c r="DM14" s="506">
        <v>27.02</v>
      </c>
      <c r="DN14" s="506">
        <v>26.94</v>
      </c>
      <c r="DO14" s="506">
        <v>24.48</v>
      </c>
      <c r="DP14" s="506">
        <v>21.41</v>
      </c>
      <c r="DQ14" s="619">
        <v>29.46</v>
      </c>
      <c r="DR14" s="618">
        <v>29.46</v>
      </c>
      <c r="DS14" s="506">
        <v>25.34</v>
      </c>
      <c r="DT14" s="506">
        <v>23.92</v>
      </c>
      <c r="DU14" s="506">
        <v>21.32</v>
      </c>
      <c r="DV14" s="506">
        <v>21.06</v>
      </c>
      <c r="DW14" s="506">
        <v>19.88</v>
      </c>
      <c r="DX14" s="506">
        <v>16.05</v>
      </c>
      <c r="DY14" s="506">
        <v>16.78</v>
      </c>
      <c r="DZ14" s="506">
        <v>16.170000000000002</v>
      </c>
      <c r="EA14" s="199">
        <v>15.65</v>
      </c>
      <c r="EB14" s="199">
        <v>15.65</v>
      </c>
      <c r="EC14" s="617">
        <v>15.84</v>
      </c>
    </row>
    <row r="15" spans="1:133" ht="30" customHeight="1" x14ac:dyDescent="0.45">
      <c r="A15" s="420" t="s">
        <v>651</v>
      </c>
      <c r="B15" s="1584"/>
      <c r="C15" s="1584"/>
      <c r="D15" s="1585"/>
      <c r="E15" s="1585"/>
      <c r="F15" s="1585"/>
      <c r="G15" s="1585"/>
      <c r="H15" s="1583"/>
      <c r="I15" s="1583"/>
      <c r="J15" s="1583"/>
      <c r="K15" s="1583"/>
      <c r="L15" s="1583"/>
      <c r="M15" s="1583"/>
      <c r="N15" s="680"/>
      <c r="O15" s="1583"/>
      <c r="P15" s="1583"/>
      <c r="Q15" s="1583"/>
      <c r="R15" s="1583"/>
      <c r="S15" s="1583"/>
      <c r="T15" s="506"/>
      <c r="U15" s="506"/>
      <c r="V15" s="506"/>
      <c r="W15" s="506"/>
      <c r="X15" s="506"/>
      <c r="Y15" s="619"/>
      <c r="Z15" s="506"/>
      <c r="AA15" s="506"/>
      <c r="AB15" s="506"/>
      <c r="AC15" s="506"/>
      <c r="AD15" s="506"/>
      <c r="AE15" s="506"/>
      <c r="AF15" s="506"/>
      <c r="AG15" s="506"/>
      <c r="AH15" s="506"/>
      <c r="AI15" s="506"/>
      <c r="AJ15" s="506"/>
      <c r="AK15" s="506"/>
      <c r="AL15" s="618"/>
      <c r="AM15" s="506"/>
      <c r="AN15" s="506"/>
      <c r="AO15" s="506"/>
      <c r="AP15" s="506"/>
      <c r="AQ15" s="506"/>
      <c r="AR15" s="506"/>
      <c r="AS15" s="506"/>
      <c r="AT15" s="506"/>
      <c r="AU15" s="506"/>
      <c r="AV15" s="506"/>
      <c r="AW15" s="619"/>
      <c r="AX15" s="618"/>
      <c r="AY15" s="506"/>
      <c r="AZ15" s="506"/>
      <c r="BA15" s="506"/>
      <c r="BB15" s="506"/>
      <c r="BC15" s="506"/>
      <c r="BD15" s="506"/>
      <c r="BE15" s="506"/>
      <c r="BF15" s="506"/>
      <c r="BG15" s="506"/>
      <c r="BH15" s="506"/>
      <c r="BI15" s="619"/>
      <c r="BJ15" s="618"/>
      <c r="BK15" s="506"/>
      <c r="BL15" s="506"/>
      <c r="BM15" s="506"/>
      <c r="BN15" s="506"/>
      <c r="BO15" s="506"/>
      <c r="BP15" s="506"/>
      <c r="BQ15" s="506"/>
      <c r="BR15" s="506"/>
      <c r="BS15" s="506"/>
      <c r="BT15" s="506"/>
      <c r="BU15" s="619"/>
      <c r="BV15" s="618"/>
      <c r="BW15" s="506"/>
      <c r="BX15" s="506"/>
      <c r="BY15" s="506"/>
      <c r="BZ15" s="506"/>
      <c r="CA15" s="506"/>
      <c r="CB15" s="506"/>
      <c r="CC15" s="506"/>
      <c r="CD15" s="506"/>
      <c r="CE15" s="506"/>
      <c r="CF15" s="506"/>
      <c r="CG15" s="506"/>
      <c r="CH15" s="618"/>
      <c r="CI15" s="506"/>
      <c r="CJ15" s="506"/>
      <c r="CK15" s="506"/>
      <c r="CL15" s="506"/>
      <c r="CM15" s="506"/>
      <c r="CN15" s="506"/>
      <c r="CO15" s="506"/>
      <c r="CP15" s="506"/>
      <c r="CQ15" s="506"/>
      <c r="CR15" s="506"/>
      <c r="CS15" s="619"/>
      <c r="CT15" s="618"/>
      <c r="CU15" s="506"/>
      <c r="CV15" s="506">
        <v>10.57</v>
      </c>
      <c r="CW15" s="506">
        <v>10.02</v>
      </c>
      <c r="CX15" s="506">
        <v>15.01</v>
      </c>
      <c r="CY15" s="506">
        <v>14.95</v>
      </c>
      <c r="CZ15" s="506">
        <v>13.05</v>
      </c>
      <c r="DA15" s="506">
        <v>19.86</v>
      </c>
      <c r="DB15" s="506">
        <v>22.39</v>
      </c>
      <c r="DC15" s="506">
        <v>13.91</v>
      </c>
      <c r="DD15" s="506">
        <v>14.55</v>
      </c>
      <c r="DE15" s="619">
        <v>14.96</v>
      </c>
      <c r="DF15" s="618">
        <v>26.31</v>
      </c>
      <c r="DG15" s="506">
        <v>21.15</v>
      </c>
      <c r="DH15" s="506">
        <v>13.7</v>
      </c>
      <c r="DI15" s="506">
        <v>13.31</v>
      </c>
      <c r="DJ15" s="506">
        <v>22.48</v>
      </c>
      <c r="DK15" s="506">
        <v>15.4</v>
      </c>
      <c r="DL15" s="506">
        <v>15.4</v>
      </c>
      <c r="DM15" s="506">
        <v>27.35</v>
      </c>
      <c r="DN15" s="506">
        <v>28.08</v>
      </c>
      <c r="DO15" s="506">
        <v>23.77</v>
      </c>
      <c r="DP15" s="506">
        <v>21.96</v>
      </c>
      <c r="DQ15" s="619">
        <v>27.68</v>
      </c>
      <c r="DR15" s="618">
        <v>26.7</v>
      </c>
      <c r="DS15" s="506">
        <v>25.59</v>
      </c>
      <c r="DT15" s="506">
        <v>25.11</v>
      </c>
      <c r="DU15" s="506">
        <v>22.85</v>
      </c>
      <c r="DV15" s="506">
        <v>21.14</v>
      </c>
      <c r="DW15" s="506">
        <v>20.62</v>
      </c>
      <c r="DX15" s="506">
        <v>15.97</v>
      </c>
      <c r="DY15" s="506">
        <v>16.25</v>
      </c>
      <c r="DZ15" s="506">
        <v>16.47</v>
      </c>
      <c r="EA15" s="506">
        <v>16.47</v>
      </c>
      <c r="EB15" s="506">
        <v>15.79</v>
      </c>
      <c r="EC15" s="619">
        <v>16.100000000000001</v>
      </c>
    </row>
    <row r="16" spans="1:133" ht="30" customHeight="1" x14ac:dyDescent="0.45">
      <c r="A16" s="420" t="s">
        <v>652</v>
      </c>
      <c r="B16" s="1584"/>
      <c r="C16" s="1584"/>
      <c r="D16" s="1585"/>
      <c r="E16" s="1585"/>
      <c r="F16" s="1585"/>
      <c r="G16" s="1585"/>
      <c r="H16" s="1583"/>
      <c r="I16" s="1583"/>
      <c r="J16" s="1583"/>
      <c r="K16" s="1583"/>
      <c r="L16" s="1583"/>
      <c r="M16" s="1583"/>
      <c r="N16" s="680"/>
      <c r="O16" s="1583"/>
      <c r="P16" s="1583"/>
      <c r="Q16" s="1583"/>
      <c r="R16" s="1583"/>
      <c r="S16" s="1583"/>
      <c r="T16" s="506"/>
      <c r="U16" s="506"/>
      <c r="V16" s="506"/>
      <c r="W16" s="506"/>
      <c r="X16" s="506"/>
      <c r="Y16" s="619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618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619"/>
      <c r="AX16" s="618"/>
      <c r="AY16" s="506"/>
      <c r="AZ16" s="506"/>
      <c r="BA16" s="506"/>
      <c r="BB16" s="506"/>
      <c r="BC16" s="506"/>
      <c r="BD16" s="506"/>
      <c r="BE16" s="506"/>
      <c r="BF16" s="506"/>
      <c r="BG16" s="506"/>
      <c r="BH16" s="506"/>
      <c r="BI16" s="619"/>
      <c r="BJ16" s="618"/>
      <c r="BK16" s="506"/>
      <c r="BL16" s="506"/>
      <c r="BM16" s="506"/>
      <c r="BN16" s="506"/>
      <c r="BO16" s="506"/>
      <c r="BP16" s="506"/>
      <c r="BQ16" s="506"/>
      <c r="BR16" s="506"/>
      <c r="BS16" s="506"/>
      <c r="BT16" s="506"/>
      <c r="BU16" s="619"/>
      <c r="BV16" s="618"/>
      <c r="BW16" s="506"/>
      <c r="BX16" s="506"/>
      <c r="BY16" s="506"/>
      <c r="BZ16" s="506"/>
      <c r="CA16" s="506"/>
      <c r="CB16" s="506"/>
      <c r="CC16" s="506"/>
      <c r="CD16" s="506"/>
      <c r="CE16" s="506"/>
      <c r="CF16" s="506"/>
      <c r="CG16" s="506"/>
      <c r="CH16" s="618"/>
      <c r="CI16" s="506"/>
      <c r="CJ16" s="506"/>
      <c r="CK16" s="506"/>
      <c r="CL16" s="506"/>
      <c r="CM16" s="506"/>
      <c r="CN16" s="506"/>
      <c r="CO16" s="506"/>
      <c r="CP16" s="506"/>
      <c r="CQ16" s="506"/>
      <c r="CR16" s="506"/>
      <c r="CS16" s="619"/>
      <c r="CT16" s="618"/>
      <c r="CU16" s="506"/>
      <c r="CV16" s="506">
        <v>10.24</v>
      </c>
      <c r="CW16" s="506">
        <v>9.4600000000000009</v>
      </c>
      <c r="CX16" s="506">
        <v>14.16</v>
      </c>
      <c r="CY16" s="506">
        <v>14.89</v>
      </c>
      <c r="CZ16" s="506">
        <v>13.18</v>
      </c>
      <c r="DA16" s="506">
        <v>15.1</v>
      </c>
      <c r="DB16" s="506">
        <v>22.44</v>
      </c>
      <c r="DC16" s="506">
        <v>13.98</v>
      </c>
      <c r="DD16" s="506">
        <v>14.61</v>
      </c>
      <c r="DE16" s="619">
        <v>15.29</v>
      </c>
      <c r="DF16" s="618">
        <v>22.5</v>
      </c>
      <c r="DG16" s="506">
        <v>22.5</v>
      </c>
      <c r="DH16" s="506">
        <v>13.09</v>
      </c>
      <c r="DI16" s="506">
        <v>23.61</v>
      </c>
      <c r="DJ16" s="506">
        <v>22.48</v>
      </c>
      <c r="DK16" s="506">
        <v>26.42</v>
      </c>
      <c r="DL16" s="506">
        <v>26.42</v>
      </c>
      <c r="DM16" s="506">
        <v>26.53</v>
      </c>
      <c r="DN16" s="506">
        <v>29.39</v>
      </c>
      <c r="DO16" s="506">
        <v>16.2</v>
      </c>
      <c r="DP16" s="506">
        <v>24.84</v>
      </c>
      <c r="DQ16" s="619">
        <v>28</v>
      </c>
      <c r="DR16" s="618">
        <v>26.71</v>
      </c>
      <c r="DS16" s="506">
        <v>24.27</v>
      </c>
      <c r="DT16" s="506">
        <v>22.5</v>
      </c>
      <c r="DU16" s="506">
        <v>21.11</v>
      </c>
      <c r="DV16" s="506">
        <v>21.1</v>
      </c>
      <c r="DW16" s="506">
        <v>20.74</v>
      </c>
      <c r="DX16" s="506">
        <v>15.97</v>
      </c>
      <c r="DY16" s="506">
        <v>16.329999999999998</v>
      </c>
      <c r="DZ16" s="506">
        <v>15.92</v>
      </c>
      <c r="EA16" s="506">
        <v>16</v>
      </c>
      <c r="EB16" s="506">
        <v>16</v>
      </c>
      <c r="EC16" s="619">
        <v>15.7</v>
      </c>
    </row>
    <row r="17" spans="1:133" ht="30" customHeight="1" x14ac:dyDescent="0.45">
      <c r="A17" s="255" t="s">
        <v>653</v>
      </c>
      <c r="B17" s="1584"/>
      <c r="C17" s="1584"/>
      <c r="D17" s="1585"/>
      <c r="E17" s="1585"/>
      <c r="F17" s="1585"/>
      <c r="G17" s="1585"/>
      <c r="H17" s="1583"/>
      <c r="I17" s="1583"/>
      <c r="J17" s="1583"/>
      <c r="K17" s="1583"/>
      <c r="L17" s="1583"/>
      <c r="M17" s="1583"/>
      <c r="N17" s="680"/>
      <c r="O17" s="1583"/>
      <c r="P17" s="1583"/>
      <c r="Q17" s="1583"/>
      <c r="R17" s="1583"/>
      <c r="S17" s="1583"/>
      <c r="T17" s="506"/>
      <c r="U17" s="506"/>
      <c r="V17" s="506"/>
      <c r="W17" s="506"/>
      <c r="X17" s="506"/>
      <c r="Y17" s="619"/>
      <c r="Z17" s="506"/>
      <c r="AA17" s="506"/>
      <c r="AB17" s="506"/>
      <c r="AC17" s="506"/>
      <c r="AD17" s="506"/>
      <c r="AE17" s="506"/>
      <c r="AF17" s="506"/>
      <c r="AG17" s="506"/>
      <c r="AH17" s="506"/>
      <c r="AI17" s="506"/>
      <c r="AJ17" s="506"/>
      <c r="AK17" s="506"/>
      <c r="AL17" s="618"/>
      <c r="AM17" s="506"/>
      <c r="AN17" s="506"/>
      <c r="AO17" s="506"/>
      <c r="AP17" s="506"/>
      <c r="AQ17" s="506"/>
      <c r="AR17" s="506"/>
      <c r="AS17" s="506"/>
      <c r="AT17" s="506"/>
      <c r="AU17" s="506"/>
      <c r="AV17" s="506"/>
      <c r="AW17" s="619"/>
      <c r="AX17" s="618"/>
      <c r="AY17" s="506"/>
      <c r="AZ17" s="506"/>
      <c r="BA17" s="506"/>
      <c r="BB17" s="506"/>
      <c r="BC17" s="506"/>
      <c r="BD17" s="506"/>
      <c r="BE17" s="506"/>
      <c r="BF17" s="506"/>
      <c r="BG17" s="506"/>
      <c r="BH17" s="506"/>
      <c r="BI17" s="619"/>
      <c r="BJ17" s="618"/>
      <c r="BK17" s="506"/>
      <c r="BL17" s="506"/>
      <c r="BM17" s="506"/>
      <c r="BN17" s="506"/>
      <c r="BO17" s="506"/>
      <c r="BP17" s="506"/>
      <c r="BQ17" s="506"/>
      <c r="BR17" s="506"/>
      <c r="BS17" s="506"/>
      <c r="BT17" s="506"/>
      <c r="BU17" s="619"/>
      <c r="BV17" s="618"/>
      <c r="BW17" s="506"/>
      <c r="BX17" s="506"/>
      <c r="BY17" s="506"/>
      <c r="BZ17" s="506"/>
      <c r="CA17" s="506"/>
      <c r="CB17" s="506"/>
      <c r="CC17" s="506"/>
      <c r="CD17" s="506"/>
      <c r="CE17" s="506"/>
      <c r="CF17" s="506"/>
      <c r="CG17" s="506"/>
      <c r="CH17" s="618"/>
      <c r="CI17" s="506"/>
      <c r="CJ17" s="506"/>
      <c r="CK17" s="506"/>
      <c r="CL17" s="506"/>
      <c r="CM17" s="506"/>
      <c r="CN17" s="506"/>
      <c r="CO17" s="506"/>
      <c r="CP17" s="506"/>
      <c r="CQ17" s="506"/>
      <c r="CR17" s="506"/>
      <c r="CS17" s="619"/>
      <c r="CT17" s="618"/>
      <c r="CU17" s="506"/>
      <c r="CV17" s="506"/>
      <c r="CW17" s="506"/>
      <c r="CX17" s="506"/>
      <c r="CY17" s="506"/>
      <c r="CZ17" s="506"/>
      <c r="DA17" s="506"/>
      <c r="DB17" s="506"/>
      <c r="DC17" s="506"/>
      <c r="DD17" s="506"/>
      <c r="DE17" s="619"/>
      <c r="DF17" s="618"/>
      <c r="DG17" s="506"/>
      <c r="DH17" s="506"/>
      <c r="DI17" s="506"/>
      <c r="DJ17" s="506"/>
      <c r="DK17" s="506"/>
      <c r="DL17" s="506"/>
      <c r="DM17" s="506"/>
      <c r="DN17" s="506"/>
      <c r="DO17" s="506"/>
      <c r="DP17" s="506"/>
      <c r="DQ17" s="619"/>
      <c r="DR17" s="618"/>
      <c r="DS17" s="506"/>
      <c r="DT17" s="506"/>
      <c r="DU17" s="506"/>
      <c r="DV17" s="506"/>
      <c r="DW17" s="506"/>
      <c r="DX17" s="506"/>
      <c r="DY17" s="506"/>
      <c r="DZ17" s="506"/>
      <c r="EA17" s="506"/>
      <c r="EB17" s="506"/>
      <c r="EC17" s="619"/>
    </row>
    <row r="18" spans="1:133" ht="30" customHeight="1" x14ac:dyDescent="0.45">
      <c r="A18" s="255" t="s">
        <v>654</v>
      </c>
      <c r="B18" s="1584"/>
      <c r="C18" s="1584"/>
      <c r="D18" s="1585"/>
      <c r="E18" s="1585"/>
      <c r="F18" s="1585"/>
      <c r="G18" s="1585"/>
      <c r="H18" s="1583"/>
      <c r="I18" s="1583"/>
      <c r="J18" s="1583"/>
      <c r="K18" s="1583"/>
      <c r="L18" s="1583"/>
      <c r="M18" s="1583"/>
      <c r="N18" s="680"/>
      <c r="O18" s="1583"/>
      <c r="P18" s="1583"/>
      <c r="Q18" s="1583"/>
      <c r="R18" s="1583"/>
      <c r="S18" s="1583"/>
      <c r="T18" s="506"/>
      <c r="U18" s="506"/>
      <c r="V18" s="506"/>
      <c r="W18" s="506"/>
      <c r="X18" s="506"/>
      <c r="Y18" s="619"/>
      <c r="Z18" s="506"/>
      <c r="AA18" s="506"/>
      <c r="AB18" s="506"/>
      <c r="AC18" s="506"/>
      <c r="AD18" s="506"/>
      <c r="AE18" s="506"/>
      <c r="AF18" s="506"/>
      <c r="AG18" s="506"/>
      <c r="AH18" s="506"/>
      <c r="AI18" s="506"/>
      <c r="AJ18" s="506"/>
      <c r="AK18" s="506"/>
      <c r="AL18" s="618"/>
      <c r="AM18" s="506"/>
      <c r="AN18" s="506"/>
      <c r="AO18" s="506"/>
      <c r="AP18" s="506"/>
      <c r="AQ18" s="506"/>
      <c r="AR18" s="506"/>
      <c r="AS18" s="506"/>
      <c r="AT18" s="506"/>
      <c r="AU18" s="506"/>
      <c r="AV18" s="506"/>
      <c r="AW18" s="619"/>
      <c r="AX18" s="618"/>
      <c r="AY18" s="506"/>
      <c r="AZ18" s="506"/>
      <c r="BA18" s="506"/>
      <c r="BB18" s="506"/>
      <c r="BC18" s="506"/>
      <c r="BD18" s="506"/>
      <c r="BE18" s="506"/>
      <c r="BF18" s="506"/>
      <c r="BG18" s="506"/>
      <c r="BH18" s="506"/>
      <c r="BI18" s="619"/>
      <c r="BJ18" s="618"/>
      <c r="BK18" s="506"/>
      <c r="BL18" s="506"/>
      <c r="BM18" s="506"/>
      <c r="BN18" s="506"/>
      <c r="BO18" s="506"/>
      <c r="BP18" s="506"/>
      <c r="BQ18" s="506"/>
      <c r="BR18" s="506"/>
      <c r="BS18" s="506"/>
      <c r="BT18" s="506"/>
      <c r="BU18" s="619"/>
      <c r="BV18" s="618"/>
      <c r="BW18" s="506"/>
      <c r="BX18" s="506"/>
      <c r="BY18" s="506"/>
      <c r="BZ18" s="506"/>
      <c r="CA18" s="506"/>
      <c r="CB18" s="506"/>
      <c r="CC18" s="506"/>
      <c r="CD18" s="506"/>
      <c r="CE18" s="506"/>
      <c r="CF18" s="506"/>
      <c r="CG18" s="506"/>
      <c r="CH18" s="618"/>
      <c r="CI18" s="506"/>
      <c r="CJ18" s="506"/>
      <c r="CK18" s="506"/>
      <c r="CL18" s="506"/>
      <c r="CM18" s="506"/>
      <c r="CN18" s="506"/>
      <c r="CO18" s="506"/>
      <c r="CP18" s="506"/>
      <c r="CQ18" s="506"/>
      <c r="CR18" s="506"/>
      <c r="CS18" s="619"/>
      <c r="CT18" s="618"/>
      <c r="CU18" s="506"/>
      <c r="CV18" s="506"/>
      <c r="CW18" s="506"/>
      <c r="CX18" s="506"/>
      <c r="CY18" s="506"/>
      <c r="CZ18" s="506"/>
      <c r="DA18" s="506"/>
      <c r="DB18" s="506"/>
      <c r="DC18" s="506"/>
      <c r="DD18" s="506"/>
      <c r="DE18" s="619"/>
      <c r="DF18" s="618"/>
      <c r="DG18" s="506"/>
      <c r="DH18" s="506"/>
      <c r="DI18" s="506"/>
      <c r="DJ18" s="506"/>
      <c r="DK18" s="506"/>
      <c r="DL18" s="506"/>
      <c r="DM18" s="506"/>
      <c r="DN18" s="506"/>
      <c r="DO18" s="506"/>
      <c r="DP18" s="506"/>
      <c r="DQ18" s="619"/>
      <c r="DR18" s="618"/>
      <c r="DS18" s="506"/>
      <c r="DT18" s="506"/>
      <c r="DU18" s="506"/>
      <c r="DV18" s="506"/>
      <c r="DW18" s="506"/>
      <c r="DX18" s="506"/>
      <c r="DY18" s="506"/>
      <c r="DZ18" s="506"/>
      <c r="EA18" s="506"/>
      <c r="EB18" s="506"/>
      <c r="EC18" s="619"/>
    </row>
    <row r="19" spans="1:133" ht="30" customHeight="1" x14ac:dyDescent="0.45">
      <c r="A19" s="630" t="s">
        <v>655</v>
      </c>
      <c r="B19" s="1584">
        <v>11.71</v>
      </c>
      <c r="C19" s="1584">
        <v>20.831700000000001</v>
      </c>
      <c r="D19" s="1585">
        <v>20.831700000000001</v>
      </c>
      <c r="E19" s="1585">
        <v>20.83</v>
      </c>
      <c r="F19" s="1585">
        <v>21.325749999999999</v>
      </c>
      <c r="G19" s="1585">
        <v>21.8154</v>
      </c>
      <c r="H19" s="1583">
        <v>21.8154</v>
      </c>
      <c r="I19" s="1583">
        <v>22.99446</v>
      </c>
      <c r="J19" s="1583">
        <v>24.516549999999999</v>
      </c>
      <c r="K19" s="1583">
        <v>24.761900000000001</v>
      </c>
      <c r="L19" s="1583">
        <v>25.497425</v>
      </c>
      <c r="M19" s="1583">
        <v>25.742599999999999</v>
      </c>
      <c r="N19" s="680">
        <v>25.742599999999999</v>
      </c>
      <c r="O19" s="1583">
        <v>25.742599999999999</v>
      </c>
      <c r="P19" s="1583">
        <v>25.742599999999999</v>
      </c>
      <c r="Q19" s="1583">
        <v>25.742599999999999</v>
      </c>
      <c r="R19" s="1583">
        <v>25.742599999999999</v>
      </c>
      <c r="S19" s="1583">
        <v>25.742599999999999</v>
      </c>
      <c r="T19" s="506">
        <v>25.742599999999999</v>
      </c>
      <c r="U19" s="506">
        <v>25.742599999999999</v>
      </c>
      <c r="V19" s="506">
        <v>25.742599999999999</v>
      </c>
      <c r="W19" s="506">
        <v>25.742599999999999</v>
      </c>
      <c r="X19" s="506">
        <v>25.742599999999999</v>
      </c>
      <c r="Y19" s="619">
        <v>25.25</v>
      </c>
      <c r="Z19" s="506">
        <v>25.252300000000002</v>
      </c>
      <c r="AA19" s="506">
        <v>25.252300000000002</v>
      </c>
      <c r="AB19" s="506">
        <v>24.859740000000002</v>
      </c>
      <c r="AC19" s="506">
        <v>23.2895</v>
      </c>
      <c r="AD19" s="506">
        <v>23.043875</v>
      </c>
      <c r="AE19" s="506">
        <v>22.306999999999999</v>
      </c>
      <c r="AF19" s="506">
        <v>21.716879999999996</v>
      </c>
      <c r="AG19" s="506">
        <v>20.831700000000001</v>
      </c>
      <c r="AH19" s="506">
        <v>20.831700000000001</v>
      </c>
      <c r="AI19" s="506">
        <v>20.831700000000001</v>
      </c>
      <c r="AJ19" s="506">
        <v>20.634820000000001</v>
      </c>
      <c r="AK19" s="506">
        <v>19.847300000000001</v>
      </c>
      <c r="AL19" s="618">
        <v>19.847300000000001</v>
      </c>
      <c r="AM19" s="506">
        <v>19.847300000000001</v>
      </c>
      <c r="AN19" s="506">
        <v>19.847300000000001</v>
      </c>
      <c r="AO19" s="506">
        <v>19.847300000000001</v>
      </c>
      <c r="AP19" s="506">
        <v>19.847300000000001</v>
      </c>
      <c r="AQ19" s="506">
        <v>19.847300000000001</v>
      </c>
      <c r="AR19" s="506">
        <v>16.889600000000002</v>
      </c>
      <c r="AS19" s="506">
        <v>16.889600000000002</v>
      </c>
      <c r="AT19" s="506">
        <v>16.889600000000002</v>
      </c>
      <c r="AU19" s="506">
        <v>16.835783333333335</v>
      </c>
      <c r="AV19" s="506">
        <v>16.889600000000002</v>
      </c>
      <c r="AW19" s="619">
        <v>16.889600000000002</v>
      </c>
      <c r="AX19" s="618">
        <v>16.692100000000003</v>
      </c>
      <c r="AY19" s="506">
        <v>15.902100000000001</v>
      </c>
      <c r="AZ19" s="506">
        <v>15.902100000000001</v>
      </c>
      <c r="BA19" s="506">
        <v>15.902100000000001</v>
      </c>
      <c r="BB19" s="506">
        <v>15.902100000000001</v>
      </c>
      <c r="BC19" s="506">
        <v>15.902100000000001</v>
      </c>
      <c r="BD19" s="506">
        <v>15.902100000000001</v>
      </c>
      <c r="BE19" s="506">
        <v>15.902100000000001</v>
      </c>
      <c r="BF19" s="506">
        <v>15.902100000000001</v>
      </c>
      <c r="BG19" s="506">
        <v>15.902100000000001</v>
      </c>
      <c r="BH19" s="506">
        <v>15.902100000000001</v>
      </c>
      <c r="BI19" s="619">
        <v>15.902100000000001</v>
      </c>
      <c r="BJ19" s="618">
        <v>15.902100000000001</v>
      </c>
      <c r="BK19" s="506">
        <v>15.902100000000001</v>
      </c>
      <c r="BL19" s="506">
        <v>15.531475</v>
      </c>
      <c r="BM19" s="506">
        <v>14.419599999999999</v>
      </c>
      <c r="BN19" s="506">
        <v>14.419600000000001</v>
      </c>
      <c r="BO19" s="506">
        <v>14.419600000000001</v>
      </c>
      <c r="BP19" s="506">
        <v>14.419599999999999</v>
      </c>
      <c r="BQ19" s="506">
        <v>14.419600000000001</v>
      </c>
      <c r="BR19" s="506">
        <v>14.419599999999999</v>
      </c>
      <c r="BS19" s="506">
        <v>14.419600000000001</v>
      </c>
      <c r="BT19" s="506">
        <v>14.419600000000001</v>
      </c>
      <c r="BU19" s="619">
        <v>14.419599999999999</v>
      </c>
      <c r="BV19" s="618">
        <v>14.419600000000001</v>
      </c>
      <c r="BW19" s="506">
        <v>14.419600000000001</v>
      </c>
      <c r="BX19" s="506">
        <v>14.419599999999999</v>
      </c>
      <c r="BY19" s="506">
        <v>14.419600000000001</v>
      </c>
      <c r="BZ19" s="506">
        <v>14.419600000000001</v>
      </c>
      <c r="CA19" s="506">
        <v>13.430299999999999</v>
      </c>
      <c r="CB19" s="506">
        <v>13.430300000000001</v>
      </c>
      <c r="CC19" s="506">
        <v>13.430300000000001</v>
      </c>
      <c r="CD19" s="506">
        <v>13.430299999999999</v>
      </c>
      <c r="CE19" s="506">
        <v>13.430300000000001</v>
      </c>
      <c r="CF19" s="506">
        <v>13.760066666666667</v>
      </c>
      <c r="CG19" s="506">
        <v>14.419599999999999</v>
      </c>
      <c r="CH19" s="618">
        <v>14.419600000000001</v>
      </c>
      <c r="CI19" s="506">
        <v>14.419600000000001</v>
      </c>
      <c r="CJ19" s="506">
        <v>15.407600000000002</v>
      </c>
      <c r="CK19" s="506">
        <v>16.889600000000002</v>
      </c>
      <c r="CL19" s="506">
        <v>17.382750000000001</v>
      </c>
      <c r="CM19" s="506">
        <v>18.862200000000001</v>
      </c>
      <c r="CN19" s="506">
        <v>18.862200000000001</v>
      </c>
      <c r="CO19" s="506">
        <v>20.338799999999999</v>
      </c>
      <c r="CP19" s="506">
        <v>21.8154</v>
      </c>
      <c r="CQ19" s="506">
        <v>24.2713</v>
      </c>
      <c r="CR19" s="506">
        <v>24.761879999999998</v>
      </c>
      <c r="CS19" s="619">
        <v>26.7225</v>
      </c>
      <c r="CT19" s="618">
        <v>26.7225</v>
      </c>
      <c r="CU19" s="506">
        <v>27.701699999999999</v>
      </c>
      <c r="CV19" s="506">
        <v>27.995159999999998</v>
      </c>
      <c r="CW19" s="506">
        <v>29.169</v>
      </c>
      <c r="CX19" s="506">
        <v>29.169</v>
      </c>
      <c r="CY19" s="506">
        <v>29.169</v>
      </c>
      <c r="CZ19" s="506">
        <v>29.169</v>
      </c>
      <c r="DA19" s="506">
        <v>29.169</v>
      </c>
      <c r="DB19" s="506">
        <v>29.169</v>
      </c>
      <c r="DC19" s="506">
        <v>29.169</v>
      </c>
      <c r="DD19" s="506">
        <v>29.169</v>
      </c>
      <c r="DE19" s="619">
        <v>29.169</v>
      </c>
      <c r="DF19" s="618">
        <v>29.169</v>
      </c>
      <c r="DG19" s="506">
        <v>29.169</v>
      </c>
      <c r="DH19" s="506">
        <v>29.169</v>
      </c>
      <c r="DI19" s="506">
        <v>29.169</v>
      </c>
      <c r="DJ19" s="506">
        <v>29.169</v>
      </c>
      <c r="DK19" s="506">
        <v>29.169</v>
      </c>
      <c r="DL19" s="506">
        <v>29.169</v>
      </c>
      <c r="DM19" s="506">
        <v>29.169</v>
      </c>
      <c r="DN19" s="506">
        <v>29.169</v>
      </c>
      <c r="DO19" s="506">
        <v>29.169</v>
      </c>
      <c r="DP19" s="506">
        <v>27.622000000000003</v>
      </c>
      <c r="DQ19" s="619">
        <v>27.622000000000003</v>
      </c>
      <c r="DR19" s="618">
        <v>27.622000000000003</v>
      </c>
      <c r="DS19" s="506">
        <v>27.622000000000003</v>
      </c>
      <c r="DT19" s="506">
        <v>27.622000000000003</v>
      </c>
      <c r="DU19" s="506">
        <v>27.622000000000003</v>
      </c>
      <c r="DV19" s="506">
        <v>27.622000000000003</v>
      </c>
      <c r="DW19" s="506">
        <v>27.622000000000003</v>
      </c>
      <c r="DX19" s="506">
        <v>27.622000000000003</v>
      </c>
      <c r="DY19" s="506">
        <v>27.622000000000003</v>
      </c>
      <c r="DZ19" s="506">
        <v>27.622000000000003</v>
      </c>
      <c r="EA19" s="506">
        <v>27.622000000000003</v>
      </c>
      <c r="EB19" s="506">
        <v>27.622000000000003</v>
      </c>
      <c r="EC19" s="619">
        <v>14.27</v>
      </c>
    </row>
    <row r="20" spans="1:133" ht="30" customHeight="1" x14ac:dyDescent="0.45">
      <c r="A20" s="630" t="s">
        <v>656</v>
      </c>
      <c r="B20" s="1584">
        <v>11.762978646133163</v>
      </c>
      <c r="C20" s="1584">
        <v>20.999955683388322</v>
      </c>
      <c r="D20" s="1585">
        <v>20.999955683388322</v>
      </c>
      <c r="E20" s="1585">
        <v>20.998228112144602</v>
      </c>
      <c r="F20" s="1585">
        <v>21.502114894892209</v>
      </c>
      <c r="G20" s="1585">
        <v>21.999991777159792</v>
      </c>
      <c r="H20" s="1583">
        <v>21.999991777159792</v>
      </c>
      <c r="I20" s="1583">
        <v>23.199638135042584</v>
      </c>
      <c r="J20" s="1583">
        <v>24.749928018368742</v>
      </c>
      <c r="K20" s="1583">
        <v>24.99999514607989</v>
      </c>
      <c r="L20" s="1583">
        <v>25.7499470553064</v>
      </c>
      <c r="M20" s="1583">
        <v>26.000026260000261</v>
      </c>
      <c r="N20" s="680">
        <v>26.000026260000261</v>
      </c>
      <c r="O20" s="1583">
        <v>26.000026260000261</v>
      </c>
      <c r="P20" s="1583">
        <v>26.000026260000261</v>
      </c>
      <c r="Q20" s="1583">
        <v>26.000026260000261</v>
      </c>
      <c r="R20" s="1583">
        <v>26.000026260000261</v>
      </c>
      <c r="S20" s="1583">
        <v>26.000026260000261</v>
      </c>
      <c r="T20" s="506">
        <v>26.000026260000261</v>
      </c>
      <c r="U20" s="506">
        <v>26.000026260000261</v>
      </c>
      <c r="V20" s="506">
        <v>26.000026260000261</v>
      </c>
      <c r="W20" s="506">
        <v>26.000026260000261</v>
      </c>
      <c r="X20" s="506">
        <v>26.000026260000261</v>
      </c>
      <c r="Y20" s="619">
        <v>25.497621128264878</v>
      </c>
      <c r="Z20" s="506">
        <v>25.499966462733418</v>
      </c>
      <c r="AA20" s="506">
        <v>25.499966462733418</v>
      </c>
      <c r="AB20" s="506">
        <v>25.099729519199084</v>
      </c>
      <c r="AC20" s="506">
        <v>23.500001261298078</v>
      </c>
      <c r="AD20" s="506">
        <v>23.249939887897781</v>
      </c>
      <c r="AE20" s="506">
        <v>22.500041703957763</v>
      </c>
      <c r="AF20" s="506">
        <v>21.899801291023458</v>
      </c>
      <c r="AG20" s="506">
        <v>20.999955683388322</v>
      </c>
      <c r="AH20" s="506">
        <v>20.999955683388322</v>
      </c>
      <c r="AI20" s="506">
        <v>20.999955683388322</v>
      </c>
      <c r="AJ20" s="506">
        <v>20.799897748483989</v>
      </c>
      <c r="AK20" s="506">
        <v>19.999971319526942</v>
      </c>
      <c r="AL20" s="618">
        <v>19.999971319526942</v>
      </c>
      <c r="AM20" s="506">
        <v>19.999971319526942</v>
      </c>
      <c r="AN20" s="506">
        <v>19.999971319526942</v>
      </c>
      <c r="AO20" s="506">
        <v>19.999971319526942</v>
      </c>
      <c r="AP20" s="506">
        <v>19.999971319526942</v>
      </c>
      <c r="AQ20" s="506">
        <v>19.999971319526942</v>
      </c>
      <c r="AR20" s="506">
        <v>17.000032209231168</v>
      </c>
      <c r="AS20" s="506">
        <v>17.000032209231168</v>
      </c>
      <c r="AT20" s="506">
        <v>17.000032209231168</v>
      </c>
      <c r="AU20" s="506">
        <v>16.945510619975877</v>
      </c>
      <c r="AV20" s="506">
        <v>17.000032209231168</v>
      </c>
      <c r="AW20" s="619">
        <v>17.000032209231168</v>
      </c>
      <c r="AX20" s="618">
        <v>16.799956366022034</v>
      </c>
      <c r="AY20" s="506">
        <v>15.999958825089406</v>
      </c>
      <c r="AZ20" s="506">
        <v>15.999958825089406</v>
      </c>
      <c r="BA20" s="506">
        <v>15.999958825089406</v>
      </c>
      <c r="BB20" s="506">
        <v>15.999958825089406</v>
      </c>
      <c r="BC20" s="506">
        <v>15.999958825089406</v>
      </c>
      <c r="BD20" s="506">
        <v>15.999958825089406</v>
      </c>
      <c r="BE20" s="506">
        <v>15.999958825089406</v>
      </c>
      <c r="BF20" s="506">
        <v>15.999958825089406</v>
      </c>
      <c r="BG20" s="506">
        <v>15.999958825089406</v>
      </c>
      <c r="BH20" s="506">
        <v>15.999958825089406</v>
      </c>
      <c r="BI20" s="619">
        <v>15.999958825089406</v>
      </c>
      <c r="BJ20" s="618">
        <v>15.999958825089406</v>
      </c>
      <c r="BK20" s="506">
        <v>15.999958825089406</v>
      </c>
      <c r="BL20" s="506">
        <v>15.624812068469668</v>
      </c>
      <c r="BM20" s="506">
        <v>14.500017094807802</v>
      </c>
      <c r="BN20" s="506">
        <v>14.500017094807806</v>
      </c>
      <c r="BO20" s="506">
        <v>14.500017094807806</v>
      </c>
      <c r="BP20" s="506">
        <v>14.500017094807802</v>
      </c>
      <c r="BQ20" s="506">
        <v>14.500017094807806</v>
      </c>
      <c r="BR20" s="506">
        <v>14.500017094807802</v>
      </c>
      <c r="BS20" s="506">
        <v>14.500017094807806</v>
      </c>
      <c r="BT20" s="506">
        <v>14.500017094807806</v>
      </c>
      <c r="BU20" s="619">
        <v>14.500017094807802</v>
      </c>
      <c r="BV20" s="618">
        <v>14.500017094807806</v>
      </c>
      <c r="BW20" s="506">
        <v>14.500017094807806</v>
      </c>
      <c r="BX20" s="506">
        <v>14.500017094807802</v>
      </c>
      <c r="BY20" s="506">
        <v>14.500017094807806</v>
      </c>
      <c r="BZ20" s="506">
        <v>14.500017094807806</v>
      </c>
      <c r="CA20" s="506">
        <v>13.500034427836992</v>
      </c>
      <c r="CB20" s="506">
        <v>13.500034427836994</v>
      </c>
      <c r="CC20" s="506">
        <v>13.500034427836994</v>
      </c>
      <c r="CD20" s="506">
        <v>13.500034427836992</v>
      </c>
      <c r="CE20" s="506">
        <v>13.500034427836994</v>
      </c>
      <c r="CF20" s="506">
        <v>13.833276979534693</v>
      </c>
      <c r="CG20" s="506">
        <v>14.500017094807802</v>
      </c>
      <c r="CH20" s="618">
        <v>14.500017094807806</v>
      </c>
      <c r="CI20" s="506">
        <v>14.500017094807806</v>
      </c>
      <c r="CJ20" s="506">
        <v>15.499449739154233</v>
      </c>
      <c r="CK20" s="506">
        <v>17.000032209231168</v>
      </c>
      <c r="CL20" s="506">
        <v>17.499747591324269</v>
      </c>
      <c r="CM20" s="506">
        <v>19.000039439971012</v>
      </c>
      <c r="CN20" s="506">
        <v>19.000039439971012</v>
      </c>
      <c r="CO20" s="506">
        <v>20.49915702108478</v>
      </c>
      <c r="CP20" s="506">
        <v>21.999991777159792</v>
      </c>
      <c r="CQ20" s="506">
        <v>24.500010424234507</v>
      </c>
      <c r="CR20" s="506">
        <v>24.999974759615622</v>
      </c>
      <c r="CS20" s="619">
        <v>27.000002914571006</v>
      </c>
      <c r="CT20" s="618">
        <v>27.000002914571006</v>
      </c>
      <c r="CU20" s="506">
        <v>28.000026280000263</v>
      </c>
      <c r="CV20" s="506">
        <v>28.29987520552255</v>
      </c>
      <c r="CW20" s="506">
        <v>29.499955461872059</v>
      </c>
      <c r="CX20" s="506">
        <v>29.499955461872059</v>
      </c>
      <c r="CY20" s="506">
        <v>29.499955461872059</v>
      </c>
      <c r="CZ20" s="506">
        <v>29.499955461872059</v>
      </c>
      <c r="DA20" s="506">
        <v>29.499955461872059</v>
      </c>
      <c r="DB20" s="506">
        <v>29.499955461872059</v>
      </c>
      <c r="DC20" s="506">
        <v>29.499955461872059</v>
      </c>
      <c r="DD20" s="506">
        <v>29.499955461872059</v>
      </c>
      <c r="DE20" s="619">
        <v>29.499955461872059</v>
      </c>
      <c r="DF20" s="618">
        <v>29.499955461872059</v>
      </c>
      <c r="DG20" s="506">
        <v>29.499955461872059</v>
      </c>
      <c r="DH20" s="506">
        <v>29.499955461872059</v>
      </c>
      <c r="DI20" s="506">
        <v>29.499955461872059</v>
      </c>
      <c r="DJ20" s="506">
        <v>29.499955461872059</v>
      </c>
      <c r="DK20" s="506">
        <v>29.499955461872059</v>
      </c>
      <c r="DL20" s="506">
        <v>29.499955461872059</v>
      </c>
      <c r="DM20" s="506">
        <v>29.499955461872059</v>
      </c>
      <c r="DN20" s="506">
        <v>29.499955461872059</v>
      </c>
      <c r="DO20" s="506">
        <v>27.918602942491347</v>
      </c>
      <c r="DP20" s="506">
        <v>27.918602942491347</v>
      </c>
      <c r="DQ20" s="619">
        <v>27.918602942491347</v>
      </c>
      <c r="DR20" s="618">
        <v>27.918602942491347</v>
      </c>
      <c r="DS20" s="506">
        <v>27.918602942491347</v>
      </c>
      <c r="DT20" s="506">
        <v>27.918602942491347</v>
      </c>
      <c r="DU20" s="506">
        <v>27.918602942491347</v>
      </c>
      <c r="DV20" s="506">
        <v>27.918602942491347</v>
      </c>
      <c r="DW20" s="506">
        <v>27.918602942491347</v>
      </c>
      <c r="DX20" s="506">
        <v>27.918602942491347</v>
      </c>
      <c r="DY20" s="506">
        <v>27.918602942491347</v>
      </c>
      <c r="DZ20" s="506">
        <v>27.918602942491347</v>
      </c>
      <c r="EA20" s="506">
        <v>27.92</v>
      </c>
      <c r="EB20" s="506">
        <v>27.92</v>
      </c>
      <c r="EC20" s="619">
        <v>14.35</v>
      </c>
    </row>
    <row r="21" spans="1:133" ht="30" customHeight="1" x14ac:dyDescent="0.45">
      <c r="A21" s="630" t="s">
        <v>657</v>
      </c>
      <c r="B21" s="1584">
        <v>23.975060000000003</v>
      </c>
      <c r="C21" s="1584">
        <v>23.97</v>
      </c>
      <c r="D21" s="1585">
        <v>23.939999999999998</v>
      </c>
      <c r="E21" s="1585">
        <v>23.939999999999998</v>
      </c>
      <c r="F21" s="1585">
        <v>23.939999999999998</v>
      </c>
      <c r="G21" s="1585">
        <v>23.939999999999998</v>
      </c>
      <c r="H21" s="1583">
        <v>23.939999999999998</v>
      </c>
      <c r="I21" s="1583">
        <v>23.939999999999998</v>
      </c>
      <c r="J21" s="1583">
        <v>23.939999999999998</v>
      </c>
      <c r="K21" s="1583">
        <v>23.939999999999998</v>
      </c>
      <c r="L21" s="1583">
        <v>23.939999999999998</v>
      </c>
      <c r="M21" s="1583">
        <v>23.939999999999998</v>
      </c>
      <c r="N21" s="680">
        <v>23.939999999999998</v>
      </c>
      <c r="O21" s="1583">
        <v>23.939999999999998</v>
      </c>
      <c r="P21" s="1583">
        <v>23.939999999999998</v>
      </c>
      <c r="Q21" s="1583">
        <v>23.939999999999998</v>
      </c>
      <c r="R21" s="1583">
        <v>23.939999999999998</v>
      </c>
      <c r="S21" s="1583">
        <v>23.939999999999998</v>
      </c>
      <c r="T21" s="506">
        <v>23.939999999999998</v>
      </c>
      <c r="U21" s="506">
        <v>23.939999999999998</v>
      </c>
      <c r="V21" s="506">
        <v>23.939999999999998</v>
      </c>
      <c r="W21" s="506">
        <v>23.939999999999998</v>
      </c>
      <c r="X21" s="506">
        <v>23.939999999999998</v>
      </c>
      <c r="Y21" s="619">
        <v>23.939999999999998</v>
      </c>
      <c r="Z21" s="506">
        <v>23.939999999999998</v>
      </c>
      <c r="AA21" s="506">
        <v>23.939999999999998</v>
      </c>
      <c r="AB21" s="506">
        <v>23.939999999999998</v>
      </c>
      <c r="AC21" s="506">
        <v>23.939999999999998</v>
      </c>
      <c r="AD21" s="506">
        <v>23.939999999999998</v>
      </c>
      <c r="AE21" s="506">
        <v>23.939999999999998</v>
      </c>
      <c r="AF21" s="506">
        <v>23.939999999999998</v>
      </c>
      <c r="AG21" s="506">
        <v>23.939999999999998</v>
      </c>
      <c r="AH21" s="506">
        <v>23.939999999999998</v>
      </c>
      <c r="AI21" s="506">
        <v>23.939999999999998</v>
      </c>
      <c r="AJ21" s="506">
        <v>23.939999999999998</v>
      </c>
      <c r="AK21" s="506">
        <v>23.939999999999998</v>
      </c>
      <c r="AL21" s="618">
        <v>19.364424999999997</v>
      </c>
      <c r="AM21" s="506">
        <v>18.8</v>
      </c>
      <c r="AN21" s="506">
        <v>18.404250000000001</v>
      </c>
      <c r="AO21" s="506">
        <v>17.7493625</v>
      </c>
      <c r="AP21" s="506">
        <v>17.07181111111111</v>
      </c>
      <c r="AQ21" s="506">
        <v>16.539587500000003</v>
      </c>
      <c r="AR21" s="506">
        <v>16.5488</v>
      </c>
      <c r="AS21" s="506">
        <v>16.5488</v>
      </c>
      <c r="AT21" s="506">
        <v>16.5488</v>
      </c>
      <c r="AU21" s="506">
        <v>16.545625000000001</v>
      </c>
      <c r="AV21" s="506">
        <v>16.633825000000002</v>
      </c>
      <c r="AW21" s="619">
        <v>16.541119999999999</v>
      </c>
      <c r="AX21" s="618">
        <v>16.21683333333333</v>
      </c>
      <c r="AY21" s="506">
        <v>15.615475</v>
      </c>
      <c r="AZ21" s="506">
        <v>15.615550000000001</v>
      </c>
      <c r="BA21" s="506">
        <v>15.615600000000001</v>
      </c>
      <c r="BB21" s="506">
        <v>15.615600000000001</v>
      </c>
      <c r="BC21" s="506">
        <v>15.615600000000001</v>
      </c>
      <c r="BD21" s="506">
        <v>15.615600000000001</v>
      </c>
      <c r="BE21" s="506">
        <v>15.615600000000001</v>
      </c>
      <c r="BF21" s="506">
        <v>15.615600000000001</v>
      </c>
      <c r="BG21" s="506">
        <v>15.615600000000001</v>
      </c>
      <c r="BH21" s="506">
        <v>15.615600000000001</v>
      </c>
      <c r="BI21" s="619">
        <v>15.615600000000001</v>
      </c>
      <c r="BJ21" s="618">
        <v>15.615600000000001</v>
      </c>
      <c r="BK21" s="506">
        <v>15.615600000000001</v>
      </c>
      <c r="BL21" s="506">
        <v>15.2576</v>
      </c>
      <c r="BM21" s="506">
        <v>14.1836</v>
      </c>
      <c r="BN21" s="506">
        <v>14.1836</v>
      </c>
      <c r="BO21" s="506">
        <v>14.1836</v>
      </c>
      <c r="BP21" s="506">
        <v>14.1836</v>
      </c>
      <c r="BQ21" s="506">
        <v>14.1836</v>
      </c>
      <c r="BR21" s="506">
        <v>14.1836</v>
      </c>
      <c r="BS21" s="506">
        <v>14.1836</v>
      </c>
      <c r="BT21" s="506">
        <v>14.1836</v>
      </c>
      <c r="BU21" s="619">
        <v>14.1836</v>
      </c>
      <c r="BV21" s="618">
        <v>14.1836</v>
      </c>
      <c r="BW21" s="506">
        <v>14.1836</v>
      </c>
      <c r="BX21" s="506">
        <v>14.1836</v>
      </c>
      <c r="BY21" s="506">
        <v>14.1836</v>
      </c>
      <c r="BZ21" s="506">
        <v>13.944025</v>
      </c>
      <c r="CA21" s="506">
        <v>13.225300000000001</v>
      </c>
      <c r="CB21" s="506">
        <v>13.225300000000001</v>
      </c>
      <c r="CC21" s="506">
        <v>13.225300000000001</v>
      </c>
      <c r="CD21" s="506">
        <v>13.225300000000001</v>
      </c>
      <c r="CE21" s="506">
        <v>13.225299999999999</v>
      </c>
      <c r="CF21" s="506">
        <v>13.225300000000001</v>
      </c>
      <c r="CG21" s="506">
        <v>14.1836</v>
      </c>
      <c r="CH21" s="618">
        <v>14.1836</v>
      </c>
      <c r="CI21" s="506">
        <v>14.1836</v>
      </c>
      <c r="CJ21" s="506">
        <v>15.375150000000001</v>
      </c>
      <c r="CK21" s="506">
        <v>16.566700000000001</v>
      </c>
      <c r="CL21" s="506">
        <v>16.566700000000001</v>
      </c>
      <c r="CM21" s="506">
        <v>16.566700000000001</v>
      </c>
      <c r="CN21" s="506">
        <v>16.566700000000001</v>
      </c>
      <c r="CO21" s="506">
        <v>16.566700000000001</v>
      </c>
      <c r="CP21" s="506">
        <v>16.566700000000001</v>
      </c>
      <c r="CQ21" s="506">
        <v>16.566700000000001</v>
      </c>
      <c r="CR21" s="506">
        <v>16.566700000000001</v>
      </c>
      <c r="CS21" s="619">
        <v>16.566700000000001</v>
      </c>
      <c r="CT21" s="618">
        <v>16.566700000000001</v>
      </c>
      <c r="CU21" s="506">
        <v>28.6083</v>
      </c>
      <c r="CV21" s="506">
        <v>28.909300000000002</v>
      </c>
      <c r="CW21" s="506">
        <v>25.996600000000001</v>
      </c>
      <c r="CX21" s="506">
        <v>25.987675000000003</v>
      </c>
      <c r="CY21" s="506">
        <v>25.998642857142858</v>
      </c>
      <c r="CZ21" s="506">
        <v>26.091144444444446</v>
      </c>
      <c r="DA21" s="506">
        <v>27.100977777777775</v>
      </c>
      <c r="DB21" s="506">
        <v>28.628912500000002</v>
      </c>
      <c r="DC21" s="506">
        <v>29.213575000000002</v>
      </c>
      <c r="DD21" s="506">
        <v>28.874322222222222</v>
      </c>
      <c r="DE21" s="619">
        <v>28.671757142857139</v>
      </c>
      <c r="DF21" s="618">
        <v>28.431737500000001</v>
      </c>
      <c r="DG21" s="506">
        <v>27.756615125</v>
      </c>
      <c r="DH21" s="506">
        <v>27.7</v>
      </c>
      <c r="DI21" s="506">
        <v>27.758975</v>
      </c>
      <c r="DJ21" s="506">
        <v>27.758122222222227</v>
      </c>
      <c r="DK21" s="506">
        <v>27.759825000000003</v>
      </c>
      <c r="DL21" s="506">
        <v>27.758620000000001</v>
      </c>
      <c r="DM21" s="506">
        <v>27.760100000000001</v>
      </c>
      <c r="DN21" s="506">
        <v>27.760100000000001</v>
      </c>
      <c r="DO21" s="506">
        <v>25.865960000000001</v>
      </c>
      <c r="DP21" s="506">
        <v>25.921625000000006</v>
      </c>
      <c r="DQ21" s="619">
        <v>25.921742857142853</v>
      </c>
      <c r="DR21" s="618">
        <v>25.922762500000001</v>
      </c>
      <c r="DS21" s="506">
        <v>26.075862499999999</v>
      </c>
      <c r="DT21" s="506">
        <v>25.922325000000004</v>
      </c>
      <c r="DU21" s="506">
        <v>26.833300000000005</v>
      </c>
      <c r="DV21" s="506">
        <v>26.842712499999998</v>
      </c>
      <c r="DW21" s="506">
        <v>26.427233333333337</v>
      </c>
      <c r="DX21" s="506">
        <v>18.063775</v>
      </c>
      <c r="DY21" s="506">
        <v>24.007662499999999</v>
      </c>
      <c r="DZ21" s="506">
        <v>22.534311111111112</v>
      </c>
      <c r="EA21" s="506">
        <v>20.77</v>
      </c>
      <c r="EB21" s="506">
        <v>20.39</v>
      </c>
      <c r="EC21" s="619">
        <v>20.39</v>
      </c>
    </row>
    <row r="22" spans="1:133" ht="30" customHeight="1" x14ac:dyDescent="0.45">
      <c r="A22" s="630" t="s">
        <v>658</v>
      </c>
      <c r="B22" s="1584">
        <v>24.893239876353814</v>
      </c>
      <c r="C22" s="1584">
        <v>24.887784930434645</v>
      </c>
      <c r="D22" s="1585">
        <v>24.855445165000155</v>
      </c>
      <c r="E22" s="1585">
        <v>24.855445165000155</v>
      </c>
      <c r="F22" s="1585">
        <v>24.855445165000155</v>
      </c>
      <c r="G22" s="1585">
        <v>24.855445165000155</v>
      </c>
      <c r="H22" s="1583">
        <v>24.855445165000155</v>
      </c>
      <c r="I22" s="1583">
        <v>24.855445165000155</v>
      </c>
      <c r="J22" s="1583">
        <v>24.855445165000155</v>
      </c>
      <c r="K22" s="1583">
        <v>24.855445165000155</v>
      </c>
      <c r="L22" s="1583">
        <v>24.855445165000155</v>
      </c>
      <c r="M22" s="1583">
        <v>24.855445165000155</v>
      </c>
      <c r="N22" s="680">
        <v>24.855445165000155</v>
      </c>
      <c r="O22" s="1583">
        <v>24.855445165000155</v>
      </c>
      <c r="P22" s="1583">
        <v>24.855445165000155</v>
      </c>
      <c r="Q22" s="1583">
        <v>24.855445165000155</v>
      </c>
      <c r="R22" s="1583">
        <v>24.855445165000155</v>
      </c>
      <c r="S22" s="1583">
        <v>24.855445165000155</v>
      </c>
      <c r="T22" s="506">
        <v>24.855445165000155</v>
      </c>
      <c r="U22" s="506">
        <v>24.855445165000155</v>
      </c>
      <c r="V22" s="506">
        <v>24.855445165000155</v>
      </c>
      <c r="W22" s="506">
        <v>24.855445165000155</v>
      </c>
      <c r="X22" s="506">
        <v>24.855445165000155</v>
      </c>
      <c r="Y22" s="619">
        <v>24.855445165000155</v>
      </c>
      <c r="Z22" s="506">
        <v>24.855445165000155</v>
      </c>
      <c r="AA22" s="506">
        <v>24.855445165000155</v>
      </c>
      <c r="AB22" s="506">
        <v>24.855445165000155</v>
      </c>
      <c r="AC22" s="506">
        <v>24.855445165000155</v>
      </c>
      <c r="AD22" s="506">
        <v>24.855445165000155</v>
      </c>
      <c r="AE22" s="506">
        <v>24.855445165000155</v>
      </c>
      <c r="AF22" s="506">
        <v>24.855445165000155</v>
      </c>
      <c r="AG22" s="506">
        <v>24.855445165000155</v>
      </c>
      <c r="AH22" s="506">
        <v>24.855445165000155</v>
      </c>
      <c r="AI22" s="506">
        <v>24.855445165000155</v>
      </c>
      <c r="AJ22" s="506">
        <v>24.855445165000155</v>
      </c>
      <c r="AK22" s="506">
        <v>24.855445165000155</v>
      </c>
      <c r="AL22" s="618">
        <v>19.959032996195941</v>
      </c>
      <c r="AM22" s="506">
        <v>19.359949302915084</v>
      </c>
      <c r="AN22" s="506">
        <v>18.94053672780414</v>
      </c>
      <c r="AO22" s="506">
        <v>18.247645697312564</v>
      </c>
      <c r="AP22" s="506">
        <v>17.532284731546774</v>
      </c>
      <c r="AQ22" s="506">
        <v>16.971434461975953</v>
      </c>
      <c r="AR22" s="506">
        <v>16.981134458345014</v>
      </c>
      <c r="AS22" s="506">
        <v>16.981134458345014</v>
      </c>
      <c r="AT22" s="506">
        <v>16.981134458345014</v>
      </c>
      <c r="AU22" s="506">
        <v>16.97779141552223</v>
      </c>
      <c r="AV22" s="506">
        <v>17.070672032651572</v>
      </c>
      <c r="AW22" s="619">
        <v>16.973048037466928</v>
      </c>
      <c r="AX22" s="618">
        <v>16.631779165271819</v>
      </c>
      <c r="AY22" s="506">
        <v>15.999852376600771</v>
      </c>
      <c r="AZ22" s="506">
        <v>15.999931114326653</v>
      </c>
      <c r="BA22" s="506">
        <v>15.999983606154247</v>
      </c>
      <c r="BB22" s="506">
        <v>15.999983606154247</v>
      </c>
      <c r="BC22" s="506">
        <v>15.999983606154247</v>
      </c>
      <c r="BD22" s="506">
        <v>15.999983606154247</v>
      </c>
      <c r="BE22" s="506">
        <v>15.999983606154247</v>
      </c>
      <c r="BF22" s="506">
        <v>15.999983606154247</v>
      </c>
      <c r="BG22" s="506">
        <v>15.999983606154247</v>
      </c>
      <c r="BH22" s="506">
        <v>15.999983606154247</v>
      </c>
      <c r="BI22" s="619">
        <v>15.999983606154247</v>
      </c>
      <c r="BJ22" s="618">
        <v>15.999983606154247</v>
      </c>
      <c r="BK22" s="506">
        <v>15.999983606154247</v>
      </c>
      <c r="BL22" s="506">
        <v>15.62435406867416</v>
      </c>
      <c r="BM22" s="506">
        <v>14.500003460118361</v>
      </c>
      <c r="BN22" s="506">
        <v>14.500003460118361</v>
      </c>
      <c r="BO22" s="506">
        <v>14.500003460118361</v>
      </c>
      <c r="BP22" s="506">
        <v>14.500003460118361</v>
      </c>
      <c r="BQ22" s="506">
        <v>14.500003460118361</v>
      </c>
      <c r="BR22" s="506">
        <v>14.500003460118361</v>
      </c>
      <c r="BS22" s="506">
        <v>14.500003460118361</v>
      </c>
      <c r="BT22" s="506">
        <v>14.500003460118361</v>
      </c>
      <c r="BU22" s="619">
        <v>14.500003460118361</v>
      </c>
      <c r="BV22" s="618">
        <v>14.500003460118361</v>
      </c>
      <c r="BW22" s="506">
        <v>14.500003460118361</v>
      </c>
      <c r="BX22" s="506">
        <v>14.500003460118361</v>
      </c>
      <c r="BY22" s="506">
        <v>14.500003460118361</v>
      </c>
      <c r="BZ22" s="506">
        <v>14.249714814800695</v>
      </c>
      <c r="CA22" s="506">
        <v>13.499978877929669</v>
      </c>
      <c r="CB22" s="506">
        <v>13.499978877929669</v>
      </c>
      <c r="CC22" s="506">
        <v>13.499978877929669</v>
      </c>
      <c r="CD22" s="506">
        <v>13.499978877929669</v>
      </c>
      <c r="CE22" s="506">
        <v>13.499978877929667</v>
      </c>
      <c r="CF22" s="506">
        <v>13.499978877929669</v>
      </c>
      <c r="CG22" s="506">
        <v>14.500003460118361</v>
      </c>
      <c r="CH22" s="618">
        <v>14.500003460118361</v>
      </c>
      <c r="CI22" s="506">
        <v>14.500003460118361</v>
      </c>
      <c r="CJ22" s="506">
        <v>15.747646030564358</v>
      </c>
      <c r="CK22" s="506">
        <v>16.999982476450167</v>
      </c>
      <c r="CL22" s="506">
        <v>16.999982476450167</v>
      </c>
      <c r="CM22" s="506">
        <v>16.999982476450167</v>
      </c>
      <c r="CN22" s="506">
        <v>16.999982476450167</v>
      </c>
      <c r="CO22" s="506">
        <v>16.999982476450167</v>
      </c>
      <c r="CP22" s="506">
        <v>16.999982476450167</v>
      </c>
      <c r="CQ22" s="506">
        <v>16.999982476450167</v>
      </c>
      <c r="CR22" s="506">
        <v>16.999982476450167</v>
      </c>
      <c r="CS22" s="619">
        <v>16.999982476450167</v>
      </c>
      <c r="CT22" s="618">
        <v>16.999982476450167</v>
      </c>
      <c r="CU22" s="506">
        <v>29.925399711647259</v>
      </c>
      <c r="CV22" s="506">
        <v>30.254912849282722</v>
      </c>
      <c r="CW22" s="506">
        <v>27.079644117323721</v>
      </c>
      <c r="CX22" s="506">
        <v>27.069960116573025</v>
      </c>
      <c r="CY22" s="506">
        <v>27.081860742290054</v>
      </c>
      <c r="CZ22" s="506">
        <v>27.182245832666766</v>
      </c>
      <c r="DA22" s="506">
        <v>28.280082207724341</v>
      </c>
      <c r="DB22" s="506">
        <v>29.947954610939316</v>
      </c>
      <c r="DC22" s="506">
        <v>30.588335996554697</v>
      </c>
      <c r="DD22" s="506">
        <v>30.2166052957148</v>
      </c>
      <c r="DE22" s="619">
        <v>29.994841466014151</v>
      </c>
      <c r="DF22" s="618">
        <v>29.732260300211195</v>
      </c>
      <c r="DG22" s="506">
        <v>28.994763576111534</v>
      </c>
      <c r="DH22" s="506">
        <v>28.93299051904226</v>
      </c>
      <c r="DI22" s="506">
        <v>28.997338692028542</v>
      </c>
      <c r="DJ22" s="506">
        <v>28.996408131321711</v>
      </c>
      <c r="DK22" s="506">
        <v>28.998266224131221</v>
      </c>
      <c r="DL22" s="506">
        <v>28.996951311724079</v>
      </c>
      <c r="DM22" s="506">
        <v>28.998566308589343</v>
      </c>
      <c r="DN22" s="506">
        <v>28.998566308589343</v>
      </c>
      <c r="DO22" s="506">
        <v>26.937921860502911</v>
      </c>
      <c r="DP22" s="506">
        <v>26.998301695680457</v>
      </c>
      <c r="DQ22" s="619">
        <v>26.998429546770662</v>
      </c>
      <c r="DR22" s="618">
        <v>26.999535654430918</v>
      </c>
      <c r="DS22" s="506">
        <v>27.165659422817249</v>
      </c>
      <c r="DT22" s="506">
        <v>26.999061054379176</v>
      </c>
      <c r="DU22" s="506">
        <v>27.988730784234786</v>
      </c>
      <c r="DV22" s="506">
        <v>27.998971487595732</v>
      </c>
      <c r="DW22" s="506">
        <v>27.547228783724417</v>
      </c>
      <c r="DX22" s="506">
        <v>18.580124521267951</v>
      </c>
      <c r="DY22" s="506">
        <v>24.928389199332649</v>
      </c>
      <c r="DZ22" s="506">
        <v>23.343590703994582</v>
      </c>
      <c r="EA22" s="506">
        <v>21.45</v>
      </c>
      <c r="EB22" s="506">
        <v>21.05</v>
      </c>
      <c r="EC22" s="619">
        <v>21.05</v>
      </c>
    </row>
    <row r="23" spans="1:133" s="424" customFormat="1" ht="30" customHeight="1" thickBot="1" x14ac:dyDescent="0.5">
      <c r="A23" s="426" t="s">
        <v>659</v>
      </c>
      <c r="B23" s="688">
        <v>21</v>
      </c>
      <c r="C23" s="688">
        <v>21</v>
      </c>
      <c r="D23" s="689">
        <v>21</v>
      </c>
      <c r="E23" s="689">
        <v>21</v>
      </c>
      <c r="F23" s="689">
        <v>22</v>
      </c>
      <c r="G23" s="689">
        <v>22</v>
      </c>
      <c r="H23" s="690">
        <v>22</v>
      </c>
      <c r="I23" s="690">
        <v>24</v>
      </c>
      <c r="J23" s="690">
        <v>25</v>
      </c>
      <c r="K23" s="690">
        <v>25</v>
      </c>
      <c r="L23" s="690">
        <v>26</v>
      </c>
      <c r="M23" s="690">
        <v>26</v>
      </c>
      <c r="N23" s="691">
        <v>26</v>
      </c>
      <c r="O23" s="690">
        <v>26</v>
      </c>
      <c r="P23" s="690">
        <v>26</v>
      </c>
      <c r="Q23" s="690">
        <v>26</v>
      </c>
      <c r="R23" s="690">
        <v>26</v>
      </c>
      <c r="S23" s="690">
        <v>26</v>
      </c>
      <c r="T23" s="690">
        <v>26</v>
      </c>
      <c r="U23" s="690">
        <v>26</v>
      </c>
      <c r="V23" s="690">
        <v>26</v>
      </c>
      <c r="W23" s="690">
        <v>26</v>
      </c>
      <c r="X23" s="690">
        <v>25.5</v>
      </c>
      <c r="Y23" s="692">
        <v>25.5</v>
      </c>
      <c r="Z23" s="690">
        <v>25.5</v>
      </c>
      <c r="AA23" s="690">
        <v>25.5</v>
      </c>
      <c r="AB23" s="690">
        <v>23.5</v>
      </c>
      <c r="AC23" s="690">
        <v>23.5</v>
      </c>
      <c r="AD23" s="690">
        <v>22.5</v>
      </c>
      <c r="AE23" s="690">
        <v>22.5</v>
      </c>
      <c r="AF23" s="690">
        <v>21</v>
      </c>
      <c r="AG23" s="690">
        <v>21</v>
      </c>
      <c r="AH23" s="690">
        <v>21</v>
      </c>
      <c r="AI23" s="690">
        <v>21</v>
      </c>
      <c r="AJ23" s="690">
        <v>20</v>
      </c>
      <c r="AK23" s="690">
        <v>20</v>
      </c>
      <c r="AL23" s="691">
        <v>20</v>
      </c>
      <c r="AM23" s="690">
        <v>20</v>
      </c>
      <c r="AN23" s="690">
        <v>18</v>
      </c>
      <c r="AO23" s="690">
        <v>18</v>
      </c>
      <c r="AP23" s="690">
        <v>17</v>
      </c>
      <c r="AQ23" s="690">
        <v>17</v>
      </c>
      <c r="AR23" s="690">
        <v>17</v>
      </c>
      <c r="AS23" s="690">
        <v>17</v>
      </c>
      <c r="AT23" s="690">
        <v>17</v>
      </c>
      <c r="AU23" s="690">
        <v>17</v>
      </c>
      <c r="AV23" s="690">
        <v>17</v>
      </c>
      <c r="AW23" s="692">
        <v>17</v>
      </c>
      <c r="AX23" s="691">
        <v>16</v>
      </c>
      <c r="AY23" s="690">
        <v>16</v>
      </c>
      <c r="AZ23" s="690">
        <v>16</v>
      </c>
      <c r="BA23" s="690">
        <v>16</v>
      </c>
      <c r="BB23" s="690">
        <v>16</v>
      </c>
      <c r="BC23" s="690">
        <v>16</v>
      </c>
      <c r="BD23" s="690">
        <v>16</v>
      </c>
      <c r="BE23" s="690">
        <v>16</v>
      </c>
      <c r="BF23" s="690">
        <v>16</v>
      </c>
      <c r="BG23" s="690">
        <v>16</v>
      </c>
      <c r="BH23" s="690">
        <v>16</v>
      </c>
      <c r="BI23" s="692">
        <v>16</v>
      </c>
      <c r="BJ23" s="691">
        <v>16</v>
      </c>
      <c r="BK23" s="690">
        <v>16</v>
      </c>
      <c r="BL23" s="690">
        <v>14.5</v>
      </c>
      <c r="BM23" s="690">
        <v>14.5</v>
      </c>
      <c r="BN23" s="690">
        <v>14.5</v>
      </c>
      <c r="BO23" s="690">
        <v>14.5</v>
      </c>
      <c r="BP23" s="690">
        <v>14.5</v>
      </c>
      <c r="BQ23" s="690">
        <v>14.5</v>
      </c>
      <c r="BR23" s="690">
        <v>14.5</v>
      </c>
      <c r="BS23" s="690">
        <v>14.5</v>
      </c>
      <c r="BT23" s="690">
        <v>14.5</v>
      </c>
      <c r="BU23" s="692">
        <v>14.5</v>
      </c>
      <c r="BV23" s="691">
        <v>14.5</v>
      </c>
      <c r="BW23" s="690">
        <v>14.5</v>
      </c>
      <c r="BX23" s="690">
        <v>14.5</v>
      </c>
      <c r="BY23" s="690">
        <v>14.5</v>
      </c>
      <c r="BZ23" s="690">
        <v>13.5</v>
      </c>
      <c r="CA23" s="690">
        <v>13.5</v>
      </c>
      <c r="CB23" s="690">
        <v>13.5</v>
      </c>
      <c r="CC23" s="690">
        <v>13.5</v>
      </c>
      <c r="CD23" s="690">
        <v>13.5</v>
      </c>
      <c r="CE23" s="690">
        <v>13.5</v>
      </c>
      <c r="CF23" s="690">
        <v>14.5</v>
      </c>
      <c r="CG23" s="690">
        <v>14.5</v>
      </c>
      <c r="CH23" s="691">
        <v>14.5</v>
      </c>
      <c r="CI23" s="690">
        <v>14.5</v>
      </c>
      <c r="CJ23" s="690">
        <v>17</v>
      </c>
      <c r="CK23" s="690">
        <v>17</v>
      </c>
      <c r="CL23" s="690">
        <v>19</v>
      </c>
      <c r="CM23" s="690">
        <v>19</v>
      </c>
      <c r="CN23" s="690">
        <v>19</v>
      </c>
      <c r="CO23" s="690">
        <v>22</v>
      </c>
      <c r="CP23" s="690">
        <v>22</v>
      </c>
      <c r="CQ23" s="690">
        <v>24.5</v>
      </c>
      <c r="CR23" s="690">
        <v>27</v>
      </c>
      <c r="CS23" s="692">
        <v>27</v>
      </c>
      <c r="CT23" s="691">
        <v>28</v>
      </c>
      <c r="CU23" s="690">
        <v>28</v>
      </c>
      <c r="CV23" s="690">
        <v>29.5</v>
      </c>
      <c r="CW23" s="690">
        <v>29.5</v>
      </c>
      <c r="CX23" s="690">
        <v>29.5</v>
      </c>
      <c r="CY23" s="690">
        <v>29.5</v>
      </c>
      <c r="CZ23" s="690">
        <v>30</v>
      </c>
      <c r="DA23" s="690">
        <v>30</v>
      </c>
      <c r="DB23" s="690">
        <v>30</v>
      </c>
      <c r="DC23" s="690">
        <v>30</v>
      </c>
      <c r="DD23" s="690">
        <v>30</v>
      </c>
      <c r="DE23" s="692">
        <v>30</v>
      </c>
      <c r="DF23" s="691">
        <v>29</v>
      </c>
      <c r="DG23" s="690">
        <v>29</v>
      </c>
      <c r="DH23" s="690">
        <v>29</v>
      </c>
      <c r="DI23" s="690">
        <v>29</v>
      </c>
      <c r="DJ23" s="690">
        <v>29</v>
      </c>
      <c r="DK23" s="690">
        <v>29</v>
      </c>
      <c r="DL23" s="690">
        <v>29</v>
      </c>
      <c r="DM23" s="690">
        <v>29</v>
      </c>
      <c r="DN23" s="690">
        <v>27</v>
      </c>
      <c r="DO23" s="690">
        <v>27</v>
      </c>
      <c r="DP23" s="690">
        <v>27</v>
      </c>
      <c r="DQ23" s="692">
        <v>27</v>
      </c>
      <c r="DR23" s="691">
        <v>27</v>
      </c>
      <c r="DS23" s="690">
        <v>27</v>
      </c>
      <c r="DT23" s="690">
        <v>28</v>
      </c>
      <c r="DU23" s="690">
        <v>28</v>
      </c>
      <c r="DV23" s="690">
        <v>28</v>
      </c>
      <c r="DW23" s="690">
        <v>28</v>
      </c>
      <c r="DX23" s="690">
        <v>25</v>
      </c>
      <c r="DY23" s="690">
        <v>25</v>
      </c>
      <c r="DZ23" s="690">
        <v>21.5</v>
      </c>
      <c r="EA23" s="690">
        <v>21.5</v>
      </c>
      <c r="EB23" s="690">
        <v>18</v>
      </c>
      <c r="EC23" s="692">
        <v>18</v>
      </c>
    </row>
    <row r="24" spans="1:133" ht="20.25" hidden="1" customHeight="1" thickBot="1" x14ac:dyDescent="0.35">
      <c r="A24" s="693" t="s">
        <v>660</v>
      </c>
      <c r="B24" s="694">
        <v>28.98</v>
      </c>
      <c r="C24" s="694">
        <v>28.98</v>
      </c>
      <c r="D24" s="694">
        <v>28.98</v>
      </c>
      <c r="E24" s="694">
        <v>28.98</v>
      </c>
      <c r="F24" s="694">
        <v>28.98</v>
      </c>
      <c r="G24" s="694">
        <v>28.98</v>
      </c>
      <c r="H24" s="694">
        <v>27.87</v>
      </c>
      <c r="I24" s="694">
        <v>27.87</v>
      </c>
      <c r="J24" s="694">
        <v>28.98</v>
      </c>
      <c r="K24" s="694">
        <v>28.155000000000001</v>
      </c>
      <c r="L24" s="694">
        <v>29.215</v>
      </c>
      <c r="M24" s="694">
        <v>27.5</v>
      </c>
      <c r="N24" s="694">
        <v>28.195</v>
      </c>
      <c r="O24" s="694">
        <v>28.71</v>
      </c>
      <c r="P24" s="694">
        <v>28.565000000000001</v>
      </c>
      <c r="Q24" s="694">
        <v>32.14</v>
      </c>
      <c r="R24" s="694">
        <v>32.33</v>
      </c>
      <c r="S24" s="694">
        <v>32.674999999999997</v>
      </c>
      <c r="T24" s="695">
        <v>32.995000000000005</v>
      </c>
      <c r="U24" s="695">
        <v>32.995000000000005</v>
      </c>
      <c r="V24" s="695">
        <v>30.704999999999998</v>
      </c>
      <c r="W24" s="695">
        <v>32.064999999999998</v>
      </c>
      <c r="X24" s="695">
        <v>32.024999999999999</v>
      </c>
      <c r="Y24" s="695">
        <v>31.68</v>
      </c>
      <c r="Z24" s="695">
        <v>31.805</v>
      </c>
      <c r="AA24" s="695">
        <v>32.980000000000004</v>
      </c>
      <c r="AB24" s="695">
        <v>31.305</v>
      </c>
      <c r="AC24" s="695">
        <v>30.5</v>
      </c>
      <c r="AD24" s="695">
        <v>29.79</v>
      </c>
      <c r="AE24" s="695">
        <v>30.77</v>
      </c>
      <c r="AF24" s="695">
        <v>30.704999999999998</v>
      </c>
      <c r="AG24" s="695">
        <v>29.75</v>
      </c>
      <c r="AH24" s="695">
        <v>28.965</v>
      </c>
      <c r="AI24" s="695">
        <v>29.130000000000003</v>
      </c>
      <c r="AJ24" s="695">
        <v>29.25</v>
      </c>
      <c r="AK24" s="695">
        <v>29.25</v>
      </c>
      <c r="AL24" s="696">
        <v>29.25</v>
      </c>
      <c r="AM24" s="695">
        <v>29.25</v>
      </c>
      <c r="AN24" s="435">
        <v>28.75</v>
      </c>
      <c r="AO24" s="435">
        <v>28.16</v>
      </c>
      <c r="AP24" s="435">
        <v>27.8</v>
      </c>
      <c r="AQ24" s="697">
        <v>27.524999999999999</v>
      </c>
      <c r="AR24" s="697">
        <v>27.484999999999999</v>
      </c>
      <c r="AS24" s="697">
        <v>27.85</v>
      </c>
      <c r="AT24" s="697">
        <v>27.49</v>
      </c>
      <c r="AU24" s="697">
        <v>26.86</v>
      </c>
      <c r="AV24" s="697">
        <v>26.86</v>
      </c>
      <c r="AW24" s="698">
        <v>26.86</v>
      </c>
      <c r="AX24" s="699">
        <v>27.759999999999998</v>
      </c>
      <c r="AY24" s="697">
        <v>27.799999999999997</v>
      </c>
      <c r="AZ24" s="697">
        <v>27.66</v>
      </c>
      <c r="BA24" s="697">
        <v>27.67</v>
      </c>
      <c r="BB24" s="697">
        <v>27.64</v>
      </c>
      <c r="BC24" s="697">
        <v>27.675000000000001</v>
      </c>
      <c r="BD24" s="697">
        <v>27.655000000000001</v>
      </c>
      <c r="BE24" s="697">
        <v>27.66</v>
      </c>
      <c r="BF24" s="698"/>
      <c r="BG24" s="697"/>
      <c r="BH24" s="697"/>
      <c r="BI24" s="697"/>
      <c r="BJ24" s="697"/>
      <c r="BK24" s="697"/>
      <c r="BL24" s="697"/>
      <c r="BM24" s="697"/>
      <c r="BN24" s="697"/>
      <c r="BO24" s="697"/>
      <c r="BP24" s="697"/>
      <c r="BQ24" s="697"/>
      <c r="BR24" s="697"/>
      <c r="BS24" s="697"/>
      <c r="BT24" s="697"/>
      <c r="BU24" s="697"/>
      <c r="BV24" s="697"/>
      <c r="BW24" s="697"/>
      <c r="BX24" s="697"/>
      <c r="BY24" s="697"/>
      <c r="BZ24" s="697"/>
      <c r="CA24" s="697"/>
      <c r="CB24" s="697"/>
      <c r="CC24" s="697"/>
      <c r="CD24" s="697"/>
      <c r="CE24" s="697"/>
      <c r="CF24" s="697"/>
      <c r="CG24" s="697"/>
      <c r="CH24" s="697"/>
      <c r="CI24" s="697"/>
      <c r="CJ24" s="697"/>
      <c r="CK24" s="697"/>
      <c r="CL24" s="697"/>
      <c r="CM24" s="697"/>
      <c r="CN24" s="697"/>
      <c r="CO24" s="697"/>
      <c r="CP24" s="697"/>
      <c r="CQ24" s="697"/>
      <c r="CR24" s="697"/>
      <c r="CS24" s="697"/>
      <c r="CT24" s="697"/>
      <c r="CU24" s="697"/>
      <c r="CV24" s="697"/>
      <c r="CW24" s="697"/>
      <c r="CX24" s="697"/>
      <c r="CY24" s="697"/>
      <c r="CZ24" s="697"/>
      <c r="DA24" s="697"/>
      <c r="DB24" s="697"/>
      <c r="DC24" s="697"/>
      <c r="DD24" s="697"/>
      <c r="DE24" s="697"/>
      <c r="DF24" s="697"/>
      <c r="DG24" s="697"/>
      <c r="DH24" s="697"/>
      <c r="DI24" s="697"/>
      <c r="DJ24" s="697"/>
      <c r="DK24" s="697"/>
      <c r="DL24" s="697"/>
      <c r="DM24" s="697"/>
      <c r="DN24" s="697"/>
      <c r="DO24" s="697"/>
      <c r="DP24" s="697"/>
      <c r="DQ24" s="697"/>
      <c r="DR24" s="697"/>
      <c r="DS24" s="697"/>
      <c r="DT24" s="697"/>
      <c r="DU24" s="697"/>
      <c r="DV24" s="697"/>
      <c r="DW24" s="697"/>
      <c r="DX24" s="697"/>
      <c r="DY24" s="697"/>
      <c r="DZ24" s="697"/>
      <c r="EA24" s="697"/>
      <c r="EB24" s="697"/>
      <c r="EC24" s="697"/>
    </row>
    <row r="25" spans="1:133" ht="20.25" hidden="1" customHeight="1" thickTop="1" x14ac:dyDescent="0.35">
      <c r="A25" s="693" t="s">
        <v>661</v>
      </c>
      <c r="B25" s="694">
        <v>28.98</v>
      </c>
      <c r="C25" s="694">
        <v>28.98</v>
      </c>
      <c r="D25" s="694">
        <v>28.98</v>
      </c>
      <c r="E25" s="694">
        <v>28.98</v>
      </c>
      <c r="F25" s="694">
        <v>28.98</v>
      </c>
      <c r="G25" s="694">
        <v>28.98</v>
      </c>
      <c r="H25" s="694">
        <v>27.87</v>
      </c>
      <c r="I25" s="694">
        <v>27.87</v>
      </c>
      <c r="J25" s="694">
        <v>28.98</v>
      </c>
      <c r="K25" s="694">
        <v>28.155000000000001</v>
      </c>
      <c r="L25" s="694">
        <v>29.215</v>
      </c>
      <c r="M25" s="694">
        <v>27.5</v>
      </c>
      <c r="N25" s="694">
        <v>28.195</v>
      </c>
      <c r="O25" s="694">
        <v>28.71</v>
      </c>
      <c r="P25" s="694">
        <v>28.565000000000001</v>
      </c>
      <c r="Q25" s="694">
        <v>32.14</v>
      </c>
      <c r="R25" s="694">
        <v>32.33</v>
      </c>
      <c r="S25" s="694">
        <v>32.674999999999997</v>
      </c>
      <c r="T25" s="695">
        <v>32.995000000000005</v>
      </c>
      <c r="U25" s="695">
        <v>32.995000000000005</v>
      </c>
      <c r="V25" s="695">
        <v>30.704999999999998</v>
      </c>
      <c r="W25" s="695">
        <v>32.064999999999998</v>
      </c>
      <c r="X25" s="695">
        <v>32.024999999999999</v>
      </c>
      <c r="Y25" s="695">
        <v>31.68</v>
      </c>
      <c r="Z25" s="695">
        <v>31.805</v>
      </c>
      <c r="AA25" s="695">
        <v>32.980000000000004</v>
      </c>
      <c r="AB25" s="695">
        <v>31.305</v>
      </c>
      <c r="AC25" s="695">
        <v>30.5</v>
      </c>
      <c r="AD25" s="695">
        <v>29.79</v>
      </c>
      <c r="AE25" s="695">
        <v>30.77</v>
      </c>
      <c r="AF25" s="695">
        <v>30.704999999999998</v>
      </c>
      <c r="AG25" s="695">
        <v>29.75</v>
      </c>
      <c r="AH25" s="695">
        <v>28.965</v>
      </c>
      <c r="AI25" s="695">
        <v>29.130000000000003</v>
      </c>
      <c r="AJ25" s="695">
        <v>29.25</v>
      </c>
      <c r="AK25" s="695">
        <v>29.25</v>
      </c>
      <c r="AL25" s="696">
        <v>29.25</v>
      </c>
      <c r="AM25" s="695">
        <v>29.25</v>
      </c>
      <c r="AN25" s="695">
        <v>28.75</v>
      </c>
      <c r="AO25" s="695">
        <v>28.16</v>
      </c>
      <c r="AP25" s="695">
        <v>27.8</v>
      </c>
      <c r="AQ25" s="697">
        <v>27.524999999999999</v>
      </c>
      <c r="AR25" s="697">
        <v>27.484999999999999</v>
      </c>
      <c r="AS25" s="697">
        <v>27.85</v>
      </c>
      <c r="AT25" s="697">
        <v>27.49</v>
      </c>
      <c r="AU25" s="697">
        <v>26.86</v>
      </c>
      <c r="AV25" s="697">
        <v>26.86</v>
      </c>
      <c r="AW25" s="698">
        <v>26.86</v>
      </c>
      <c r="AX25" s="699">
        <v>27.759999999999998</v>
      </c>
      <c r="AY25" s="697">
        <v>27.799999999999997</v>
      </c>
      <c r="AZ25" s="697">
        <v>27.66</v>
      </c>
      <c r="BA25" s="697">
        <v>27.67</v>
      </c>
      <c r="BB25" s="697">
        <v>27.64</v>
      </c>
      <c r="BC25" s="697">
        <v>27.675000000000001</v>
      </c>
      <c r="BD25" s="697">
        <v>27.655000000000001</v>
      </c>
      <c r="BE25" s="697">
        <v>27.66</v>
      </c>
      <c r="BF25" s="698"/>
      <c r="BG25" s="697"/>
      <c r="BH25" s="697"/>
      <c r="BI25" s="697"/>
      <c r="BJ25" s="697"/>
      <c r="BK25" s="697"/>
      <c r="BL25" s="697"/>
      <c r="BM25" s="697"/>
      <c r="BN25" s="697"/>
      <c r="BO25" s="697"/>
      <c r="BP25" s="697"/>
      <c r="BQ25" s="697"/>
      <c r="BR25" s="697"/>
      <c r="BS25" s="697"/>
      <c r="BT25" s="697"/>
      <c r="BU25" s="697"/>
      <c r="BV25" s="697"/>
      <c r="BW25" s="697"/>
      <c r="BX25" s="697"/>
      <c r="BY25" s="697"/>
      <c r="BZ25" s="697"/>
      <c r="CA25" s="697"/>
      <c r="CB25" s="697"/>
      <c r="CC25" s="697"/>
      <c r="CD25" s="697"/>
      <c r="CE25" s="697"/>
      <c r="CF25" s="697"/>
      <c r="CG25" s="697"/>
      <c r="CH25" s="697"/>
      <c r="CI25" s="697"/>
      <c r="CJ25" s="697"/>
      <c r="CK25" s="697"/>
      <c r="CL25" s="697"/>
      <c r="CM25" s="697"/>
      <c r="CN25" s="697"/>
      <c r="CO25" s="697"/>
      <c r="CP25" s="697"/>
      <c r="CQ25" s="697"/>
      <c r="CR25" s="697"/>
      <c r="CS25" s="697"/>
      <c r="CT25" s="697"/>
      <c r="CU25" s="697"/>
      <c r="CV25" s="697"/>
      <c r="CW25" s="697"/>
      <c r="CX25" s="697"/>
      <c r="CY25" s="697"/>
      <c r="CZ25" s="697"/>
      <c r="DA25" s="697"/>
      <c r="DB25" s="697"/>
      <c r="DC25" s="697"/>
      <c r="DD25" s="697"/>
      <c r="DE25" s="697"/>
      <c r="DF25" s="697"/>
      <c r="DG25" s="697"/>
      <c r="DH25" s="697"/>
      <c r="DI25" s="697"/>
      <c r="DJ25" s="697"/>
      <c r="DK25" s="697"/>
      <c r="DL25" s="697"/>
      <c r="DM25" s="697"/>
      <c r="DN25" s="697"/>
      <c r="DO25" s="697"/>
      <c r="DP25" s="697"/>
      <c r="DQ25" s="697"/>
      <c r="DR25" s="697"/>
      <c r="DS25" s="697"/>
      <c r="DT25" s="697"/>
      <c r="DU25" s="697"/>
      <c r="DV25" s="697"/>
      <c r="DW25" s="697"/>
      <c r="DX25" s="697"/>
      <c r="DY25" s="697"/>
      <c r="DZ25" s="697"/>
      <c r="EA25" s="697"/>
      <c r="EB25" s="697"/>
      <c r="EC25" s="697"/>
    </row>
    <row r="26" spans="1:133" ht="20.25" hidden="1" customHeight="1" thickTop="1" x14ac:dyDescent="0.35">
      <c r="A26" s="693" t="s">
        <v>662</v>
      </c>
      <c r="B26" s="694">
        <v>28.98</v>
      </c>
      <c r="C26" s="694">
        <v>28.98</v>
      </c>
      <c r="D26" s="694">
        <v>28.98</v>
      </c>
      <c r="E26" s="694">
        <v>28.98</v>
      </c>
      <c r="F26" s="694">
        <v>28.98</v>
      </c>
      <c r="G26" s="694">
        <v>28.98</v>
      </c>
      <c r="H26" s="694">
        <v>27.87</v>
      </c>
      <c r="I26" s="694">
        <v>27.87</v>
      </c>
      <c r="J26" s="694">
        <v>28.98</v>
      </c>
      <c r="K26" s="694">
        <v>28.155000000000001</v>
      </c>
      <c r="L26" s="694">
        <v>29.215</v>
      </c>
      <c r="M26" s="694">
        <v>27.5</v>
      </c>
      <c r="N26" s="694">
        <v>28.195</v>
      </c>
      <c r="O26" s="694">
        <v>28.71</v>
      </c>
      <c r="P26" s="694">
        <v>28.565000000000001</v>
      </c>
      <c r="Q26" s="694">
        <v>32.14</v>
      </c>
      <c r="R26" s="694">
        <v>32.33</v>
      </c>
      <c r="S26" s="694">
        <v>32.674999999999997</v>
      </c>
      <c r="T26" s="695">
        <v>32.995000000000005</v>
      </c>
      <c r="U26" s="695">
        <v>32.995000000000005</v>
      </c>
      <c r="V26" s="695">
        <v>30.704999999999998</v>
      </c>
      <c r="W26" s="695">
        <v>32.064999999999998</v>
      </c>
      <c r="X26" s="695">
        <v>32.024999999999999</v>
      </c>
      <c r="Y26" s="695">
        <v>31.68</v>
      </c>
      <c r="Z26" s="695">
        <v>31.805</v>
      </c>
      <c r="AA26" s="695">
        <v>32.980000000000004</v>
      </c>
      <c r="AB26" s="695">
        <v>31.305</v>
      </c>
      <c r="AC26" s="695">
        <v>30.5</v>
      </c>
      <c r="AD26" s="695">
        <v>29.79</v>
      </c>
      <c r="AE26" s="695">
        <v>30.77</v>
      </c>
      <c r="AF26" s="695">
        <v>30.704999999999998</v>
      </c>
      <c r="AG26" s="695">
        <v>29.75</v>
      </c>
      <c r="AH26" s="695">
        <v>28.965</v>
      </c>
      <c r="AI26" s="695">
        <v>29.130000000000003</v>
      </c>
      <c r="AJ26" s="695">
        <v>29.25</v>
      </c>
      <c r="AK26" s="695">
        <v>29.25</v>
      </c>
      <c r="AL26" s="696">
        <v>29.25</v>
      </c>
      <c r="AM26" s="695">
        <v>29.25</v>
      </c>
      <c r="AN26" s="695">
        <v>28.75</v>
      </c>
      <c r="AO26" s="695">
        <v>28.16</v>
      </c>
      <c r="AP26" s="695">
        <v>27.8</v>
      </c>
      <c r="AQ26" s="695">
        <v>27.524999999999999</v>
      </c>
      <c r="AR26" s="695">
        <v>27.484999999999999</v>
      </c>
      <c r="AS26" s="695">
        <v>27.85</v>
      </c>
      <c r="AT26" s="695">
        <v>27.49</v>
      </c>
      <c r="AU26" s="695">
        <v>26.86</v>
      </c>
      <c r="AV26" s="695">
        <v>26.86</v>
      </c>
      <c r="AW26" s="700">
        <v>26.86</v>
      </c>
      <c r="AX26" s="696">
        <v>27.759999999999998</v>
      </c>
      <c r="AY26" s="695">
        <v>27.799999999999997</v>
      </c>
      <c r="AZ26" s="695">
        <v>27.66</v>
      </c>
      <c r="BA26" s="695">
        <v>27.67</v>
      </c>
      <c r="BB26" s="695">
        <v>27.64</v>
      </c>
      <c r="BC26" s="695">
        <v>27.675000000000001</v>
      </c>
      <c r="BD26" s="695">
        <v>27.655000000000001</v>
      </c>
      <c r="BE26" s="695">
        <v>27.66</v>
      </c>
      <c r="BF26" s="700"/>
      <c r="BG26" s="695"/>
      <c r="BH26" s="695"/>
      <c r="BI26" s="695"/>
      <c r="BJ26" s="695"/>
      <c r="BK26" s="695"/>
      <c r="BL26" s="695"/>
      <c r="BM26" s="695"/>
      <c r="BN26" s="695"/>
      <c r="BO26" s="695"/>
      <c r="BP26" s="695"/>
      <c r="BQ26" s="695"/>
      <c r="BR26" s="695"/>
      <c r="BS26" s="695"/>
      <c r="BT26" s="695"/>
      <c r="BU26" s="695"/>
      <c r="BV26" s="695"/>
      <c r="BW26" s="695"/>
      <c r="BX26" s="695"/>
      <c r="BY26" s="695"/>
      <c r="BZ26" s="695"/>
      <c r="CA26" s="695"/>
      <c r="CB26" s="695"/>
      <c r="CC26" s="695"/>
      <c r="CD26" s="695"/>
      <c r="CE26" s="695"/>
      <c r="CF26" s="695"/>
      <c r="CG26" s="695"/>
      <c r="CH26" s="695"/>
      <c r="CI26" s="695"/>
      <c r="CJ26" s="695"/>
      <c r="CK26" s="695"/>
      <c r="CL26" s="695"/>
      <c r="CM26" s="695"/>
      <c r="CN26" s="695"/>
      <c r="CO26" s="695"/>
      <c r="CP26" s="695"/>
      <c r="CQ26" s="695"/>
      <c r="CR26" s="695"/>
      <c r="CS26" s="695"/>
      <c r="CT26" s="695"/>
      <c r="CU26" s="695"/>
      <c r="CV26" s="695"/>
      <c r="CW26" s="695"/>
      <c r="CX26" s="695"/>
      <c r="CY26" s="695"/>
      <c r="CZ26" s="695"/>
      <c r="DA26" s="695"/>
      <c r="DB26" s="695"/>
      <c r="DC26" s="695"/>
      <c r="DD26" s="695"/>
      <c r="DE26" s="695"/>
      <c r="DF26" s="695"/>
      <c r="DG26" s="695"/>
      <c r="DH26" s="695"/>
      <c r="DI26" s="695"/>
      <c r="DJ26" s="695"/>
      <c r="DK26" s="695"/>
      <c r="DL26" s="695"/>
      <c r="DM26" s="695"/>
      <c r="DN26" s="695"/>
      <c r="DO26" s="695"/>
      <c r="DP26" s="695"/>
      <c r="DQ26" s="695"/>
      <c r="DR26" s="695"/>
      <c r="DS26" s="695"/>
      <c r="DT26" s="695"/>
      <c r="DU26" s="695"/>
      <c r="DV26" s="695"/>
      <c r="DW26" s="695"/>
      <c r="DX26" s="695"/>
      <c r="DY26" s="695"/>
      <c r="DZ26" s="695"/>
      <c r="EA26" s="695"/>
      <c r="EB26" s="695"/>
      <c r="EC26" s="695"/>
    </row>
    <row r="27" spans="1:133" ht="20.25" hidden="1" customHeight="1" thickTop="1" x14ac:dyDescent="0.35">
      <c r="A27" s="693" t="s">
        <v>663</v>
      </c>
      <c r="B27" s="694">
        <v>28.98</v>
      </c>
      <c r="C27" s="694">
        <v>28.98</v>
      </c>
      <c r="D27" s="694">
        <v>28.98</v>
      </c>
      <c r="E27" s="694">
        <v>28.98</v>
      </c>
      <c r="F27" s="694">
        <v>28.98</v>
      </c>
      <c r="G27" s="694">
        <v>28.98</v>
      </c>
      <c r="H27" s="694">
        <v>27.87</v>
      </c>
      <c r="I27" s="694">
        <v>27.87</v>
      </c>
      <c r="J27" s="694">
        <v>28.98</v>
      </c>
      <c r="K27" s="694">
        <v>28.155000000000001</v>
      </c>
      <c r="L27" s="694">
        <v>29.215</v>
      </c>
      <c r="M27" s="694">
        <v>27.5</v>
      </c>
      <c r="N27" s="694">
        <v>28.195</v>
      </c>
      <c r="O27" s="694">
        <v>28.71</v>
      </c>
      <c r="P27" s="694">
        <v>28.565000000000001</v>
      </c>
      <c r="Q27" s="694">
        <v>32.14</v>
      </c>
      <c r="R27" s="694">
        <v>32.33</v>
      </c>
      <c r="S27" s="694">
        <v>32.674999999999997</v>
      </c>
      <c r="T27" s="695">
        <v>32.995000000000005</v>
      </c>
      <c r="U27" s="695">
        <v>32.995000000000005</v>
      </c>
      <c r="V27" s="695">
        <v>30.704999999999998</v>
      </c>
      <c r="W27" s="695">
        <v>32.064999999999998</v>
      </c>
      <c r="X27" s="695">
        <v>32.024999999999999</v>
      </c>
      <c r="Y27" s="695">
        <v>31.68</v>
      </c>
      <c r="Z27" s="695">
        <v>31.805</v>
      </c>
      <c r="AA27" s="695">
        <v>32.980000000000004</v>
      </c>
      <c r="AB27" s="695">
        <v>31.305</v>
      </c>
      <c r="AC27" s="695">
        <v>30.5</v>
      </c>
      <c r="AD27" s="695">
        <v>29.79</v>
      </c>
      <c r="AE27" s="695">
        <v>30.77</v>
      </c>
      <c r="AF27" s="695">
        <v>30.704999999999998</v>
      </c>
      <c r="AG27" s="695">
        <v>29.75</v>
      </c>
      <c r="AH27" s="695">
        <v>28.965</v>
      </c>
      <c r="AI27" s="695">
        <v>29.130000000000003</v>
      </c>
      <c r="AJ27" s="695">
        <v>29.25</v>
      </c>
      <c r="AK27" s="695">
        <v>29.25</v>
      </c>
      <c r="AL27" s="696">
        <v>29.25</v>
      </c>
      <c r="AM27" s="695">
        <v>29.25</v>
      </c>
      <c r="AN27" s="695">
        <v>28.75</v>
      </c>
      <c r="AO27" s="695">
        <v>28.16</v>
      </c>
      <c r="AP27" s="695">
        <v>27.8</v>
      </c>
      <c r="AQ27" s="695">
        <v>27.524999999999999</v>
      </c>
      <c r="AR27" s="695">
        <v>27.484999999999999</v>
      </c>
      <c r="AS27" s="695">
        <v>27.85</v>
      </c>
      <c r="AT27" s="695">
        <v>27.49</v>
      </c>
      <c r="AU27" s="695">
        <v>26.86</v>
      </c>
      <c r="AV27" s="695">
        <v>26.86</v>
      </c>
      <c r="AW27" s="700">
        <v>26.86</v>
      </c>
      <c r="AX27" s="696">
        <v>27.759999999999998</v>
      </c>
      <c r="AY27" s="695">
        <v>27.799999999999997</v>
      </c>
      <c r="AZ27" s="695">
        <v>27.66</v>
      </c>
      <c r="BA27" s="695">
        <v>27.67</v>
      </c>
      <c r="BB27" s="695">
        <v>27.64</v>
      </c>
      <c r="BC27" s="695">
        <v>27.675000000000001</v>
      </c>
      <c r="BD27" s="695">
        <v>27.657499999999999</v>
      </c>
      <c r="BE27" s="695">
        <v>27.66</v>
      </c>
      <c r="BF27" s="700"/>
      <c r="BG27" s="695"/>
      <c r="BH27" s="695"/>
      <c r="BI27" s="695"/>
      <c r="BJ27" s="695"/>
      <c r="BK27" s="695"/>
      <c r="BL27" s="695"/>
      <c r="BM27" s="695"/>
      <c r="BN27" s="695"/>
      <c r="BO27" s="695"/>
      <c r="BP27" s="695"/>
      <c r="BQ27" s="695"/>
      <c r="BR27" s="695"/>
      <c r="BS27" s="695"/>
      <c r="BT27" s="695"/>
      <c r="BU27" s="695"/>
      <c r="BV27" s="695"/>
      <c r="BW27" s="695"/>
      <c r="BX27" s="695"/>
      <c r="BY27" s="695"/>
      <c r="BZ27" s="695"/>
      <c r="CA27" s="695"/>
      <c r="CB27" s="695"/>
      <c r="CC27" s="695"/>
      <c r="CD27" s="695"/>
      <c r="CE27" s="695"/>
      <c r="CF27" s="695"/>
      <c r="CG27" s="695"/>
      <c r="CH27" s="695"/>
      <c r="CI27" s="695"/>
      <c r="CJ27" s="695"/>
      <c r="CK27" s="695"/>
      <c r="CL27" s="695"/>
      <c r="CM27" s="695"/>
      <c r="CN27" s="695"/>
      <c r="CO27" s="695"/>
      <c r="CP27" s="695"/>
      <c r="CQ27" s="695"/>
      <c r="CR27" s="695"/>
      <c r="CS27" s="695"/>
      <c r="CT27" s="695"/>
      <c r="CU27" s="695"/>
      <c r="CV27" s="695"/>
      <c r="CW27" s="695"/>
      <c r="CX27" s="695"/>
      <c r="CY27" s="695"/>
      <c r="CZ27" s="695"/>
      <c r="DA27" s="695"/>
      <c r="DB27" s="695"/>
      <c r="DC27" s="695"/>
      <c r="DD27" s="695"/>
      <c r="DE27" s="695"/>
      <c r="DF27" s="695"/>
      <c r="DG27" s="695"/>
      <c r="DH27" s="695"/>
      <c r="DI27" s="695"/>
      <c r="DJ27" s="695"/>
      <c r="DK27" s="695"/>
      <c r="DL27" s="695"/>
      <c r="DM27" s="695"/>
      <c r="DN27" s="695"/>
      <c r="DO27" s="695"/>
      <c r="DP27" s="695"/>
      <c r="DQ27" s="695"/>
      <c r="DR27" s="695"/>
      <c r="DS27" s="695"/>
      <c r="DT27" s="695"/>
      <c r="DU27" s="695"/>
      <c r="DV27" s="695"/>
      <c r="DW27" s="695"/>
      <c r="DX27" s="695"/>
      <c r="DY27" s="695"/>
      <c r="DZ27" s="695"/>
      <c r="EA27" s="695"/>
      <c r="EB27" s="695"/>
      <c r="EC27" s="695"/>
    </row>
    <row r="28" spans="1:133" ht="20.25" hidden="1" customHeight="1" thickTop="1" x14ac:dyDescent="0.35">
      <c r="A28" s="693" t="s">
        <v>664</v>
      </c>
      <c r="B28" s="694">
        <v>28.98</v>
      </c>
      <c r="C28" s="694">
        <v>28.98</v>
      </c>
      <c r="D28" s="694">
        <v>28.98</v>
      </c>
      <c r="E28" s="694">
        <v>28.98</v>
      </c>
      <c r="F28" s="694">
        <v>28.98</v>
      </c>
      <c r="G28" s="694">
        <v>28.98</v>
      </c>
      <c r="H28" s="694">
        <v>27.87</v>
      </c>
      <c r="I28" s="694">
        <v>27.87</v>
      </c>
      <c r="J28" s="694">
        <v>28.98</v>
      </c>
      <c r="K28" s="694">
        <v>28.155000000000001</v>
      </c>
      <c r="L28" s="694">
        <v>29.215</v>
      </c>
      <c r="M28" s="694">
        <v>27.5</v>
      </c>
      <c r="N28" s="694"/>
      <c r="O28" s="694">
        <v>28.71</v>
      </c>
      <c r="P28" s="694">
        <v>28.565000000000001</v>
      </c>
      <c r="Q28" s="694">
        <v>32.14</v>
      </c>
      <c r="R28" s="694">
        <v>32.33</v>
      </c>
      <c r="S28" s="694">
        <v>32.674999999999997</v>
      </c>
      <c r="T28" s="695">
        <v>32.995000000000005</v>
      </c>
      <c r="U28" s="695">
        <v>32.995000000000005</v>
      </c>
      <c r="V28" s="695">
        <v>30.704999999999998</v>
      </c>
      <c r="W28" s="695">
        <v>32.064999999999998</v>
      </c>
      <c r="X28" s="695">
        <v>32.024999999999999</v>
      </c>
      <c r="Y28" s="695">
        <v>31.68</v>
      </c>
      <c r="Z28" s="695">
        <v>31.805</v>
      </c>
      <c r="AA28" s="695">
        <v>32.980000000000004</v>
      </c>
      <c r="AB28" s="695">
        <v>31.305</v>
      </c>
      <c r="AC28" s="695">
        <v>30.5</v>
      </c>
      <c r="AD28" s="695">
        <v>29.79</v>
      </c>
      <c r="AE28" s="695">
        <v>30.77</v>
      </c>
      <c r="AF28" s="695">
        <v>30.704999999999998</v>
      </c>
      <c r="AG28" s="695">
        <v>29.75</v>
      </c>
      <c r="AH28" s="695">
        <v>28.965</v>
      </c>
      <c r="AI28" s="695">
        <v>29.130000000000003</v>
      </c>
      <c r="AJ28" s="695">
        <v>29.25</v>
      </c>
      <c r="AK28" s="695">
        <v>29.25</v>
      </c>
      <c r="AL28" s="696">
        <v>29.25</v>
      </c>
      <c r="AM28" s="695">
        <v>29.25</v>
      </c>
      <c r="AN28" s="695">
        <v>28.75</v>
      </c>
      <c r="AO28" s="695">
        <v>28.16</v>
      </c>
      <c r="AP28" s="695">
        <v>27.8</v>
      </c>
      <c r="AQ28" s="695">
        <v>27.524999999999999</v>
      </c>
      <c r="AR28" s="695">
        <v>27.484999999999999</v>
      </c>
      <c r="AS28" s="695">
        <v>27.85</v>
      </c>
      <c r="AT28" s="695">
        <v>27.49</v>
      </c>
      <c r="AU28" s="695">
        <v>26.86</v>
      </c>
      <c r="AV28" s="695">
        <v>26.86</v>
      </c>
      <c r="AW28" s="700">
        <v>26.86</v>
      </c>
      <c r="AX28" s="696">
        <v>27.759999999999998</v>
      </c>
      <c r="AY28" s="695">
        <v>27.799999999999997</v>
      </c>
      <c r="AZ28" s="695">
        <v>27.66</v>
      </c>
      <c r="BA28" s="695">
        <v>27.67</v>
      </c>
      <c r="BB28" s="695">
        <v>27.64</v>
      </c>
      <c r="BC28" s="695">
        <v>27.675000000000001</v>
      </c>
      <c r="BD28" s="695">
        <v>27.657499999999999</v>
      </c>
      <c r="BE28" s="695">
        <v>27.66</v>
      </c>
      <c r="BF28" s="700"/>
      <c r="BG28" s="695"/>
      <c r="BH28" s="695"/>
      <c r="BI28" s="695"/>
      <c r="BJ28" s="695"/>
      <c r="BK28" s="695"/>
      <c r="BL28" s="695"/>
      <c r="BM28" s="695"/>
      <c r="BN28" s="695"/>
      <c r="BO28" s="695"/>
      <c r="BP28" s="695"/>
      <c r="BQ28" s="695"/>
      <c r="BR28" s="695"/>
      <c r="BS28" s="695"/>
      <c r="BT28" s="695"/>
      <c r="BU28" s="695"/>
      <c r="BV28" s="695"/>
      <c r="BW28" s="695"/>
      <c r="BX28" s="695"/>
      <c r="BY28" s="695"/>
      <c r="BZ28" s="695"/>
      <c r="CA28" s="695"/>
      <c r="CB28" s="695"/>
      <c r="CC28" s="695"/>
      <c r="CD28" s="695"/>
      <c r="CE28" s="695"/>
      <c r="CF28" s="695"/>
      <c r="CG28" s="695"/>
      <c r="CH28" s="695"/>
      <c r="CI28" s="695"/>
      <c r="CJ28" s="695"/>
      <c r="CK28" s="695"/>
      <c r="CL28" s="695"/>
      <c r="CM28" s="695"/>
      <c r="CN28" s="695"/>
      <c r="CO28" s="695"/>
      <c r="CP28" s="695"/>
      <c r="CQ28" s="695"/>
      <c r="CR28" s="695"/>
      <c r="CS28" s="695"/>
      <c r="CT28" s="695"/>
      <c r="CU28" s="695"/>
      <c r="CV28" s="695"/>
      <c r="CW28" s="695"/>
      <c r="CX28" s="695"/>
      <c r="CY28" s="695"/>
      <c r="CZ28" s="695"/>
      <c r="DA28" s="695"/>
      <c r="DB28" s="695"/>
      <c r="DC28" s="695"/>
      <c r="DD28" s="695"/>
      <c r="DE28" s="695"/>
      <c r="DF28" s="695"/>
      <c r="DG28" s="695"/>
      <c r="DH28" s="695"/>
      <c r="DI28" s="695"/>
      <c r="DJ28" s="695"/>
      <c r="DK28" s="695"/>
      <c r="DL28" s="695"/>
      <c r="DM28" s="695"/>
      <c r="DN28" s="695"/>
      <c r="DO28" s="695"/>
      <c r="DP28" s="695"/>
      <c r="DQ28" s="695"/>
      <c r="DR28" s="695"/>
      <c r="DS28" s="695"/>
      <c r="DT28" s="695"/>
      <c r="DU28" s="695"/>
      <c r="DV28" s="695"/>
      <c r="DW28" s="695"/>
      <c r="DX28" s="695"/>
      <c r="DY28" s="695"/>
      <c r="DZ28" s="695"/>
      <c r="EA28" s="695"/>
      <c r="EB28" s="695"/>
      <c r="EC28" s="695"/>
    </row>
    <row r="29" spans="1:133" ht="20.25" hidden="1" customHeight="1" thickTop="1" x14ac:dyDescent="0.35">
      <c r="A29" s="693" t="s">
        <v>665</v>
      </c>
      <c r="B29" s="694">
        <v>28.98</v>
      </c>
      <c r="C29" s="694">
        <v>28.98</v>
      </c>
      <c r="D29" s="694">
        <v>28.98</v>
      </c>
      <c r="E29" s="694">
        <v>28.98</v>
      </c>
      <c r="F29" s="694">
        <v>28.98</v>
      </c>
      <c r="G29" s="694">
        <v>28.98</v>
      </c>
      <c r="H29" s="694">
        <v>27.87</v>
      </c>
      <c r="I29" s="694">
        <v>27.87</v>
      </c>
      <c r="J29" s="694">
        <v>28.98</v>
      </c>
      <c r="K29" s="694">
        <v>28.155000000000001</v>
      </c>
      <c r="L29" s="694">
        <v>29.215</v>
      </c>
      <c r="M29" s="694">
        <v>27.5</v>
      </c>
      <c r="N29" s="694">
        <v>28.195</v>
      </c>
      <c r="O29" s="694">
        <v>28.71</v>
      </c>
      <c r="P29" s="694">
        <v>28.565000000000001</v>
      </c>
      <c r="Q29" s="694">
        <v>32.14</v>
      </c>
      <c r="R29" s="694">
        <v>32.33</v>
      </c>
      <c r="S29" s="694">
        <v>32.674999999999997</v>
      </c>
      <c r="T29" s="695">
        <v>32.995000000000005</v>
      </c>
      <c r="U29" s="695">
        <v>32.995000000000005</v>
      </c>
      <c r="V29" s="695">
        <v>30.704999999999998</v>
      </c>
      <c r="W29" s="695">
        <v>32.064999999999998</v>
      </c>
      <c r="X29" s="695">
        <v>32.024999999999999</v>
      </c>
      <c r="Y29" s="695">
        <v>31.68</v>
      </c>
      <c r="Z29" s="695">
        <v>31.805</v>
      </c>
      <c r="AA29" s="695">
        <v>32.980000000000004</v>
      </c>
      <c r="AB29" s="695">
        <v>31.305</v>
      </c>
      <c r="AC29" s="695">
        <v>30.5</v>
      </c>
      <c r="AD29" s="695">
        <v>29.79</v>
      </c>
      <c r="AE29" s="695">
        <v>30.77</v>
      </c>
      <c r="AF29" s="695">
        <v>30.704999999999998</v>
      </c>
      <c r="AG29" s="697">
        <v>29.75</v>
      </c>
      <c r="AH29" s="697">
        <v>28.965</v>
      </c>
      <c r="AI29" s="697">
        <v>29.130000000000003</v>
      </c>
      <c r="AJ29" s="697">
        <v>29.25</v>
      </c>
      <c r="AK29" s="697">
        <v>29.25</v>
      </c>
      <c r="AL29" s="699">
        <v>29.25</v>
      </c>
      <c r="AM29" s="697">
        <v>29.25</v>
      </c>
      <c r="AN29" s="695">
        <v>28.75</v>
      </c>
      <c r="AO29" s="695">
        <v>28.16</v>
      </c>
      <c r="AP29" s="695">
        <v>27.8</v>
      </c>
      <c r="AQ29" s="695">
        <v>27.524999999999999</v>
      </c>
      <c r="AR29" s="695">
        <v>27.484999999999999</v>
      </c>
      <c r="AS29" s="695">
        <v>27.85</v>
      </c>
      <c r="AT29" s="695">
        <v>27.49</v>
      </c>
      <c r="AU29" s="695">
        <v>26.86</v>
      </c>
      <c r="AV29" s="695">
        <v>26.86</v>
      </c>
      <c r="AW29" s="700">
        <v>26.86</v>
      </c>
      <c r="AX29" s="696">
        <v>27.759999999999998</v>
      </c>
      <c r="AY29" s="695">
        <v>27.799999999999997</v>
      </c>
      <c r="AZ29" s="695">
        <v>27.66</v>
      </c>
      <c r="BA29" s="695">
        <v>27.67</v>
      </c>
      <c r="BB29" s="695">
        <v>27.64</v>
      </c>
      <c r="BC29" s="695">
        <v>27.675000000000001</v>
      </c>
      <c r="BD29" s="695">
        <v>27.657499999999999</v>
      </c>
      <c r="BE29" s="695">
        <v>27.66</v>
      </c>
      <c r="BF29" s="700"/>
      <c r="BG29" s="695"/>
      <c r="BH29" s="695"/>
      <c r="BI29" s="695"/>
      <c r="BJ29" s="695"/>
      <c r="BK29" s="695"/>
      <c r="BL29" s="695"/>
      <c r="BM29" s="695"/>
      <c r="BN29" s="695"/>
      <c r="BO29" s="695"/>
      <c r="BP29" s="695"/>
      <c r="BQ29" s="695"/>
      <c r="BR29" s="695"/>
      <c r="BS29" s="695"/>
      <c r="BT29" s="695"/>
      <c r="BU29" s="695"/>
      <c r="BV29" s="695"/>
      <c r="BW29" s="695"/>
      <c r="BX29" s="695"/>
      <c r="BY29" s="695"/>
      <c r="BZ29" s="695"/>
      <c r="CA29" s="695"/>
      <c r="CB29" s="695"/>
      <c r="CC29" s="695"/>
      <c r="CD29" s="695"/>
      <c r="CE29" s="695"/>
      <c r="CF29" s="695"/>
      <c r="CG29" s="695"/>
      <c r="CH29" s="695"/>
      <c r="CI29" s="695"/>
      <c r="CJ29" s="695"/>
      <c r="CK29" s="695"/>
      <c r="CL29" s="695"/>
      <c r="CM29" s="695"/>
      <c r="CN29" s="695"/>
      <c r="CO29" s="695"/>
      <c r="CP29" s="695"/>
      <c r="CQ29" s="695"/>
      <c r="CR29" s="695"/>
      <c r="CS29" s="695"/>
      <c r="CT29" s="695"/>
      <c r="CU29" s="695"/>
      <c r="CV29" s="695"/>
      <c r="CW29" s="695"/>
      <c r="CX29" s="695"/>
      <c r="CY29" s="695"/>
      <c r="CZ29" s="695"/>
      <c r="DA29" s="695"/>
      <c r="DB29" s="695"/>
      <c r="DC29" s="695"/>
      <c r="DD29" s="695"/>
      <c r="DE29" s="695"/>
      <c r="DF29" s="695"/>
      <c r="DG29" s="695"/>
      <c r="DH29" s="695"/>
      <c r="DI29" s="695"/>
      <c r="DJ29" s="695"/>
      <c r="DK29" s="695"/>
      <c r="DL29" s="695"/>
      <c r="DM29" s="695"/>
      <c r="DN29" s="695"/>
      <c r="DO29" s="695"/>
      <c r="DP29" s="695"/>
      <c r="DQ29" s="695"/>
      <c r="DR29" s="695"/>
      <c r="DS29" s="695"/>
      <c r="DT29" s="695"/>
      <c r="DU29" s="695"/>
      <c r="DV29" s="695"/>
      <c r="DW29" s="695"/>
      <c r="DX29" s="695"/>
      <c r="DY29" s="695"/>
      <c r="DZ29" s="695"/>
      <c r="EA29" s="695"/>
      <c r="EB29" s="695"/>
      <c r="EC29" s="695"/>
    </row>
    <row r="30" spans="1:133" ht="18.75" hidden="1" customHeight="1" thickTop="1" x14ac:dyDescent="0.4">
      <c r="A30" s="701" t="s">
        <v>666</v>
      </c>
      <c r="B30" s="702">
        <v>28.98</v>
      </c>
      <c r="C30" s="702">
        <v>28.98</v>
      </c>
      <c r="D30" s="702">
        <v>28.98</v>
      </c>
      <c r="E30" s="702">
        <v>28.98</v>
      </c>
      <c r="F30" s="702">
        <v>28.98</v>
      </c>
      <c r="G30" s="702">
        <v>28.98</v>
      </c>
      <c r="H30" s="702">
        <f>AVERAGE(H24:H29)</f>
        <v>27.87</v>
      </c>
      <c r="I30" s="702">
        <f t="shared" ref="I30:AB30" si="0">AVERAGE(I24:I29)</f>
        <v>27.87</v>
      </c>
      <c r="J30" s="702">
        <f t="shared" si="0"/>
        <v>28.98</v>
      </c>
      <c r="K30" s="702">
        <f t="shared" si="0"/>
        <v>28.155000000000001</v>
      </c>
      <c r="L30" s="702">
        <f t="shared" si="0"/>
        <v>29.215</v>
      </c>
      <c r="M30" s="702">
        <f t="shared" si="0"/>
        <v>27.5</v>
      </c>
      <c r="N30" s="702">
        <f t="shared" si="0"/>
        <v>28.195</v>
      </c>
      <c r="O30" s="702">
        <f t="shared" si="0"/>
        <v>28.710000000000004</v>
      </c>
      <c r="P30" s="702">
        <f t="shared" si="0"/>
        <v>28.565000000000001</v>
      </c>
      <c r="Q30" s="702">
        <f t="shared" si="0"/>
        <v>32.139999999999993</v>
      </c>
      <c r="R30" s="702">
        <f t="shared" si="0"/>
        <v>32.329999999999991</v>
      </c>
      <c r="S30" s="702">
        <f t="shared" si="0"/>
        <v>32.675000000000004</v>
      </c>
      <c r="T30" s="702">
        <f t="shared" si="0"/>
        <v>32.995000000000005</v>
      </c>
      <c r="U30" s="702">
        <f t="shared" si="0"/>
        <v>32.995000000000005</v>
      </c>
      <c r="V30" s="702">
        <f t="shared" si="0"/>
        <v>30.704999999999995</v>
      </c>
      <c r="W30" s="702">
        <f t="shared" si="0"/>
        <v>32.064999999999998</v>
      </c>
      <c r="X30" s="702">
        <f t="shared" si="0"/>
        <v>32.024999999999999</v>
      </c>
      <c r="Y30" s="702">
        <f t="shared" si="0"/>
        <v>31.680000000000003</v>
      </c>
      <c r="Z30" s="702">
        <f t="shared" si="0"/>
        <v>31.805000000000003</v>
      </c>
      <c r="AA30" s="702">
        <f t="shared" si="0"/>
        <v>32.980000000000011</v>
      </c>
      <c r="AB30" s="702">
        <f t="shared" si="0"/>
        <v>31.305000000000003</v>
      </c>
      <c r="AC30" s="703">
        <v>30.5</v>
      </c>
      <c r="AD30" s="703">
        <v>29.79</v>
      </c>
      <c r="AE30" s="703">
        <v>30.77</v>
      </c>
      <c r="AF30" s="703">
        <v>30.704999999999998</v>
      </c>
      <c r="AG30" s="704">
        <v>29.75</v>
      </c>
      <c r="AH30" s="704">
        <f>AVERAGE(AH24:AH29)</f>
        <v>28.965</v>
      </c>
      <c r="AI30" s="704">
        <f>AVERAGE(AI24:AI29)</f>
        <v>29.13</v>
      </c>
      <c r="AJ30" s="704">
        <f>AVERAGE(AJ24:AJ29)</f>
        <v>29.25</v>
      </c>
      <c r="AK30" s="704">
        <f>AVERAGE(AK24:AK29)</f>
        <v>29.25</v>
      </c>
      <c r="AL30" s="705">
        <v>29.25</v>
      </c>
      <c r="AM30" s="704">
        <v>29.25</v>
      </c>
      <c r="AN30" s="704">
        <v>28.75</v>
      </c>
      <c r="AO30" s="704">
        <v>28.16</v>
      </c>
      <c r="AP30" s="704">
        <v>27.8</v>
      </c>
      <c r="AQ30" s="704">
        <v>27.525000000000002</v>
      </c>
      <c r="AR30" s="704">
        <v>27.485000000000003</v>
      </c>
      <c r="AS30" s="704">
        <v>27.849999999999998</v>
      </c>
      <c r="AT30" s="704">
        <v>27.49</v>
      </c>
      <c r="AU30" s="704">
        <v>26.86</v>
      </c>
      <c r="AV30" s="704">
        <v>26.86</v>
      </c>
      <c r="AW30" s="706">
        <v>26.86</v>
      </c>
      <c r="AX30" s="704">
        <v>27.759999999999998</v>
      </c>
      <c r="AY30" s="704">
        <v>27.799999999999997</v>
      </c>
      <c r="AZ30" s="704">
        <v>27.66</v>
      </c>
      <c r="BA30" s="704">
        <v>27.67</v>
      </c>
      <c r="BB30" s="704">
        <v>27.64</v>
      </c>
      <c r="BC30" s="704">
        <v>27.68</v>
      </c>
      <c r="BD30" s="704">
        <v>27.657499999999999</v>
      </c>
      <c r="BE30" s="704">
        <v>27.66</v>
      </c>
      <c r="BF30" s="706"/>
      <c r="BG30" s="697"/>
      <c r="BH30" s="697"/>
      <c r="BI30" s="697"/>
      <c r="BJ30" s="697"/>
      <c r="BK30" s="697"/>
      <c r="BL30" s="697"/>
      <c r="BM30" s="697"/>
      <c r="BN30" s="697"/>
      <c r="BO30" s="697"/>
      <c r="BP30" s="697"/>
      <c r="BQ30" s="697"/>
      <c r="BR30" s="697"/>
      <c r="BS30" s="697"/>
      <c r="BT30" s="697"/>
      <c r="BU30" s="697"/>
      <c r="BV30" s="697"/>
      <c r="BW30" s="697"/>
      <c r="BX30" s="697"/>
      <c r="BY30" s="697"/>
      <c r="BZ30" s="697"/>
      <c r="CA30" s="697"/>
      <c r="CB30" s="697"/>
      <c r="CC30" s="697"/>
      <c r="CD30" s="697"/>
      <c r="CE30" s="697"/>
      <c r="CF30" s="697"/>
      <c r="CG30" s="697"/>
      <c r="CH30" s="697"/>
      <c r="CI30" s="697"/>
      <c r="CJ30" s="697"/>
      <c r="CK30" s="697"/>
      <c r="CL30" s="697"/>
      <c r="CM30" s="697"/>
      <c r="CN30" s="697"/>
      <c r="CO30" s="697"/>
      <c r="CP30" s="697"/>
      <c r="CQ30" s="697"/>
      <c r="CR30" s="697"/>
      <c r="CS30" s="697"/>
      <c r="CT30" s="697"/>
      <c r="CU30" s="697"/>
      <c r="CV30" s="697"/>
      <c r="CW30" s="697"/>
      <c r="CX30" s="697"/>
      <c r="CY30" s="697"/>
      <c r="CZ30" s="697"/>
      <c r="DA30" s="697"/>
      <c r="DB30" s="697"/>
      <c r="DC30" s="697"/>
      <c r="DD30" s="697"/>
      <c r="DE30" s="697"/>
      <c r="DF30" s="697"/>
      <c r="DG30" s="697"/>
      <c r="DH30" s="697"/>
      <c r="DI30" s="697"/>
      <c r="DJ30" s="697"/>
      <c r="DK30" s="697"/>
      <c r="DL30" s="697"/>
      <c r="DM30" s="697"/>
      <c r="DN30" s="697"/>
      <c r="DO30" s="697"/>
      <c r="DP30" s="697"/>
      <c r="DQ30" s="697"/>
      <c r="DR30" s="697"/>
      <c r="DS30" s="697"/>
      <c r="DT30" s="697"/>
      <c r="DU30" s="697"/>
      <c r="DV30" s="697"/>
      <c r="DW30" s="697"/>
      <c r="DX30" s="697"/>
      <c r="DY30" s="697"/>
      <c r="DZ30" s="697"/>
      <c r="EA30" s="697"/>
      <c r="EB30" s="697"/>
      <c r="EC30" s="697"/>
    </row>
    <row r="31" spans="1:133" ht="27.75" hidden="1" customHeight="1" thickTop="1" x14ac:dyDescent="0.4">
      <c r="A31" s="701" t="s">
        <v>667</v>
      </c>
      <c r="B31" s="702">
        <v>26.07592592592593</v>
      </c>
      <c r="C31" s="702">
        <v>25.414444444444442</v>
      </c>
      <c r="D31" s="702">
        <v>26.235185185185188</v>
      </c>
      <c r="E31" s="702">
        <v>26.280740740740747</v>
      </c>
      <c r="F31" s="702">
        <v>26.167142857142863</v>
      </c>
      <c r="G31" s="702">
        <v>26.25294642857143</v>
      </c>
      <c r="H31" s="702">
        <v>26.15607142857143</v>
      </c>
      <c r="I31" s="702">
        <v>26.198571428571427</v>
      </c>
      <c r="J31" s="702">
        <v>26.819642857142856</v>
      </c>
      <c r="K31" s="702">
        <v>26.935357142857139</v>
      </c>
      <c r="L31" s="702">
        <v>26.95796428571429</v>
      </c>
      <c r="M31" s="702">
        <v>26.9379285714286</v>
      </c>
      <c r="N31" s="702">
        <v>27.192499999999999</v>
      </c>
      <c r="O31" s="702">
        <v>27.636803571428572</v>
      </c>
      <c r="P31" s="702">
        <v>27.864714285714285</v>
      </c>
      <c r="Q31" s="702">
        <v>27.176500000000004</v>
      </c>
      <c r="R31" s="702">
        <v>27.050678571428573</v>
      </c>
      <c r="S31" s="702">
        <v>26.3904666666667</v>
      </c>
      <c r="T31" s="703">
        <v>26.3904666666667</v>
      </c>
      <c r="U31" s="703">
        <v>26.332333333333334</v>
      </c>
      <c r="V31" s="703">
        <v>26.461200000000002</v>
      </c>
      <c r="W31" s="703">
        <v>26.461200000000002</v>
      </c>
      <c r="X31" s="703">
        <v>26.688499999999994</v>
      </c>
      <c r="Y31" s="703">
        <v>26.654999999999998</v>
      </c>
      <c r="Z31" s="703">
        <v>26.829919354838704</v>
      </c>
      <c r="AA31" s="703">
        <v>27.006693548387101</v>
      </c>
      <c r="AB31" s="703">
        <v>27.075375000000001</v>
      </c>
      <c r="AC31" s="703">
        <v>26.464890624999999</v>
      </c>
      <c r="AD31" s="703">
        <v>26.247500000000002</v>
      </c>
      <c r="AE31" s="703">
        <v>25.788359375000002</v>
      </c>
      <c r="AF31" s="703">
        <v>25.726796874999998</v>
      </c>
      <c r="AG31" s="704">
        <v>25.689921874999996</v>
      </c>
      <c r="AH31" s="704">
        <v>25.218333333333327</v>
      </c>
      <c r="AI31" s="704">
        <v>25.051416666666661</v>
      </c>
      <c r="AJ31" s="704">
        <v>24.989466666666665</v>
      </c>
      <c r="AK31" s="704">
        <v>24.945166666666669</v>
      </c>
      <c r="AL31" s="705">
        <v>24.944200000000002</v>
      </c>
      <c r="AM31" s="704">
        <v>24.791533333333334</v>
      </c>
      <c r="AN31" s="704">
        <v>24.361209677419357</v>
      </c>
      <c r="AO31" s="704">
        <v>24.34060606060606</v>
      </c>
      <c r="AP31" s="704">
        <v>24.02</v>
      </c>
      <c r="AQ31" s="706"/>
      <c r="AR31" s="697"/>
      <c r="AS31" s="697"/>
      <c r="AT31" s="697"/>
      <c r="AU31" s="697"/>
      <c r="AV31" s="697"/>
      <c r="AW31" s="697"/>
      <c r="AX31" s="697"/>
      <c r="AY31" s="697"/>
      <c r="AZ31" s="697"/>
      <c r="BA31" s="697"/>
      <c r="BB31" s="697"/>
      <c r="BC31" s="697"/>
      <c r="BD31" s="697"/>
      <c r="BE31" s="697"/>
      <c r="BF31" s="697"/>
      <c r="BG31" s="697"/>
      <c r="BH31" s="697"/>
      <c r="BI31" s="697"/>
      <c r="BJ31" s="697"/>
      <c r="BK31" s="697"/>
      <c r="BL31" s="697"/>
      <c r="BM31" s="697"/>
      <c r="BN31" s="697"/>
      <c r="BO31" s="697"/>
      <c r="BP31" s="697"/>
      <c r="BQ31" s="697"/>
      <c r="BR31" s="697"/>
      <c r="BS31" s="697"/>
      <c r="BT31" s="697"/>
      <c r="BU31" s="697"/>
      <c r="BV31" s="697"/>
      <c r="BW31" s="697"/>
      <c r="BX31" s="697"/>
      <c r="BY31" s="697"/>
      <c r="BZ31" s="697"/>
      <c r="CA31" s="697"/>
      <c r="CB31" s="697"/>
      <c r="CC31" s="697"/>
      <c r="CD31" s="697"/>
      <c r="CE31" s="697"/>
      <c r="CF31" s="697"/>
      <c r="CG31" s="697"/>
      <c r="CH31" s="697"/>
      <c r="CI31" s="697"/>
      <c r="CJ31" s="697"/>
      <c r="CK31" s="697"/>
      <c r="CL31" s="697"/>
      <c r="CM31" s="697"/>
      <c r="CN31" s="697"/>
      <c r="CO31" s="697"/>
      <c r="CP31" s="697"/>
      <c r="CQ31" s="697"/>
      <c r="CR31" s="697"/>
      <c r="CS31" s="697"/>
      <c r="CT31" s="697"/>
      <c r="CU31" s="697"/>
      <c r="CV31" s="697"/>
      <c r="CW31" s="697"/>
      <c r="CX31" s="697"/>
      <c r="CY31" s="697"/>
      <c r="CZ31" s="697"/>
      <c r="DA31" s="697"/>
      <c r="DB31" s="697"/>
      <c r="DC31" s="697"/>
      <c r="DD31" s="697"/>
      <c r="DE31" s="697"/>
      <c r="DF31" s="697"/>
      <c r="DG31" s="697"/>
      <c r="DH31" s="697"/>
      <c r="DI31" s="697"/>
      <c r="DJ31" s="697"/>
      <c r="DK31" s="697"/>
      <c r="DL31" s="697"/>
      <c r="DM31" s="697"/>
      <c r="DN31" s="697"/>
      <c r="DO31" s="697"/>
      <c r="DP31" s="697"/>
      <c r="DQ31" s="697"/>
      <c r="DR31" s="697"/>
      <c r="DS31" s="697"/>
      <c r="DT31" s="697"/>
      <c r="DU31" s="697"/>
      <c r="DV31" s="697"/>
      <c r="DW31" s="697"/>
      <c r="DX31" s="697"/>
      <c r="DY31" s="697"/>
      <c r="DZ31" s="697"/>
      <c r="EA31" s="697"/>
      <c r="EB31" s="697"/>
      <c r="EC31" s="697"/>
    </row>
    <row r="32" spans="1:133" ht="15.75" customHeight="1" thickTop="1" x14ac:dyDescent="0.35">
      <c r="A32" s="608"/>
      <c r="B32" s="694"/>
      <c r="C32" s="694"/>
      <c r="D32" s="694"/>
      <c r="E32" s="694"/>
      <c r="F32" s="694"/>
      <c r="G32" s="694"/>
      <c r="H32" s="694"/>
      <c r="I32" s="694"/>
      <c r="J32" s="694"/>
      <c r="K32" s="694"/>
      <c r="L32" s="694"/>
      <c r="M32" s="694"/>
      <c r="N32" s="694"/>
      <c r="O32" s="694"/>
      <c r="P32" s="694"/>
      <c r="Q32" s="694"/>
      <c r="R32" s="694"/>
      <c r="S32" s="694"/>
      <c r="T32" s="695"/>
      <c r="U32" s="695"/>
      <c r="V32" s="695"/>
      <c r="W32" s="695"/>
      <c r="X32" s="695"/>
      <c r="Y32" s="695"/>
      <c r="Z32" s="695"/>
      <c r="AA32" s="695"/>
      <c r="AB32" s="695"/>
      <c r="AC32" s="695"/>
      <c r="AD32" s="695"/>
      <c r="AE32" s="695"/>
      <c r="AF32" s="695"/>
      <c r="AG32" s="697"/>
      <c r="AH32" s="697"/>
      <c r="AI32" s="697"/>
      <c r="AJ32" s="697"/>
      <c r="AK32" s="697"/>
      <c r="AL32" s="697"/>
      <c r="AM32" s="697"/>
      <c r="AN32" s="697"/>
      <c r="AO32" s="697"/>
      <c r="AP32" s="697"/>
      <c r="AQ32" s="697"/>
      <c r="AR32" s="697"/>
      <c r="AS32" s="697"/>
      <c r="AT32" s="697"/>
      <c r="AU32" s="697"/>
      <c r="AV32" s="697"/>
      <c r="AW32" s="697"/>
      <c r="AX32" s="697"/>
      <c r="AY32" s="697"/>
      <c r="AZ32" s="697"/>
      <c r="BA32" s="697"/>
      <c r="BB32" s="697"/>
      <c r="BC32" s="697"/>
      <c r="BD32" s="697"/>
      <c r="BE32" s="697"/>
      <c r="BF32" s="697"/>
      <c r="BG32" s="697"/>
      <c r="BH32" s="697"/>
      <c r="BI32" s="697"/>
      <c r="BJ32" s="697"/>
      <c r="BK32" s="697"/>
      <c r="BL32" s="697"/>
      <c r="BM32" s="697"/>
      <c r="BN32" s="697"/>
      <c r="BO32" s="697"/>
      <c r="BP32" s="697"/>
      <c r="BQ32" s="697"/>
      <c r="BR32" s="697"/>
      <c r="BS32" s="697"/>
      <c r="BT32" s="697"/>
      <c r="BU32" s="697"/>
      <c r="BV32" s="697"/>
      <c r="BW32" s="697"/>
      <c r="BX32" s="697"/>
      <c r="BY32" s="697"/>
      <c r="BZ32" s="697"/>
      <c r="CA32" s="697"/>
      <c r="CB32" s="697"/>
      <c r="CC32" s="697"/>
      <c r="CD32" s="697"/>
      <c r="CE32" s="697"/>
      <c r="CF32" s="697"/>
      <c r="CG32" s="697"/>
      <c r="CH32" s="697"/>
      <c r="CI32" s="697"/>
      <c r="CJ32" s="697"/>
      <c r="CK32" s="697"/>
      <c r="CL32" s="697"/>
      <c r="CM32" s="697"/>
      <c r="CN32" s="697"/>
      <c r="CO32" s="697"/>
      <c r="CP32" s="697"/>
      <c r="CQ32" s="697"/>
      <c r="CR32" s="697"/>
      <c r="CS32" s="697"/>
      <c r="CT32" s="697"/>
      <c r="CU32" s="697"/>
      <c r="CV32" s="697"/>
      <c r="CW32" s="697"/>
      <c r="CX32" s="697"/>
      <c r="CY32" s="697"/>
      <c r="CZ32" s="697"/>
      <c r="DA32" s="697"/>
      <c r="DB32" s="697"/>
      <c r="DC32" s="697"/>
      <c r="DD32" s="697"/>
      <c r="DE32" s="697"/>
      <c r="DF32" s="697"/>
      <c r="DG32" s="697"/>
      <c r="DH32" s="697"/>
      <c r="DI32" s="697"/>
      <c r="DJ32" s="697"/>
      <c r="DK32" s="697"/>
      <c r="DL32" s="697"/>
      <c r="DM32" s="697"/>
      <c r="DN32" s="697"/>
      <c r="DO32" s="697"/>
      <c r="DP32" s="697"/>
      <c r="DQ32" s="697"/>
      <c r="DR32" s="697"/>
      <c r="DS32" s="697"/>
      <c r="DT32" s="697"/>
      <c r="DU32" s="697"/>
      <c r="DV32" s="697"/>
      <c r="DW32" s="697"/>
      <c r="DX32" s="697"/>
      <c r="DY32" s="697"/>
      <c r="DZ32" s="697"/>
      <c r="EA32" s="697"/>
      <c r="EB32" s="697"/>
      <c r="EC32" s="697"/>
    </row>
    <row r="34" spans="1:133" x14ac:dyDescent="0.35">
      <c r="AB34" s="547"/>
      <c r="AC34" s="547"/>
      <c r="AD34" s="547"/>
      <c r="AE34" s="547"/>
      <c r="AF34" s="547"/>
      <c r="AG34" s="547"/>
      <c r="AH34" s="547"/>
      <c r="AI34" s="547"/>
      <c r="AJ34" s="547"/>
      <c r="AK34" s="547"/>
      <c r="AL34" s="547"/>
      <c r="AM34" s="547"/>
      <c r="AN34" s="547"/>
      <c r="AO34" s="547"/>
      <c r="AP34" s="547"/>
      <c r="AQ34" s="547"/>
      <c r="AR34" s="547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7"/>
      <c r="BD34" s="547"/>
      <c r="BE34" s="547"/>
      <c r="BF34" s="547"/>
      <c r="BG34" s="547"/>
      <c r="BH34" s="547"/>
      <c r="BI34" s="547"/>
      <c r="BJ34" s="547"/>
      <c r="BK34" s="547"/>
      <c r="BL34" s="547"/>
      <c r="BM34" s="547"/>
      <c r="BN34" s="547"/>
      <c r="BO34" s="547"/>
      <c r="BP34" s="547"/>
      <c r="BQ34" s="547"/>
      <c r="BR34" s="547"/>
      <c r="BS34" s="547"/>
      <c r="BT34" s="547"/>
      <c r="BU34" s="547"/>
      <c r="BV34" s="547"/>
      <c r="BW34" s="547"/>
      <c r="BX34" s="547"/>
      <c r="BY34" s="547"/>
      <c r="BZ34" s="547"/>
      <c r="CA34" s="547"/>
      <c r="CB34" s="547"/>
      <c r="CC34" s="547"/>
      <c r="CD34" s="547"/>
      <c r="CE34" s="547"/>
      <c r="CF34" s="547"/>
      <c r="CG34" s="547"/>
      <c r="CH34" s="547"/>
      <c r="CI34" s="547"/>
      <c r="CJ34" s="547"/>
      <c r="CK34" s="547"/>
      <c r="CL34" s="547"/>
      <c r="CM34" s="547"/>
      <c r="CN34" s="547"/>
      <c r="CO34" s="547"/>
      <c r="CP34" s="547"/>
      <c r="CQ34" s="547"/>
      <c r="CR34" s="547"/>
      <c r="CS34" s="547"/>
      <c r="CT34" s="547"/>
      <c r="CU34" s="547"/>
      <c r="CV34" s="547"/>
      <c r="CW34" s="547"/>
      <c r="CX34" s="547"/>
      <c r="CY34" s="547"/>
      <c r="CZ34" s="547"/>
      <c r="DA34" s="547"/>
      <c r="DB34" s="547"/>
      <c r="DC34" s="547"/>
      <c r="DD34" s="547"/>
      <c r="DE34" s="547"/>
      <c r="DF34" s="547"/>
      <c r="DG34" s="547"/>
      <c r="DH34" s="547"/>
      <c r="DI34" s="547"/>
      <c r="DJ34" s="547"/>
      <c r="DK34" s="547"/>
      <c r="DL34" s="547"/>
      <c r="DM34" s="547"/>
      <c r="DN34" s="547"/>
      <c r="DO34" s="547"/>
      <c r="DP34" s="547"/>
      <c r="DQ34" s="547"/>
      <c r="DR34" s="547"/>
      <c r="DS34" s="547"/>
      <c r="DT34" s="547"/>
      <c r="DU34" s="547"/>
      <c r="DV34" s="547"/>
      <c r="DW34" s="547"/>
      <c r="DX34" s="547"/>
      <c r="DY34" s="547"/>
      <c r="DZ34" s="547"/>
      <c r="EA34" s="547"/>
      <c r="EB34" s="547"/>
      <c r="EC34" s="547"/>
    </row>
    <row r="35" spans="1:133" x14ac:dyDescent="0.35">
      <c r="A35" s="673"/>
    </row>
    <row r="45" spans="1:133" ht="12.5" x14ac:dyDescent="0.25"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ht="12.5" x14ac:dyDescent="0.25"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ht="12.5" x14ac:dyDescent="0.25"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ht="12.5" x14ac:dyDescent="0.25"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  <row r="55" customFormat="1" ht="12.5" x14ac:dyDescent="0.25"/>
    <row r="56" customFormat="1" ht="12.5" x14ac:dyDescent="0.25"/>
    <row r="57" customFormat="1" ht="12.5" x14ac:dyDescent="0.25"/>
    <row r="58" customFormat="1" ht="12.5" x14ac:dyDescent="0.25"/>
  </sheetData>
  <mergeCells count="12">
    <mergeCell ref="DR2:EC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honeticPr fontId="153" type="noConversion"/>
  <printOptions horizontalCentered="1"/>
  <pageMargins left="0" right="0" top="0.55118110236220474" bottom="0.78740157480314965" header="0.19685039370078741" footer="0"/>
  <pageSetup paperSize="9" scale="61" orientation="landscape" r:id="rId1"/>
  <headerFooter>
    <oddHeader>&amp;C&amp;"Aptos"&amp;10&amp;K000000 PUBLIC&amp;1#_x000D_&amp;"Arialri"&amp;10&amp;K000000&amp;G</oddHeader>
    <oddFooter>&amp;C13_x000D_&amp;1#&amp;"Aptos"&amp;10&amp;K000000 PUBLIC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95CA9-5C7C-4148-9CC2-C3E2190618AA}">
  <dimension ref="A1:GQ245"/>
  <sheetViews>
    <sheetView showGridLines="0" view="pageBreakPreview" zoomScale="70" zoomScaleNormal="90" zoomScaleSheetLayoutView="70" workbookViewId="0">
      <pane xSplit="1" ySplit="3" topLeftCell="GB4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33" customHeight="1" x14ac:dyDescent="0.45"/>
  <cols>
    <col min="1" max="1" width="43.81640625" style="723" customWidth="1"/>
    <col min="2" max="2" width="9.453125" style="723" hidden="1" customWidth="1"/>
    <col min="3" max="3" width="9.81640625" style="723" hidden="1" customWidth="1"/>
    <col min="4" max="4" width="11.453125" style="723" hidden="1" customWidth="1"/>
    <col min="5" max="5" width="11" style="723" hidden="1" customWidth="1"/>
    <col min="6" max="6" width="11.81640625" style="723" hidden="1" customWidth="1"/>
    <col min="7" max="8" width="10.1796875" style="723" hidden="1" customWidth="1"/>
    <col min="9" max="9" width="11" style="723" hidden="1" customWidth="1"/>
    <col min="10" max="11" width="10.1796875" style="723" hidden="1" customWidth="1"/>
    <col min="12" max="12" width="11" style="723" hidden="1" customWidth="1"/>
    <col min="13" max="14" width="10.1796875" style="723" hidden="1" customWidth="1"/>
    <col min="15" max="15" width="11" style="723" hidden="1" customWidth="1"/>
    <col min="16" max="16" width="10.1796875" style="723" hidden="1" customWidth="1"/>
    <col min="17" max="17" width="11" style="723" hidden="1" customWidth="1"/>
    <col min="18" max="18" width="12.1796875" style="723" hidden="1" customWidth="1"/>
    <col min="19" max="19" width="0.1796875" style="723" hidden="1" customWidth="1"/>
    <col min="20" max="20" width="12.90625" style="723" hidden="1" customWidth="1"/>
    <col min="21" max="21" width="8.1796875" style="723" hidden="1" customWidth="1"/>
    <col min="22" max="22" width="1.54296875" style="723" hidden="1" customWidth="1"/>
    <col min="23" max="23" width="13.81640625" style="723" hidden="1" customWidth="1"/>
    <col min="24" max="25" width="0.1796875" style="723" hidden="1" customWidth="1"/>
    <col min="26" max="26" width="15.1796875" style="723" hidden="1" customWidth="1"/>
    <col min="27" max="27" width="0.1796875" style="723" hidden="1" customWidth="1"/>
    <col min="28" max="28" width="0.453125" style="723" hidden="1" customWidth="1"/>
    <col min="29" max="29" width="15.54296875" style="723" hidden="1" customWidth="1"/>
    <col min="30" max="30" width="0.453125" style="723" hidden="1" customWidth="1"/>
    <col min="31" max="31" width="7.36328125" style="723" hidden="1" customWidth="1"/>
    <col min="32" max="32" width="12.1796875" style="723" hidden="1" customWidth="1"/>
    <col min="33" max="33" width="11.453125" style="723" hidden="1" customWidth="1"/>
    <col min="34" max="34" width="13.54296875" style="723" hidden="1" customWidth="1"/>
    <col min="35" max="35" width="12" style="723" hidden="1" customWidth="1"/>
    <col min="36" max="36" width="11.54296875" style="723" hidden="1" customWidth="1"/>
    <col min="37" max="37" width="10.36328125" style="723" hidden="1" customWidth="1"/>
    <col min="38" max="38" width="11.54296875" style="723" hidden="1" customWidth="1"/>
    <col min="39" max="39" width="16.1796875" style="723" hidden="1" customWidth="1"/>
    <col min="40" max="40" width="15.1796875" style="723" hidden="1" customWidth="1"/>
    <col min="41" max="41" width="14" style="723" hidden="1" customWidth="1"/>
    <col min="42" max="42" width="15.453125" style="723" hidden="1" customWidth="1"/>
    <col min="43" max="43" width="13.1796875" style="723" hidden="1" customWidth="1"/>
    <col min="44" max="44" width="10.1796875" style="723" hidden="1" customWidth="1"/>
    <col min="45" max="45" width="13.1796875" style="723" hidden="1" customWidth="1"/>
    <col min="46" max="46" width="13.54296875" style="723" hidden="1" customWidth="1"/>
    <col min="47" max="47" width="15.453125" style="723" hidden="1" customWidth="1"/>
    <col min="48" max="48" width="15.1796875" style="723" hidden="1" customWidth="1"/>
    <col min="49" max="49" width="16.1796875" style="723" hidden="1" customWidth="1"/>
    <col min="50" max="52" width="12.54296875" style="723" hidden="1" customWidth="1"/>
    <col min="53" max="53" width="11.81640625" style="723" hidden="1" customWidth="1"/>
    <col min="54" max="54" width="11.1796875" style="723" hidden="1" customWidth="1"/>
    <col min="55" max="55" width="11.54296875" style="723" hidden="1" customWidth="1"/>
    <col min="56" max="56" width="1.81640625" style="723" hidden="1" customWidth="1"/>
    <col min="57" max="57" width="12.1796875" style="723" hidden="1" customWidth="1"/>
    <col min="58" max="58" width="13.1796875" style="723" hidden="1" customWidth="1"/>
    <col min="59" max="59" width="13.453125" style="723" hidden="1" customWidth="1"/>
    <col min="60" max="60" width="12.1796875" style="723" hidden="1" customWidth="1"/>
    <col min="61" max="61" width="12.453125" style="723" hidden="1" customWidth="1"/>
    <col min="62" max="62" width="12.81640625" style="723" hidden="1" customWidth="1"/>
    <col min="63" max="63" width="12.1796875" style="723" hidden="1" customWidth="1"/>
    <col min="64" max="64" width="4.453125" style="723" hidden="1" customWidth="1"/>
    <col min="65" max="67" width="12.1796875" style="723" hidden="1" customWidth="1"/>
    <col min="68" max="68" width="14.453125" style="723" hidden="1" customWidth="1"/>
    <col min="69" max="73" width="13.1796875" style="723" hidden="1" customWidth="1"/>
    <col min="74" max="76" width="13.1796875" style="778" hidden="1" customWidth="1"/>
    <col min="77" max="79" width="13.1796875" style="826" hidden="1" customWidth="1"/>
    <col min="80" max="81" width="13.1796875" style="827" hidden="1" customWidth="1"/>
    <col min="82" max="82" width="13.1796875" style="826" hidden="1" customWidth="1"/>
    <col min="83" max="84" width="13.1796875" style="827" hidden="1" customWidth="1"/>
    <col min="85" max="85" width="13.1796875" style="826" hidden="1" customWidth="1"/>
    <col min="86" max="116" width="13.1796875" style="827" hidden="1" customWidth="1"/>
    <col min="117" max="117" width="15" style="827" hidden="1" customWidth="1"/>
    <col min="118" max="119" width="13.1796875" style="827" hidden="1" customWidth="1"/>
    <col min="120" max="124" width="14.453125" style="827" hidden="1" customWidth="1"/>
    <col min="125" max="127" width="14.453125" style="826" hidden="1" customWidth="1"/>
    <col min="128" max="160" width="14.453125" style="778" hidden="1" customWidth="1"/>
    <col min="161" max="162" width="13" style="778" hidden="1" customWidth="1"/>
    <col min="163" max="183" width="14.453125" style="778" hidden="1" customWidth="1"/>
    <col min="184" max="196" width="14.453125" style="778" customWidth="1"/>
    <col min="197" max="197" width="14.453125" style="723" bestFit="1" customWidth="1"/>
    <col min="198" max="198" width="12.1796875" style="723" bestFit="1" customWidth="1"/>
    <col min="199" max="16384" width="9.1796875" style="723"/>
  </cols>
  <sheetData>
    <row r="1" spans="1:197" ht="33" customHeight="1" thickBot="1" x14ac:dyDescent="0.5">
      <c r="A1" s="718" t="s">
        <v>1019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  <c r="AL1" s="719"/>
      <c r="AM1" s="719"/>
      <c r="AN1" s="719"/>
      <c r="AO1" s="719"/>
      <c r="AP1" s="719"/>
      <c r="AQ1" s="719"/>
      <c r="AR1" s="719"/>
      <c r="AS1" s="719"/>
      <c r="AT1" s="719"/>
      <c r="AU1" s="719"/>
      <c r="AV1" s="719"/>
      <c r="AW1" s="719"/>
      <c r="AX1" s="719"/>
      <c r="AY1" s="719"/>
      <c r="AZ1" s="719"/>
      <c r="BA1" s="719"/>
      <c r="BB1" s="719"/>
      <c r="BC1" s="719"/>
      <c r="BD1" s="719"/>
      <c r="BE1" s="719"/>
      <c r="BF1" s="719"/>
      <c r="BG1" s="719"/>
      <c r="BH1" s="719"/>
      <c r="BI1" s="719"/>
      <c r="BJ1" s="719"/>
      <c r="BK1" s="719"/>
      <c r="BL1" s="719"/>
      <c r="BM1" s="719"/>
      <c r="BN1" s="719"/>
      <c r="BO1" s="719"/>
      <c r="BP1" s="719"/>
      <c r="BQ1" s="719"/>
      <c r="BR1" s="719"/>
      <c r="BS1" s="719"/>
      <c r="BT1" s="719"/>
      <c r="BU1" s="719"/>
      <c r="BV1" s="720"/>
      <c r="BW1" s="720"/>
      <c r="BX1" s="720"/>
      <c r="BY1" s="721"/>
      <c r="BZ1" s="721"/>
      <c r="CA1" s="721"/>
      <c r="CB1" s="722"/>
      <c r="CC1" s="722"/>
      <c r="CD1" s="721"/>
      <c r="CE1" s="722"/>
      <c r="CF1" s="722"/>
      <c r="CG1" s="721"/>
      <c r="CH1" s="722"/>
      <c r="CI1" s="722"/>
      <c r="CJ1" s="722"/>
      <c r="CK1" s="722"/>
      <c r="CL1" s="722"/>
      <c r="CM1" s="722"/>
      <c r="CN1" s="722"/>
      <c r="CO1" s="722"/>
      <c r="CP1" s="722"/>
      <c r="CQ1" s="722"/>
      <c r="CR1" s="722"/>
      <c r="CS1" s="722"/>
      <c r="CT1" s="722"/>
      <c r="CU1" s="722"/>
      <c r="CV1" s="722"/>
      <c r="CW1" s="722"/>
      <c r="CX1" s="722"/>
      <c r="CY1" s="722"/>
      <c r="CZ1" s="722"/>
      <c r="DA1" s="722"/>
      <c r="DB1" s="722"/>
      <c r="DC1" s="722"/>
      <c r="DD1" s="722"/>
      <c r="DE1" s="722"/>
      <c r="DF1" s="722"/>
      <c r="DG1" s="722"/>
      <c r="DH1" s="722"/>
      <c r="DI1" s="722"/>
      <c r="DJ1" s="722"/>
      <c r="DK1" s="722"/>
      <c r="DL1" s="722"/>
      <c r="DM1" s="722"/>
      <c r="DN1" s="722"/>
      <c r="DO1" s="722"/>
      <c r="DP1" s="722"/>
      <c r="DQ1" s="722"/>
      <c r="DR1" s="722"/>
      <c r="DS1" s="722"/>
      <c r="DT1" s="722"/>
      <c r="DU1" s="721"/>
      <c r="DV1" s="721"/>
      <c r="DW1" s="721"/>
      <c r="DX1" s="720"/>
      <c r="DY1" s="720"/>
      <c r="DZ1" s="720"/>
      <c r="EA1" s="720"/>
      <c r="EB1" s="720"/>
      <c r="EC1" s="720"/>
      <c r="ED1" s="720"/>
      <c r="EE1" s="720"/>
      <c r="EF1" s="720"/>
      <c r="EG1" s="720"/>
      <c r="EH1" s="720"/>
      <c r="EI1" s="720"/>
      <c r="EJ1" s="720"/>
      <c r="EK1" s="720"/>
      <c r="EL1" s="720"/>
      <c r="EM1" s="720"/>
      <c r="EN1" s="720"/>
      <c r="EO1" s="720"/>
      <c r="EP1" s="720"/>
      <c r="EQ1" s="720"/>
      <c r="ER1" s="720"/>
      <c r="ES1" s="720"/>
      <c r="ET1" s="720"/>
      <c r="EU1" s="720"/>
      <c r="EV1" s="720"/>
      <c r="EW1" s="720"/>
      <c r="EX1" s="720"/>
      <c r="EY1" s="720"/>
      <c r="EZ1" s="720"/>
      <c r="FA1" s="720"/>
      <c r="FB1" s="720"/>
      <c r="FC1" s="720"/>
      <c r="FD1" s="720"/>
      <c r="FE1" s="720"/>
      <c r="FF1" s="720"/>
      <c r="FG1" s="720"/>
      <c r="FH1" s="720"/>
      <c r="FI1" s="720"/>
      <c r="FJ1" s="720"/>
      <c r="FK1" s="720"/>
      <c r="FL1" s="720"/>
      <c r="FM1" s="720"/>
      <c r="FN1" s="720"/>
      <c r="FO1" s="720"/>
      <c r="FP1" s="720"/>
      <c r="FQ1" s="720"/>
      <c r="FR1" s="720"/>
      <c r="FS1" s="720"/>
      <c r="FT1" s="720"/>
      <c r="FU1" s="720"/>
      <c r="FV1" s="720"/>
      <c r="FW1" s="720"/>
      <c r="FX1" s="720"/>
      <c r="FY1" s="720"/>
      <c r="FZ1" s="720"/>
      <c r="GA1" s="720"/>
      <c r="GB1" s="720"/>
      <c r="GC1" s="720"/>
      <c r="GD1" s="720"/>
      <c r="GE1" s="720"/>
      <c r="GF1" s="720"/>
      <c r="GG1" s="720"/>
      <c r="GH1" s="720"/>
      <c r="GI1" s="720"/>
      <c r="GJ1" s="720"/>
      <c r="GK1" s="720"/>
      <c r="GL1" s="720"/>
      <c r="GM1" s="720"/>
      <c r="GN1" s="720"/>
    </row>
    <row r="2" spans="1:197" ht="30" customHeight="1" thickTop="1" thickBot="1" x14ac:dyDescent="0.5">
      <c r="A2" s="724"/>
      <c r="B2" s="2014" t="s">
        <v>679</v>
      </c>
      <c r="C2" s="2016" t="s">
        <v>680</v>
      </c>
      <c r="D2" s="2016" t="s">
        <v>681</v>
      </c>
      <c r="E2" s="2016" t="s">
        <v>682</v>
      </c>
      <c r="F2" s="2016" t="s">
        <v>683</v>
      </c>
      <c r="G2" s="2005">
        <v>2010</v>
      </c>
      <c r="H2" s="2006"/>
      <c r="I2" s="2006"/>
      <c r="J2" s="2006"/>
      <c r="K2" s="2006"/>
      <c r="L2" s="2006"/>
      <c r="M2" s="2006"/>
      <c r="N2" s="2006"/>
      <c r="O2" s="2006"/>
      <c r="P2" s="2006"/>
      <c r="Q2" s="2006"/>
      <c r="R2" s="2007"/>
      <c r="S2" s="2006"/>
      <c r="T2" s="2011">
        <v>2011</v>
      </c>
      <c r="U2" s="2012"/>
      <c r="V2" s="2012"/>
      <c r="W2" s="2012"/>
      <c r="X2" s="2012"/>
      <c r="Y2" s="2012"/>
      <c r="Z2" s="2012"/>
      <c r="AA2" s="2012"/>
      <c r="AB2" s="2012"/>
      <c r="AC2" s="2012"/>
      <c r="AD2" s="2012"/>
      <c r="AE2" s="2012"/>
      <c r="AF2" s="2013"/>
      <c r="AG2" s="2008">
        <v>2012</v>
      </c>
      <c r="AH2" s="2009"/>
      <c r="AI2" s="2009"/>
      <c r="AJ2" s="2009"/>
      <c r="AK2" s="2009"/>
      <c r="AL2" s="2009"/>
      <c r="AM2" s="2009"/>
      <c r="AN2" s="2009"/>
      <c r="AO2" s="2009"/>
      <c r="AP2" s="2009"/>
      <c r="AQ2" s="2010"/>
      <c r="AR2" s="2011">
        <v>2013</v>
      </c>
      <c r="AS2" s="2012"/>
      <c r="AT2" s="2012"/>
      <c r="AU2" s="2012"/>
      <c r="AV2" s="2012"/>
      <c r="AW2" s="2012"/>
      <c r="AX2" s="2012"/>
      <c r="AY2" s="2012"/>
      <c r="AZ2" s="2012"/>
      <c r="BA2" s="2012"/>
      <c r="BB2" s="2012"/>
      <c r="BC2" s="2013"/>
      <c r="BD2" s="709"/>
      <c r="BE2" s="2012">
        <v>2014</v>
      </c>
      <c r="BF2" s="2012"/>
      <c r="BG2" s="2012"/>
      <c r="BH2" s="2012"/>
      <c r="BI2" s="2012"/>
      <c r="BJ2" s="2012"/>
      <c r="BK2" s="2012"/>
      <c r="BL2" s="2013"/>
      <c r="BM2" s="2011">
        <v>2015</v>
      </c>
      <c r="BN2" s="2012"/>
      <c r="BO2" s="2012"/>
      <c r="BP2" s="2012"/>
      <c r="BQ2" s="2012"/>
      <c r="BR2" s="2012"/>
      <c r="BS2" s="2012"/>
      <c r="BT2" s="2012"/>
      <c r="BU2" s="2012"/>
      <c r="BV2" s="2012"/>
      <c r="BW2" s="2012"/>
      <c r="BX2" s="2013"/>
      <c r="BY2" s="2002">
        <v>2016</v>
      </c>
      <c r="BZ2" s="2003"/>
      <c r="CA2" s="2003"/>
      <c r="CB2" s="2003"/>
      <c r="CC2" s="2003"/>
      <c r="CD2" s="2003"/>
      <c r="CE2" s="2003"/>
      <c r="CF2" s="2003"/>
      <c r="CG2" s="2003"/>
      <c r="CH2" s="2003"/>
      <c r="CI2" s="2003"/>
      <c r="CJ2" s="2004"/>
      <c r="CK2" s="2003">
        <v>2017</v>
      </c>
      <c r="CL2" s="2003"/>
      <c r="CM2" s="2003"/>
      <c r="CN2" s="2003"/>
      <c r="CO2" s="2003"/>
      <c r="CP2" s="2003"/>
      <c r="CQ2" s="2003"/>
      <c r="CR2" s="2003"/>
      <c r="CS2" s="2003"/>
      <c r="CT2" s="2003"/>
      <c r="CU2" s="2003"/>
      <c r="CV2" s="2003"/>
      <c r="CW2" s="2002">
        <v>2018</v>
      </c>
      <c r="CX2" s="2003"/>
      <c r="CY2" s="2003"/>
      <c r="CZ2" s="2003"/>
      <c r="DA2" s="2003"/>
      <c r="DB2" s="2003"/>
      <c r="DC2" s="2003"/>
      <c r="DD2" s="2003"/>
      <c r="DE2" s="2003"/>
      <c r="DF2" s="2003"/>
      <c r="DG2" s="2003"/>
      <c r="DH2" s="2004"/>
      <c r="DI2" s="2002">
        <v>2019</v>
      </c>
      <c r="DJ2" s="2003"/>
      <c r="DK2" s="2003"/>
      <c r="DL2" s="2003"/>
      <c r="DM2" s="2003"/>
      <c r="DN2" s="2003"/>
      <c r="DO2" s="2003"/>
      <c r="DP2" s="2003"/>
      <c r="DQ2" s="2003"/>
      <c r="DR2" s="2003"/>
      <c r="DS2" s="2003"/>
      <c r="DT2" s="2004"/>
      <c r="DU2" s="2003">
        <v>2020</v>
      </c>
      <c r="DV2" s="2003"/>
      <c r="DW2" s="2003"/>
      <c r="DX2" s="2003"/>
      <c r="DY2" s="2003"/>
      <c r="DZ2" s="2003"/>
      <c r="EA2" s="2003"/>
      <c r="EB2" s="2003"/>
      <c r="EC2" s="2003"/>
      <c r="ED2" s="2003"/>
      <c r="EE2" s="2003"/>
      <c r="EF2" s="2003"/>
      <c r="EG2" s="2002">
        <v>2021</v>
      </c>
      <c r="EH2" s="2003"/>
      <c r="EI2" s="2003"/>
      <c r="EJ2" s="2003"/>
      <c r="EK2" s="2003"/>
      <c r="EL2" s="2003"/>
      <c r="EM2" s="2003"/>
      <c r="EN2" s="2003"/>
      <c r="EO2" s="2003"/>
      <c r="EP2" s="2003"/>
      <c r="EQ2" s="2003"/>
      <c r="ER2" s="2003"/>
      <c r="ES2" s="2002">
        <v>2022</v>
      </c>
      <c r="ET2" s="2003"/>
      <c r="EU2" s="2003"/>
      <c r="EV2" s="2003"/>
      <c r="EW2" s="2003"/>
      <c r="EX2" s="2003"/>
      <c r="EY2" s="2003"/>
      <c r="EZ2" s="2003"/>
      <c r="FA2" s="2003"/>
      <c r="FB2" s="2003"/>
      <c r="FC2" s="2003"/>
      <c r="FD2" s="2003"/>
      <c r="FE2" s="2002">
        <v>2023</v>
      </c>
      <c r="FF2" s="2003"/>
      <c r="FG2" s="2003"/>
      <c r="FH2" s="2003"/>
      <c r="FI2" s="2003"/>
      <c r="FJ2" s="2003"/>
      <c r="FK2" s="2003"/>
      <c r="FL2" s="2003"/>
      <c r="FM2" s="2003"/>
      <c r="FN2" s="2003"/>
      <c r="FO2" s="2003"/>
      <c r="FP2" s="2003"/>
      <c r="FQ2" s="2002">
        <v>2024</v>
      </c>
      <c r="FR2" s="2003"/>
      <c r="FS2" s="2003"/>
      <c r="FT2" s="2003"/>
      <c r="FU2" s="2003"/>
      <c r="FV2" s="2003"/>
      <c r="FW2" s="2003"/>
      <c r="FX2" s="2003"/>
      <c r="FY2" s="2003"/>
      <c r="FZ2" s="2003"/>
      <c r="GA2" s="2003"/>
      <c r="GB2" s="2003"/>
      <c r="GC2" s="2002">
        <v>2025</v>
      </c>
      <c r="GD2" s="2003"/>
      <c r="GE2" s="2003"/>
      <c r="GF2" s="2003"/>
      <c r="GG2" s="2003"/>
      <c r="GH2" s="2003"/>
      <c r="GI2" s="2003"/>
      <c r="GJ2" s="2003"/>
      <c r="GK2" s="2003"/>
      <c r="GL2" s="2003"/>
      <c r="GM2" s="2003"/>
      <c r="GN2" s="2004"/>
    </row>
    <row r="3" spans="1:197" ht="29.5" customHeight="1" thickTop="1" thickBot="1" x14ac:dyDescent="0.5">
      <c r="A3" s="727"/>
      <c r="B3" s="2015"/>
      <c r="C3" s="2017"/>
      <c r="D3" s="2017"/>
      <c r="E3" s="2017"/>
      <c r="F3" s="2017"/>
      <c r="G3" s="1713" t="s">
        <v>79</v>
      </c>
      <c r="H3" s="1630" t="s">
        <v>80</v>
      </c>
      <c r="I3" s="1630" t="s">
        <v>81</v>
      </c>
      <c r="J3" s="1630" t="s">
        <v>82</v>
      </c>
      <c r="K3" s="1630" t="s">
        <v>83</v>
      </c>
      <c r="L3" s="1630" t="s">
        <v>84</v>
      </c>
      <c r="M3" s="1630" t="s">
        <v>85</v>
      </c>
      <c r="N3" s="1630" t="s">
        <v>86</v>
      </c>
      <c r="O3" s="1630" t="s">
        <v>87</v>
      </c>
      <c r="P3" s="1630" t="s">
        <v>88</v>
      </c>
      <c r="Q3" s="1630" t="s">
        <v>89</v>
      </c>
      <c r="R3" s="1707" t="s">
        <v>90</v>
      </c>
      <c r="S3" s="2006" t="s">
        <v>669</v>
      </c>
      <c r="T3" s="1691" t="s">
        <v>79</v>
      </c>
      <c r="U3" s="725" t="s">
        <v>80</v>
      </c>
      <c r="V3" s="725"/>
      <c r="W3" s="725" t="s">
        <v>81</v>
      </c>
      <c r="X3" s="725" t="s">
        <v>82</v>
      </c>
      <c r="Y3" s="725" t="s">
        <v>83</v>
      </c>
      <c r="Z3" s="725" t="s">
        <v>84</v>
      </c>
      <c r="AA3" s="725" t="s">
        <v>85</v>
      </c>
      <c r="AB3" s="725" t="s">
        <v>86</v>
      </c>
      <c r="AC3" s="725" t="s">
        <v>87</v>
      </c>
      <c r="AD3" s="725" t="s">
        <v>88</v>
      </c>
      <c r="AE3" s="725" t="s">
        <v>89</v>
      </c>
      <c r="AF3" s="1631" t="s">
        <v>90</v>
      </c>
      <c r="AG3" s="1691" t="s">
        <v>79</v>
      </c>
      <c r="AH3" s="725" t="s">
        <v>80</v>
      </c>
      <c r="AI3" s="725" t="s">
        <v>81</v>
      </c>
      <c r="AJ3" s="725" t="s">
        <v>82</v>
      </c>
      <c r="AK3" s="725" t="s">
        <v>83</v>
      </c>
      <c r="AL3" s="725" t="s">
        <v>85</v>
      </c>
      <c r="AM3" s="725" t="s">
        <v>86</v>
      </c>
      <c r="AN3" s="725" t="s">
        <v>87</v>
      </c>
      <c r="AO3" s="725" t="s">
        <v>88</v>
      </c>
      <c r="AP3" s="725" t="s">
        <v>89</v>
      </c>
      <c r="AQ3" s="726" t="s">
        <v>90</v>
      </c>
      <c r="AR3" s="1723" t="s">
        <v>79</v>
      </c>
      <c r="AS3" s="725" t="s">
        <v>80</v>
      </c>
      <c r="AT3" s="725" t="s">
        <v>81</v>
      </c>
      <c r="AU3" s="725" t="s">
        <v>130</v>
      </c>
      <c r="AV3" s="725" t="s">
        <v>83</v>
      </c>
      <c r="AW3" s="725" t="s">
        <v>93</v>
      </c>
      <c r="AX3" s="725" t="s">
        <v>85</v>
      </c>
      <c r="AY3" s="725" t="s">
        <v>86</v>
      </c>
      <c r="AZ3" s="725" t="s">
        <v>87</v>
      </c>
      <c r="BA3" s="725" t="s">
        <v>88</v>
      </c>
      <c r="BB3" s="725" t="s">
        <v>89</v>
      </c>
      <c r="BC3" s="726" t="s">
        <v>90</v>
      </c>
      <c r="BD3" s="728"/>
      <c r="BE3" s="729" t="s">
        <v>79</v>
      </c>
      <c r="BF3" s="729" t="s">
        <v>80</v>
      </c>
      <c r="BG3" s="729" t="s">
        <v>81</v>
      </c>
      <c r="BH3" s="725" t="s">
        <v>130</v>
      </c>
      <c r="BI3" s="725" t="s">
        <v>83</v>
      </c>
      <c r="BJ3" s="725" t="s">
        <v>93</v>
      </c>
      <c r="BK3" s="725" t="s">
        <v>90</v>
      </c>
      <c r="BL3" s="728"/>
      <c r="BM3" s="1691" t="s">
        <v>79</v>
      </c>
      <c r="BN3" s="725" t="s">
        <v>80</v>
      </c>
      <c r="BO3" s="725" t="s">
        <v>81</v>
      </c>
      <c r="BP3" s="725" t="s">
        <v>82</v>
      </c>
      <c r="BQ3" s="725" t="s">
        <v>83</v>
      </c>
      <c r="BR3" s="725" t="s">
        <v>84</v>
      </c>
      <c r="BS3" s="725" t="s">
        <v>670</v>
      </c>
      <c r="BT3" s="725" t="s">
        <v>86</v>
      </c>
      <c r="BU3" s="725" t="s">
        <v>87</v>
      </c>
      <c r="BV3" s="730" t="s">
        <v>88</v>
      </c>
      <c r="BW3" s="730" t="s">
        <v>89</v>
      </c>
      <c r="BX3" s="731" t="s">
        <v>90</v>
      </c>
      <c r="BY3" s="736" t="s">
        <v>79</v>
      </c>
      <c r="BZ3" s="732" t="s">
        <v>80</v>
      </c>
      <c r="CA3" s="732" t="s">
        <v>81</v>
      </c>
      <c r="CB3" s="733" t="s">
        <v>82</v>
      </c>
      <c r="CC3" s="733" t="s">
        <v>83</v>
      </c>
      <c r="CD3" s="732" t="s">
        <v>84</v>
      </c>
      <c r="CE3" s="733" t="s">
        <v>85</v>
      </c>
      <c r="CF3" s="733" t="s">
        <v>86</v>
      </c>
      <c r="CG3" s="732" t="s">
        <v>87</v>
      </c>
      <c r="CH3" s="733" t="s">
        <v>88</v>
      </c>
      <c r="CI3" s="733" t="s">
        <v>89</v>
      </c>
      <c r="CJ3" s="734" t="s">
        <v>90</v>
      </c>
      <c r="CK3" s="733" t="s">
        <v>79</v>
      </c>
      <c r="CL3" s="733" t="s">
        <v>80</v>
      </c>
      <c r="CM3" s="733" t="s">
        <v>81</v>
      </c>
      <c r="CN3" s="733" t="s">
        <v>82</v>
      </c>
      <c r="CO3" s="733" t="s">
        <v>83</v>
      </c>
      <c r="CP3" s="733" t="s">
        <v>84</v>
      </c>
      <c r="CQ3" s="733" t="s">
        <v>85</v>
      </c>
      <c r="CR3" s="733" t="s">
        <v>86</v>
      </c>
      <c r="CS3" s="733" t="s">
        <v>87</v>
      </c>
      <c r="CT3" s="733" t="s">
        <v>88</v>
      </c>
      <c r="CU3" s="733" t="s">
        <v>89</v>
      </c>
      <c r="CV3" s="733" t="s">
        <v>90</v>
      </c>
      <c r="CW3" s="735" t="s">
        <v>79</v>
      </c>
      <c r="CX3" s="733" t="s">
        <v>80</v>
      </c>
      <c r="CY3" s="733" t="s">
        <v>81</v>
      </c>
      <c r="CZ3" s="733" t="s">
        <v>82</v>
      </c>
      <c r="DA3" s="733" t="s">
        <v>83</v>
      </c>
      <c r="DB3" s="733" t="s">
        <v>84</v>
      </c>
      <c r="DC3" s="733" t="s">
        <v>85</v>
      </c>
      <c r="DD3" s="733" t="s">
        <v>86</v>
      </c>
      <c r="DE3" s="733" t="s">
        <v>87</v>
      </c>
      <c r="DF3" s="733" t="s">
        <v>88</v>
      </c>
      <c r="DG3" s="733" t="s">
        <v>89</v>
      </c>
      <c r="DH3" s="734" t="s">
        <v>90</v>
      </c>
      <c r="DI3" s="735" t="s">
        <v>79</v>
      </c>
      <c r="DJ3" s="733" t="s">
        <v>80</v>
      </c>
      <c r="DK3" s="733" t="s">
        <v>81</v>
      </c>
      <c r="DL3" s="733" t="s">
        <v>82</v>
      </c>
      <c r="DM3" s="733" t="s">
        <v>83</v>
      </c>
      <c r="DN3" s="733" t="s">
        <v>84</v>
      </c>
      <c r="DO3" s="733" t="s">
        <v>85</v>
      </c>
      <c r="DP3" s="733" t="s">
        <v>86</v>
      </c>
      <c r="DQ3" s="733" t="s">
        <v>87</v>
      </c>
      <c r="DR3" s="733" t="s">
        <v>88</v>
      </c>
      <c r="DS3" s="733" t="s">
        <v>89</v>
      </c>
      <c r="DT3" s="734" t="s">
        <v>90</v>
      </c>
      <c r="DU3" s="732" t="s">
        <v>79</v>
      </c>
      <c r="DV3" s="732" t="s">
        <v>80</v>
      </c>
      <c r="DW3" s="732" t="s">
        <v>81</v>
      </c>
      <c r="DX3" s="732" t="s">
        <v>82</v>
      </c>
      <c r="DY3" s="732" t="s">
        <v>83</v>
      </c>
      <c r="DZ3" s="732" t="s">
        <v>84</v>
      </c>
      <c r="EA3" s="732" t="s">
        <v>85</v>
      </c>
      <c r="EB3" s="732" t="s">
        <v>86</v>
      </c>
      <c r="EC3" s="732" t="s">
        <v>87</v>
      </c>
      <c r="ED3" s="732" t="s">
        <v>88</v>
      </c>
      <c r="EE3" s="732" t="s">
        <v>89</v>
      </c>
      <c r="EF3" s="732" t="s">
        <v>90</v>
      </c>
      <c r="EG3" s="736" t="s">
        <v>79</v>
      </c>
      <c r="EH3" s="732" t="s">
        <v>80</v>
      </c>
      <c r="EI3" s="732" t="s">
        <v>81</v>
      </c>
      <c r="EJ3" s="732" t="s">
        <v>82</v>
      </c>
      <c r="EK3" s="732" t="s">
        <v>83</v>
      </c>
      <c r="EL3" s="732" t="s">
        <v>84</v>
      </c>
      <c r="EM3" s="732" t="s">
        <v>85</v>
      </c>
      <c r="EN3" s="732" t="s">
        <v>86</v>
      </c>
      <c r="EO3" s="732" t="s">
        <v>87</v>
      </c>
      <c r="EP3" s="732" t="s">
        <v>88</v>
      </c>
      <c r="EQ3" s="732" t="s">
        <v>89</v>
      </c>
      <c r="ER3" s="732" t="s">
        <v>90</v>
      </c>
      <c r="ES3" s="736" t="s">
        <v>79</v>
      </c>
      <c r="ET3" s="732" t="s">
        <v>80</v>
      </c>
      <c r="EU3" s="732" t="s">
        <v>81</v>
      </c>
      <c r="EV3" s="732" t="s">
        <v>82</v>
      </c>
      <c r="EW3" s="732" t="s">
        <v>83</v>
      </c>
      <c r="EX3" s="732" t="s">
        <v>84</v>
      </c>
      <c r="EY3" s="732" t="s">
        <v>85</v>
      </c>
      <c r="EZ3" s="732" t="s">
        <v>86</v>
      </c>
      <c r="FA3" s="732" t="s">
        <v>87</v>
      </c>
      <c r="FB3" s="732" t="s">
        <v>88</v>
      </c>
      <c r="FC3" s="732" t="s">
        <v>89</v>
      </c>
      <c r="FD3" s="732" t="s">
        <v>90</v>
      </c>
      <c r="FE3" s="736" t="s">
        <v>79</v>
      </c>
      <c r="FF3" s="732" t="s">
        <v>80</v>
      </c>
      <c r="FG3" s="732" t="s">
        <v>81</v>
      </c>
      <c r="FH3" s="732" t="s">
        <v>82</v>
      </c>
      <c r="FI3" s="732" t="s">
        <v>83</v>
      </c>
      <c r="FJ3" s="732" t="s">
        <v>84</v>
      </c>
      <c r="FK3" s="732" t="s">
        <v>85</v>
      </c>
      <c r="FL3" s="732" t="s">
        <v>86</v>
      </c>
      <c r="FM3" s="732" t="s">
        <v>87</v>
      </c>
      <c r="FN3" s="732" t="s">
        <v>88</v>
      </c>
      <c r="FO3" s="732" t="s">
        <v>89</v>
      </c>
      <c r="FP3" s="732" t="s">
        <v>90</v>
      </c>
      <c r="FQ3" s="736" t="s">
        <v>79</v>
      </c>
      <c r="FR3" s="732" t="s">
        <v>80</v>
      </c>
      <c r="FS3" s="732" t="s">
        <v>81</v>
      </c>
      <c r="FT3" s="732" t="s">
        <v>82</v>
      </c>
      <c r="FU3" s="732" t="s">
        <v>83</v>
      </c>
      <c r="FV3" s="732" t="s">
        <v>84</v>
      </c>
      <c r="FW3" s="732" t="s">
        <v>670</v>
      </c>
      <c r="FX3" s="732" t="s">
        <v>86</v>
      </c>
      <c r="FY3" s="732" t="s">
        <v>87</v>
      </c>
      <c r="FZ3" s="732" t="s">
        <v>88</v>
      </c>
      <c r="GA3" s="732" t="s">
        <v>89</v>
      </c>
      <c r="GB3" s="732" t="s">
        <v>90</v>
      </c>
      <c r="GC3" s="1845" t="s">
        <v>79</v>
      </c>
      <c r="GD3" s="1846" t="s">
        <v>80</v>
      </c>
      <c r="GE3" s="1846" t="s">
        <v>81</v>
      </c>
      <c r="GF3" s="1846" t="s">
        <v>82</v>
      </c>
      <c r="GG3" s="1846" t="s">
        <v>83</v>
      </c>
      <c r="GH3" s="1846" t="s">
        <v>84</v>
      </c>
      <c r="GI3" s="1846" t="s">
        <v>85</v>
      </c>
      <c r="GJ3" s="1846" t="s">
        <v>86</v>
      </c>
      <c r="GK3" s="1846" t="s">
        <v>87</v>
      </c>
      <c r="GL3" s="1846" t="s">
        <v>88</v>
      </c>
      <c r="GM3" s="1846" t="s">
        <v>89</v>
      </c>
      <c r="GN3" s="1847" t="s">
        <v>90</v>
      </c>
    </row>
    <row r="4" spans="1:197" s="748" customFormat="1" ht="35.15" customHeight="1" thickTop="1" x14ac:dyDescent="0.45">
      <c r="A4" s="779" t="s">
        <v>685</v>
      </c>
      <c r="B4" s="1656">
        <v>586.78</v>
      </c>
      <c r="C4" s="1657">
        <v>419.08</v>
      </c>
      <c r="D4" s="1657">
        <v>469.1</v>
      </c>
      <c r="E4" s="1657">
        <v>518.37480000000005</v>
      </c>
      <c r="F4" s="1657">
        <v>779.60149999999999</v>
      </c>
      <c r="G4" s="1656">
        <v>505.0718</v>
      </c>
      <c r="H4" s="1657">
        <v>486.15690000000001</v>
      </c>
      <c r="I4" s="1657">
        <v>607.83339999999998</v>
      </c>
      <c r="J4" s="1657">
        <v>622.79330000000004</v>
      </c>
      <c r="K4" s="1657">
        <v>513.27120000000002</v>
      </c>
      <c r="L4" s="1657">
        <v>604.99249999999995</v>
      </c>
      <c r="M4" s="1657">
        <v>545.49120000000005</v>
      </c>
      <c r="N4" s="1657">
        <v>527.31060000000002</v>
      </c>
      <c r="O4" s="1657">
        <v>674.04859999999996</v>
      </c>
      <c r="P4" s="1657">
        <v>552.73069999999996</v>
      </c>
      <c r="Q4" s="1657">
        <v>788.72349999999994</v>
      </c>
      <c r="R4" s="1927">
        <v>1124.2978522343731</v>
      </c>
      <c r="S4" s="737">
        <v>7545.0411034743729</v>
      </c>
      <c r="T4" s="780">
        <v>711.41489999999999</v>
      </c>
      <c r="U4" s="1658">
        <v>783.69770000000005</v>
      </c>
      <c r="V4" s="1658"/>
      <c r="W4" s="738">
        <v>756.19449999999995</v>
      </c>
      <c r="X4" s="739">
        <v>656.68579999999997</v>
      </c>
      <c r="Y4" s="740">
        <v>889.82860000000005</v>
      </c>
      <c r="Z4" s="737">
        <v>1338.9989</v>
      </c>
      <c r="AA4" s="741">
        <v>689.4828</v>
      </c>
      <c r="AB4" s="1659">
        <v>702.19849999999997</v>
      </c>
      <c r="AC4" s="1660">
        <v>1062.1198999999999</v>
      </c>
      <c r="AD4" s="1660">
        <v>980.88109999999995</v>
      </c>
      <c r="AE4" s="1660">
        <v>730.74760000000003</v>
      </c>
      <c r="AF4" s="1714">
        <v>1376.4070999999999</v>
      </c>
      <c r="AG4" s="1692">
        <v>651.26509431999818</v>
      </c>
      <c r="AH4" s="1660">
        <v>1205.8578391599992</v>
      </c>
      <c r="AI4" s="1660">
        <v>1291.8044147100211</v>
      </c>
      <c r="AJ4" s="1660">
        <v>808.02867633999949</v>
      </c>
      <c r="AK4" s="1660">
        <v>1132.0775241399988</v>
      </c>
      <c r="AL4" s="1660">
        <v>895.30224941999779</v>
      </c>
      <c r="AM4" s="1660">
        <v>972.48584510999945</v>
      </c>
      <c r="AN4" s="1660">
        <v>1007.4522019399984</v>
      </c>
      <c r="AO4" s="1660">
        <v>1100.0788471300011</v>
      </c>
      <c r="AP4" s="1660">
        <v>1079.5451645299995</v>
      </c>
      <c r="AQ4" s="1714">
        <v>1817.9859045299995</v>
      </c>
      <c r="AR4" s="1692">
        <v>875.58930098799999</v>
      </c>
      <c r="AS4" s="1660">
        <v>1176.8736406</v>
      </c>
      <c r="AT4" s="1660">
        <v>1350.11001876</v>
      </c>
      <c r="AU4" s="1660">
        <f t="shared" ref="AU4:AZ4" si="0">SUM(AU5:AU16)</f>
        <v>1240.0087560900001</v>
      </c>
      <c r="AV4" s="1660">
        <f t="shared" si="0"/>
        <v>1021.6136864600002</v>
      </c>
      <c r="AW4" s="1660">
        <f t="shared" si="0"/>
        <v>1402.5073185200001</v>
      </c>
      <c r="AX4" s="1660">
        <f t="shared" si="0"/>
        <v>939.21647431999997</v>
      </c>
      <c r="AY4" s="1660">
        <f t="shared" si="0"/>
        <v>983.22102872999972</v>
      </c>
      <c r="AZ4" s="1660">
        <f t="shared" si="0"/>
        <v>1022.2734119999988</v>
      </c>
      <c r="BA4" s="1660">
        <v>1495.0480678100007</v>
      </c>
      <c r="BB4" s="1660">
        <v>1106.298759699999</v>
      </c>
      <c r="BC4" s="1714">
        <v>1605.1379586100002</v>
      </c>
      <c r="BD4" s="1660"/>
      <c r="BE4" s="1660">
        <v>1216.3238398300002</v>
      </c>
      <c r="BF4" s="1660">
        <v>1205.1173558800015</v>
      </c>
      <c r="BG4" s="1660">
        <v>1572.444385870001</v>
      </c>
      <c r="BH4" s="1660">
        <v>1557.504507209999</v>
      </c>
      <c r="BI4" s="1660">
        <v>1421.0951735570418</v>
      </c>
      <c r="BJ4" s="1660">
        <v>1509.7013236543623</v>
      </c>
      <c r="BK4" s="1660">
        <v>2248.3373202099988</v>
      </c>
      <c r="BL4" s="1660"/>
      <c r="BM4" s="1692">
        <v>1525.0415406800005</v>
      </c>
      <c r="BN4" s="1660">
        <v>1916.2545874699945</v>
      </c>
      <c r="BO4" s="1660">
        <v>2917.7120690100014</v>
      </c>
      <c r="BP4" s="1660">
        <v>1866.2813803028382</v>
      </c>
      <c r="BQ4" s="1660">
        <v>2058.7258992200036</v>
      </c>
      <c r="BR4" s="1660">
        <v>2727.2075586600026</v>
      </c>
      <c r="BS4" s="1660">
        <v>2111.3781317841026</v>
      </c>
      <c r="BT4" s="1660">
        <v>1915.2849136754405</v>
      </c>
      <c r="BU4" s="1660">
        <v>1664.3213642099997</v>
      </c>
      <c r="BV4" s="742">
        <v>2103.47616638</v>
      </c>
      <c r="BW4" s="1660">
        <v>2057.5043731095557</v>
      </c>
      <c r="BX4" s="1693">
        <v>2632.4909480700012</v>
      </c>
      <c r="BY4" s="1700">
        <v>1701.2233123499975</v>
      </c>
      <c r="BZ4" s="743">
        <v>1937.2295629530051</v>
      </c>
      <c r="CA4" s="743">
        <v>2276.4344108000146</v>
      </c>
      <c r="CB4" s="1661">
        <v>3466.4248183300265</v>
      </c>
      <c r="CC4" s="1661">
        <v>2040.3135152999666</v>
      </c>
      <c r="CD4" s="1661">
        <v>2129.1486710100025</v>
      </c>
      <c r="CE4" s="1661">
        <v>2458.4008433399999</v>
      </c>
      <c r="CF4" s="1661">
        <v>1910.6390614520974</v>
      </c>
      <c r="CG4" s="1661">
        <v>2226.5209442899582</v>
      </c>
      <c r="CH4" s="1661">
        <v>3703.6069634998589</v>
      </c>
      <c r="CI4" s="1661">
        <v>2060.4723302000029</v>
      </c>
      <c r="CJ4" s="747">
        <v>2730.4401741352394</v>
      </c>
      <c r="CK4" s="1661">
        <v>2118.3362333949135</v>
      </c>
      <c r="CL4" s="1661">
        <v>2027.4982530199993</v>
      </c>
      <c r="CM4" s="1661">
        <v>2607.6304175987329</v>
      </c>
      <c r="CN4" s="1661">
        <v>2320.320041519913</v>
      </c>
      <c r="CO4" s="1661">
        <v>2576.189729430002</v>
      </c>
      <c r="CP4" s="1661">
        <v>2468.2140412299941</v>
      </c>
      <c r="CQ4" s="1661">
        <v>2537.4553350199221</v>
      </c>
      <c r="CR4" s="1661">
        <v>3087.054728299996</v>
      </c>
      <c r="CS4" s="1661">
        <v>2597.8271687214983</v>
      </c>
      <c r="CT4" s="1661">
        <v>2980.7344210500464</v>
      </c>
      <c r="CU4" s="1661">
        <v>3189.2494752899956</v>
      </c>
      <c r="CV4" s="1661">
        <v>4258.6377974087745</v>
      </c>
      <c r="CW4" s="746">
        <v>2391.0588438499999</v>
      </c>
      <c r="CX4" s="1661">
        <v>3623.2608594099966</v>
      </c>
      <c r="CY4" s="1661">
        <v>2805.2286861099992</v>
      </c>
      <c r="CZ4" s="1661">
        <v>2814.6973064199992</v>
      </c>
      <c r="DA4" s="1661">
        <v>3101.0995468970341</v>
      </c>
      <c r="DB4" s="1661">
        <v>3883.4198881600005</v>
      </c>
      <c r="DC4" s="1661">
        <v>3743.0195420833161</v>
      </c>
      <c r="DD4" s="1661">
        <v>3654.5463621589288</v>
      </c>
      <c r="DE4" s="1661">
        <v>3810.3102968899866</v>
      </c>
      <c r="DF4" s="1661">
        <v>3136.7062111399991</v>
      </c>
      <c r="DG4" s="1661">
        <v>3535.672087310023</v>
      </c>
      <c r="DH4" s="747">
        <v>5803.3293499099909</v>
      </c>
      <c r="DI4" s="746">
        <v>2991.9410882599955</v>
      </c>
      <c r="DJ4" s="1661">
        <v>2822.4406706299978</v>
      </c>
      <c r="DK4" s="1661">
        <v>3180.7669435499979</v>
      </c>
      <c r="DL4" s="1661">
        <v>3489.5932895999981</v>
      </c>
      <c r="DM4" s="1661">
        <v>3155.217946050001</v>
      </c>
      <c r="DN4" s="1661">
        <v>3351.7666694923987</v>
      </c>
      <c r="DO4" s="1661">
        <v>4825.0586000000358</v>
      </c>
      <c r="DP4" s="1661">
        <v>3863.1205666035694</v>
      </c>
      <c r="DQ4" s="1661">
        <v>3965.4732609520865</v>
      </c>
      <c r="DR4" s="1661">
        <v>3713.0729656000012</v>
      </c>
      <c r="DS4" s="1661">
        <v>3313.357808960001</v>
      </c>
      <c r="DT4" s="747">
        <v>7593.2619654977971</v>
      </c>
      <c r="DU4" s="1661">
        <v>3582.455582409993</v>
      </c>
      <c r="DV4" s="1661">
        <v>2511.3319241200002</v>
      </c>
      <c r="DW4" s="1661">
        <v>3167.9041599799989</v>
      </c>
      <c r="DX4" s="268">
        <v>5366.3754236855957</v>
      </c>
      <c r="DY4" s="268">
        <v>2733.5035049800008</v>
      </c>
      <c r="DZ4" s="268">
        <v>3615.1553727099999</v>
      </c>
      <c r="EA4" s="268">
        <v>4459.3019066899988</v>
      </c>
      <c r="EB4" s="268">
        <v>3304.996695186951</v>
      </c>
      <c r="EC4" s="268">
        <v>6234.5946423700207</v>
      </c>
      <c r="ED4" s="268">
        <v>4614.1949523799985</v>
      </c>
      <c r="EE4" s="268">
        <v>3929.0296959399966</v>
      </c>
      <c r="EF4" s="268">
        <v>7104.2581024607325</v>
      </c>
      <c r="EG4" s="305">
        <v>4447.1136307946472</v>
      </c>
      <c r="EH4" s="268">
        <v>3780.9579376000011</v>
      </c>
      <c r="EI4" s="268">
        <v>5351.6774650599937</v>
      </c>
      <c r="EJ4" s="268">
        <v>4765.2819203800018</v>
      </c>
      <c r="EK4" s="268">
        <v>3586.5159603999987</v>
      </c>
      <c r="EL4" s="268">
        <v>5711.9701294425049</v>
      </c>
      <c r="EM4" s="268">
        <v>5290.1371957300007</v>
      </c>
      <c r="EN4" s="268">
        <v>4088.7875416200018</v>
      </c>
      <c r="EO4" s="268">
        <v>5896.9852479200017</v>
      </c>
      <c r="EP4" s="268">
        <v>6630.0450915200026</v>
      </c>
      <c r="EQ4" s="268">
        <v>4269.1043928799991</v>
      </c>
      <c r="ER4" s="268">
        <v>8524.0813218700005</v>
      </c>
      <c r="ES4" s="305">
        <v>4186.8536878700079</v>
      </c>
      <c r="ET4" s="268">
        <v>3919.8328745199674</v>
      </c>
      <c r="EU4" s="268">
        <v>5898.2593036600001</v>
      </c>
      <c r="EV4" s="268">
        <v>7028.279160640006</v>
      </c>
      <c r="EW4" s="268">
        <v>4892.1702450300008</v>
      </c>
      <c r="EX4" s="268">
        <v>6281.0748797199976</v>
      </c>
      <c r="EY4" s="268">
        <v>6146.8481922699993</v>
      </c>
      <c r="EZ4" s="268">
        <v>5980.6904458599984</v>
      </c>
      <c r="FA4" s="268">
        <v>9669.6958267300088</v>
      </c>
      <c r="FB4" s="268">
        <v>7231.9471153999975</v>
      </c>
      <c r="FC4" s="268">
        <v>7562.2794576600181</v>
      </c>
      <c r="FD4" s="268">
        <v>12069.29447458</v>
      </c>
      <c r="FE4" s="305">
        <v>5306.9719054199995</v>
      </c>
      <c r="FF4" s="268">
        <v>6315.4825231700015</v>
      </c>
      <c r="FG4" s="268">
        <v>12451.240977060008</v>
      </c>
      <c r="FH4" s="268">
        <v>7139.7577560499876</v>
      </c>
      <c r="FI4" s="268">
        <v>8963.9563639499993</v>
      </c>
      <c r="FJ4" s="268">
        <v>14949.298867985852</v>
      </c>
      <c r="FK4" s="268">
        <v>10079.928616339997</v>
      </c>
      <c r="FL4" s="268">
        <v>8304.9975745499996</v>
      </c>
      <c r="FM4" s="268">
        <v>9038.5356465199238</v>
      </c>
      <c r="FN4" s="268">
        <v>9754.7752431799927</v>
      </c>
      <c r="FO4" s="268">
        <v>8442.9971525600049</v>
      </c>
      <c r="FP4" s="268">
        <v>16534.916327690007</v>
      </c>
      <c r="FQ4" s="305">
        <v>7359.9855977050192</v>
      </c>
      <c r="FR4" s="268">
        <v>8089.4639039429039</v>
      </c>
      <c r="FS4" s="268">
        <v>8913.6782629539648</v>
      </c>
      <c r="FT4" s="268">
        <v>12846.83831374</v>
      </c>
      <c r="FU4" s="268">
        <v>11309.308252679963</v>
      </c>
      <c r="FV4" s="268">
        <v>14433.343085381084</v>
      </c>
      <c r="FW4" s="268">
        <v>14215.981273062482</v>
      </c>
      <c r="FX4" s="268">
        <v>9642.0938381499818</v>
      </c>
      <c r="FY4" s="268">
        <v>10604.804833860057</v>
      </c>
      <c r="FZ4" s="268">
        <v>16765.117153109935</v>
      </c>
      <c r="GA4" s="268">
        <v>12875.288579837894</v>
      </c>
      <c r="GB4" s="268">
        <v>38114.752860588669</v>
      </c>
      <c r="GC4" s="305">
        <f t="shared" ref="GC4:GN4" si="1">GC5+GC6+GC7+GC8+GC13+GC15+GC16+GC9</f>
        <v>10202.507739430004</v>
      </c>
      <c r="GD4" s="268">
        <f t="shared" si="1"/>
        <v>9992.0908393300051</v>
      </c>
      <c r="GE4" s="268">
        <f t="shared" si="1"/>
        <v>19484.300981090713</v>
      </c>
      <c r="GF4" s="268">
        <f t="shared" si="1"/>
        <v>17486.850849960007</v>
      </c>
      <c r="GG4" s="268">
        <f t="shared" si="1"/>
        <v>12957.979737139354</v>
      </c>
      <c r="GH4" s="268">
        <f t="shared" si="1"/>
        <v>15407.770811518103</v>
      </c>
      <c r="GI4" s="268">
        <f t="shared" si="1"/>
        <v>12467.136080630014</v>
      </c>
      <c r="GJ4" s="268">
        <f t="shared" si="1"/>
        <v>21198.117105090008</v>
      </c>
      <c r="GK4" s="268">
        <f t="shared" si="1"/>
        <v>19466.931049282535</v>
      </c>
      <c r="GL4" s="268">
        <f t="shared" si="1"/>
        <v>18080.542254437558</v>
      </c>
      <c r="GM4" s="268">
        <f t="shared" si="1"/>
        <v>14966.979422106113</v>
      </c>
      <c r="GN4" s="306">
        <f t="shared" si="1"/>
        <v>33789.430390770001</v>
      </c>
    </row>
    <row r="5" spans="1:197" ht="35.15" customHeight="1" x14ac:dyDescent="0.45">
      <c r="A5" s="749" t="s">
        <v>686</v>
      </c>
      <c r="B5" s="1662">
        <v>108.52366000000002</v>
      </c>
      <c r="C5" s="1663">
        <v>139.79</v>
      </c>
      <c r="D5" s="1663">
        <v>134.4</v>
      </c>
      <c r="E5" s="1663">
        <v>179.08160000000001</v>
      </c>
      <c r="F5" s="1663">
        <v>192.7518</v>
      </c>
      <c r="G5" s="1662">
        <v>160.25200000000001</v>
      </c>
      <c r="H5" s="1663">
        <v>152.20009999999999</v>
      </c>
      <c r="I5" s="1663">
        <v>178.30670000000001</v>
      </c>
      <c r="J5" s="1663">
        <v>180.68180000000001</v>
      </c>
      <c r="K5" s="1663">
        <v>162.04249999999999</v>
      </c>
      <c r="L5" s="1663">
        <v>192.22550000000001</v>
      </c>
      <c r="M5" s="1663">
        <v>182.00880000000001</v>
      </c>
      <c r="N5" s="1663">
        <v>209.845</v>
      </c>
      <c r="O5" s="1663">
        <v>204.2816</v>
      </c>
      <c r="P5" s="1663">
        <v>177.69110000000001</v>
      </c>
      <c r="Q5" s="1663">
        <v>250.86949999999999</v>
      </c>
      <c r="R5" s="1694">
        <v>234.94038570000001</v>
      </c>
      <c r="S5" s="750">
        <v>2277.6651177000003</v>
      </c>
      <c r="T5" s="766">
        <v>127.9303</v>
      </c>
      <c r="U5" s="751">
        <v>368.67399999999998</v>
      </c>
      <c r="V5" s="751"/>
      <c r="W5" s="1665">
        <v>311.31909999999999</v>
      </c>
      <c r="X5" s="752">
        <v>202.42400000000001</v>
      </c>
      <c r="Y5" s="753">
        <v>302.83839999999998</v>
      </c>
      <c r="Z5" s="753">
        <v>319.05110000000002</v>
      </c>
      <c r="AA5" s="754">
        <v>254.40870000000001</v>
      </c>
      <c r="AB5" s="1666">
        <v>286.23349999999999</v>
      </c>
      <c r="AC5" s="1664">
        <v>326.04020000000003</v>
      </c>
      <c r="AD5" s="1664">
        <v>305.02140000000003</v>
      </c>
      <c r="AE5" s="1664">
        <v>325.17009999999999</v>
      </c>
      <c r="AF5" s="1694">
        <v>381.46570000000003</v>
      </c>
      <c r="AG5" s="763">
        <v>303.61868124999904</v>
      </c>
      <c r="AH5" s="1664">
        <v>354.69786363000031</v>
      </c>
      <c r="AI5" s="1664">
        <v>373.6998135</v>
      </c>
      <c r="AJ5" s="1664">
        <v>312.26535186999956</v>
      </c>
      <c r="AK5" s="1664">
        <v>401.75968370999931</v>
      </c>
      <c r="AL5" s="1664">
        <v>348.7214060199982</v>
      </c>
      <c r="AM5" s="1664">
        <v>393.46801837999897</v>
      </c>
      <c r="AN5" s="1664">
        <v>359.27216955999995</v>
      </c>
      <c r="AO5" s="1664">
        <v>371.4228225</v>
      </c>
      <c r="AP5" s="1664">
        <v>420.65367406000098</v>
      </c>
      <c r="AQ5" s="1694">
        <v>425.51371626000002</v>
      </c>
      <c r="AR5" s="763">
        <v>353.35307757999999</v>
      </c>
      <c r="AS5" s="1664">
        <v>349.86312627000001</v>
      </c>
      <c r="AT5" s="1664">
        <v>393.93401656999998</v>
      </c>
      <c r="AU5" s="1664">
        <v>409.30695135000008</v>
      </c>
      <c r="AV5" s="1664">
        <v>389.52708627999999</v>
      </c>
      <c r="AW5" s="1664">
        <v>429.16646920999995</v>
      </c>
      <c r="AX5" s="1664">
        <v>388.06758010999999</v>
      </c>
      <c r="AY5" s="1664">
        <v>417.95136214999997</v>
      </c>
      <c r="AZ5" s="1664">
        <v>435.77074400999993</v>
      </c>
      <c r="BA5" s="1664">
        <v>477.22426137999997</v>
      </c>
      <c r="BB5" s="1664">
        <v>457.92055926</v>
      </c>
      <c r="BC5" s="1694">
        <v>525.13476961999993</v>
      </c>
      <c r="BD5" s="1664"/>
      <c r="BE5" s="1664">
        <v>455.8107848599999</v>
      </c>
      <c r="BF5" s="1664">
        <v>471.51229855000003</v>
      </c>
      <c r="BG5" s="1664">
        <v>498.38204894</v>
      </c>
      <c r="BH5" s="1664">
        <v>456.92895475000006</v>
      </c>
      <c r="BI5" s="1664">
        <v>488.36357897999994</v>
      </c>
      <c r="BJ5" s="1664">
        <v>566.80960694000009</v>
      </c>
      <c r="BK5" s="1664">
        <v>703.23568319999913</v>
      </c>
      <c r="BL5" s="1664"/>
      <c r="BM5" s="763">
        <v>703.05525753000006</v>
      </c>
      <c r="BN5" s="1664">
        <v>612.02379836</v>
      </c>
      <c r="BO5" s="1664">
        <v>783.82663837999996</v>
      </c>
      <c r="BP5" s="1664">
        <v>718.48864368000011</v>
      </c>
      <c r="BQ5" s="1664">
        <v>754.6432331200001</v>
      </c>
      <c r="BR5" s="1664">
        <v>809.59548644999995</v>
      </c>
      <c r="BS5" s="1664">
        <v>613.78386783999997</v>
      </c>
      <c r="BT5" s="1664">
        <v>530.77260588000001</v>
      </c>
      <c r="BU5" s="1664">
        <v>595.04753600999993</v>
      </c>
      <c r="BV5" s="755">
        <v>883.44414755000093</v>
      </c>
      <c r="BW5" s="1664">
        <v>771.66046746999916</v>
      </c>
      <c r="BX5" s="84">
        <v>924.580584780001</v>
      </c>
      <c r="BY5" s="796">
        <v>706.82119463999891</v>
      </c>
      <c r="BZ5" s="1667">
        <v>902.28674101000104</v>
      </c>
      <c r="CA5" s="1667">
        <v>932.63473118999991</v>
      </c>
      <c r="CB5" s="1668">
        <v>942.17804863000015</v>
      </c>
      <c r="CC5" s="1668">
        <v>1032.8602763599999</v>
      </c>
      <c r="CD5" s="1669">
        <v>1052.8502132100011</v>
      </c>
      <c r="CE5" s="1668">
        <v>1056.89947353</v>
      </c>
      <c r="CF5" s="1668">
        <v>849.32601766000016</v>
      </c>
      <c r="CG5" s="1669">
        <v>905.73789293000107</v>
      </c>
      <c r="CH5" s="1668">
        <v>1116.5303599599999</v>
      </c>
      <c r="CI5" s="1668">
        <v>1106.9093903900009</v>
      </c>
      <c r="CJ5" s="757">
        <v>1070.55762362</v>
      </c>
      <c r="CK5" s="1668">
        <v>706.47883824999803</v>
      </c>
      <c r="CL5" s="1668">
        <v>1012.9182994399989</v>
      </c>
      <c r="CM5" s="1668">
        <v>1079.3081294599972</v>
      </c>
      <c r="CN5" s="1668">
        <v>776.87154248000104</v>
      </c>
      <c r="CO5" s="1668">
        <v>1028.9854816100019</v>
      </c>
      <c r="CP5" s="1668">
        <v>1087.871026139997</v>
      </c>
      <c r="CQ5" s="1668">
        <v>1050.8490463399971</v>
      </c>
      <c r="CR5" s="1668">
        <v>1077.4376862300019</v>
      </c>
      <c r="CS5" s="1668">
        <v>929.49531963000106</v>
      </c>
      <c r="CT5" s="1668">
        <v>1133.232684859996</v>
      </c>
      <c r="CU5" s="1668">
        <v>1341.3907840700022</v>
      </c>
      <c r="CV5" s="1668">
        <v>1183.8160693999989</v>
      </c>
      <c r="CW5" s="756">
        <v>1026.1078029600001</v>
      </c>
      <c r="CX5" s="1668">
        <v>881.92011724000008</v>
      </c>
      <c r="CY5" s="1668">
        <v>1030.32566492</v>
      </c>
      <c r="CZ5" s="1668">
        <v>870.67180383000004</v>
      </c>
      <c r="DA5" s="1668">
        <v>967.79666434000001</v>
      </c>
      <c r="DB5" s="1668">
        <v>1031.1472904700011</v>
      </c>
      <c r="DC5" s="1668">
        <v>989.34712821000096</v>
      </c>
      <c r="DD5" s="1668">
        <v>972.57565650000106</v>
      </c>
      <c r="DE5" s="1668">
        <v>903.89556216999904</v>
      </c>
      <c r="DF5" s="1668">
        <v>1139.14299458</v>
      </c>
      <c r="DG5" s="1668">
        <v>1109.579963030001</v>
      </c>
      <c r="DH5" s="757">
        <v>1130.8430219800016</v>
      </c>
      <c r="DI5" s="756">
        <v>1057.9807782599969</v>
      </c>
      <c r="DJ5" s="1668">
        <v>904.18429440000091</v>
      </c>
      <c r="DK5" s="1668">
        <v>1012.7118564699999</v>
      </c>
      <c r="DL5" s="1668">
        <v>936.64428917999703</v>
      </c>
      <c r="DM5" s="1668">
        <v>944.16514835000305</v>
      </c>
      <c r="DN5" s="1668">
        <v>754.51648218999799</v>
      </c>
      <c r="DO5" s="1668">
        <v>901.95361957999899</v>
      </c>
      <c r="DP5" s="1668">
        <v>858.70170290999999</v>
      </c>
      <c r="DQ5" s="1668">
        <v>810.76134134999995</v>
      </c>
      <c r="DR5" s="1668">
        <v>936.17966282999805</v>
      </c>
      <c r="DS5" s="1670">
        <v>881.12860030000195</v>
      </c>
      <c r="DT5" s="758">
        <v>1249.9129172599978</v>
      </c>
      <c r="DU5" s="759">
        <v>926.97904527999697</v>
      </c>
      <c r="DV5" s="759">
        <v>355.23942412999997</v>
      </c>
      <c r="DW5" s="759">
        <v>499.21462560999998</v>
      </c>
      <c r="DX5" s="250">
        <v>647.12602265999999</v>
      </c>
      <c r="DY5" s="250">
        <v>871.47533438999994</v>
      </c>
      <c r="DZ5" s="250">
        <v>1150.05286729</v>
      </c>
      <c r="EA5" s="250">
        <v>1402.8655427000001</v>
      </c>
      <c r="EB5" s="250">
        <v>1412.5385436199999</v>
      </c>
      <c r="EC5" s="250">
        <v>1124.1126082299991</v>
      </c>
      <c r="ED5" s="250">
        <v>1270.10221344</v>
      </c>
      <c r="EE5" s="250">
        <v>1150.87473316</v>
      </c>
      <c r="EF5" s="250">
        <v>1304.1758065499998</v>
      </c>
      <c r="EG5" s="311">
        <v>1016.463322000001</v>
      </c>
      <c r="EH5" s="250">
        <v>925.96149441999694</v>
      </c>
      <c r="EI5" s="250">
        <v>1200.4877750199998</v>
      </c>
      <c r="EJ5" s="250">
        <v>1127.7705910100019</v>
      </c>
      <c r="EK5" s="250">
        <v>1122.02475471</v>
      </c>
      <c r="EL5" s="250">
        <v>1347.6092741000007</v>
      </c>
      <c r="EM5" s="250">
        <v>1331.0900210400021</v>
      </c>
      <c r="EN5" s="250">
        <v>1416.279508000001</v>
      </c>
      <c r="EO5" s="250">
        <v>1328.6661643600009</v>
      </c>
      <c r="EP5" s="250">
        <v>1395.0415658300012</v>
      </c>
      <c r="EQ5" s="250">
        <v>1515.4559778799983</v>
      </c>
      <c r="ER5" s="250">
        <v>1640.3161860899997</v>
      </c>
      <c r="ES5" s="311">
        <v>1415.0560267000001</v>
      </c>
      <c r="ET5" s="250">
        <v>1184.3771365800001</v>
      </c>
      <c r="EU5" s="250">
        <v>1608.2661147399999</v>
      </c>
      <c r="EV5" s="250">
        <v>1565.7017490699998</v>
      </c>
      <c r="EW5" s="250">
        <v>1666.2717718100002</v>
      </c>
      <c r="EX5" s="250">
        <v>1684.54329003</v>
      </c>
      <c r="EY5" s="250">
        <v>1621.6659242000003</v>
      </c>
      <c r="EZ5" s="250">
        <v>1914.3474846699996</v>
      </c>
      <c r="FA5" s="250">
        <v>1808.92337391</v>
      </c>
      <c r="FB5" s="250">
        <v>1885.73145021</v>
      </c>
      <c r="FC5" s="250">
        <v>2310.5849725000003</v>
      </c>
      <c r="FD5" s="250">
        <v>2670.3812276400004</v>
      </c>
      <c r="FE5" s="311">
        <v>1303.262344160001</v>
      </c>
      <c r="FF5" s="250">
        <v>1593.7969159199997</v>
      </c>
      <c r="FG5" s="250">
        <v>2105.70465147</v>
      </c>
      <c r="FH5" s="250">
        <v>1772.8108609000003</v>
      </c>
      <c r="FI5" s="250">
        <v>2639.49850539</v>
      </c>
      <c r="FJ5" s="250">
        <v>2297.8161846400003</v>
      </c>
      <c r="FK5" s="250">
        <v>2625.0610670399997</v>
      </c>
      <c r="FL5" s="250">
        <v>2548.0853452499996</v>
      </c>
      <c r="FM5" s="250">
        <v>2196.3235966000002</v>
      </c>
      <c r="FN5" s="250">
        <v>2637.0030069900008</v>
      </c>
      <c r="FO5" s="250">
        <v>2797.9980806900003</v>
      </c>
      <c r="FP5" s="250">
        <v>2867.4066722000002</v>
      </c>
      <c r="FQ5" s="311">
        <v>2667.9831601699898</v>
      </c>
      <c r="FR5" s="250">
        <v>2458.0081803899998</v>
      </c>
      <c r="FS5" s="250">
        <v>2479.7155516800099</v>
      </c>
      <c r="FT5" s="250">
        <v>2935.9530300499996</v>
      </c>
      <c r="FU5" s="250">
        <v>3442.0632234700001</v>
      </c>
      <c r="FV5" s="250">
        <v>2989.8433318500001</v>
      </c>
      <c r="FW5" s="250">
        <v>3625.1844138600004</v>
      </c>
      <c r="FX5" s="250">
        <v>3461.0081646500003</v>
      </c>
      <c r="FY5" s="250">
        <v>3623.4365654500002</v>
      </c>
      <c r="FZ5" s="250">
        <v>4191.6503816300001</v>
      </c>
      <c r="GA5" s="250">
        <v>4057.4186521399997</v>
      </c>
      <c r="GB5" s="250">
        <v>4232.11844071</v>
      </c>
      <c r="GC5" s="311">
        <v>3749.47878472</v>
      </c>
      <c r="GD5" s="250">
        <v>3441.44649906</v>
      </c>
      <c r="GE5" s="250">
        <v>3406.9940013</v>
      </c>
      <c r="GF5" s="250">
        <v>3835.21314205001</v>
      </c>
      <c r="GG5" s="250">
        <v>4125.7880531900109</v>
      </c>
      <c r="GH5" s="250">
        <v>3547.4159300180995</v>
      </c>
      <c r="GI5" s="250">
        <v>3852.4693894900001</v>
      </c>
      <c r="GJ5" s="250">
        <v>4440.5021695999985</v>
      </c>
      <c r="GK5" s="250">
        <v>5563.4225332399938</v>
      </c>
      <c r="GL5" s="250">
        <v>4602.3877883100004</v>
      </c>
      <c r="GM5" s="250">
        <v>4161.7997252499899</v>
      </c>
      <c r="GN5" s="312">
        <v>4834.7643822300088</v>
      </c>
      <c r="GO5" s="760"/>
    </row>
    <row r="6" spans="1:197" ht="35.15" customHeight="1" x14ac:dyDescent="0.45">
      <c r="A6" s="749" t="s">
        <v>687</v>
      </c>
      <c r="B6" s="1662">
        <v>108.33514549999981</v>
      </c>
      <c r="C6" s="1663">
        <v>115.28</v>
      </c>
      <c r="D6" s="1663">
        <v>102.3</v>
      </c>
      <c r="E6" s="1663">
        <v>144.4528</v>
      </c>
      <c r="F6" s="1663">
        <v>216.65780000000001</v>
      </c>
      <c r="G6" s="1662">
        <v>169.85810000000001</v>
      </c>
      <c r="H6" s="1663">
        <v>146.97139999999999</v>
      </c>
      <c r="I6" s="1663">
        <v>146.22620000000001</v>
      </c>
      <c r="J6" s="1663">
        <v>234.74870000000001</v>
      </c>
      <c r="K6" s="1663">
        <v>151.95699999999999</v>
      </c>
      <c r="L6" s="1663">
        <v>235.46440000000001</v>
      </c>
      <c r="M6" s="1663">
        <v>182.0915</v>
      </c>
      <c r="N6" s="1663">
        <v>198.964</v>
      </c>
      <c r="O6" s="1663">
        <v>188.3126</v>
      </c>
      <c r="P6" s="1663">
        <v>236.55760000000001</v>
      </c>
      <c r="Q6" s="1663">
        <v>182.233</v>
      </c>
      <c r="R6" s="1709">
        <v>380.56864194000025</v>
      </c>
      <c r="S6" s="750">
        <v>2453.95325594</v>
      </c>
      <c r="T6" s="766">
        <v>131.5172</v>
      </c>
      <c r="U6" s="1665">
        <v>211.64500000000001</v>
      </c>
      <c r="V6" s="1665"/>
      <c r="W6" s="761">
        <v>201.3655</v>
      </c>
      <c r="X6" s="761">
        <v>288.94069999999999</v>
      </c>
      <c r="Y6" s="762">
        <v>394.48169999999999</v>
      </c>
      <c r="Z6" s="750">
        <v>448.2287</v>
      </c>
      <c r="AA6" s="754">
        <v>321.67619999999999</v>
      </c>
      <c r="AB6" s="1666">
        <v>248.66640000000001</v>
      </c>
      <c r="AC6" s="1664">
        <v>273.79219999999998</v>
      </c>
      <c r="AD6" s="1664">
        <v>501.2962</v>
      </c>
      <c r="AE6" s="1664">
        <v>237.08519999999999</v>
      </c>
      <c r="AF6" s="1694">
        <v>616.26670000000001</v>
      </c>
      <c r="AG6" s="763">
        <v>279.62297292999921</v>
      </c>
      <c r="AH6" s="1664">
        <v>255.60448114000076</v>
      </c>
      <c r="AI6" s="1664">
        <v>532.81170418000033</v>
      </c>
      <c r="AJ6" s="1664">
        <v>329.94959260999968</v>
      </c>
      <c r="AK6" s="1664">
        <v>452.84084518999981</v>
      </c>
      <c r="AL6" s="1664">
        <v>367.92876628999971</v>
      </c>
      <c r="AM6" s="1664">
        <v>351.76651463000104</v>
      </c>
      <c r="AN6" s="1664">
        <v>414.24056352999804</v>
      </c>
      <c r="AO6" s="1664">
        <v>388.82176645000095</v>
      </c>
      <c r="AP6" s="1664">
        <v>344.33708426999857</v>
      </c>
      <c r="AQ6" s="1694">
        <v>929.89884417999906</v>
      </c>
      <c r="AR6" s="763">
        <v>401.58661684000003</v>
      </c>
      <c r="AS6" s="1664">
        <v>355.49003798000001</v>
      </c>
      <c r="AT6" s="1664">
        <v>294.87862026999983</v>
      </c>
      <c r="AU6" s="1664">
        <v>595.67743984999993</v>
      </c>
      <c r="AV6" s="1664">
        <v>461.75982339000001</v>
      </c>
      <c r="AW6" s="1664">
        <v>583.52819536000027</v>
      </c>
      <c r="AX6" s="1664">
        <v>408.57064731999998</v>
      </c>
      <c r="AY6" s="1664">
        <v>393.78988913999962</v>
      </c>
      <c r="AZ6" s="1664">
        <v>417.86172556999884</v>
      </c>
      <c r="BA6" s="1664">
        <v>511.5379147300003</v>
      </c>
      <c r="BB6" s="1664">
        <v>445.62097145999877</v>
      </c>
      <c r="BC6" s="1694">
        <v>674.16262825000001</v>
      </c>
      <c r="BD6" s="1664"/>
      <c r="BE6" s="1664">
        <v>527.31614168000033</v>
      </c>
      <c r="BF6" s="1664">
        <v>410.6743119400013</v>
      </c>
      <c r="BG6" s="1664">
        <v>677.63013714000022</v>
      </c>
      <c r="BH6" s="1664">
        <v>642.63210768999909</v>
      </c>
      <c r="BI6" s="1664">
        <v>444.17145237000005</v>
      </c>
      <c r="BJ6" s="1664">
        <v>630.25237143999993</v>
      </c>
      <c r="BK6" s="1664">
        <v>1038.0452448899998</v>
      </c>
      <c r="BL6" s="1664"/>
      <c r="BM6" s="763">
        <v>586.09928804000003</v>
      </c>
      <c r="BN6" s="1664">
        <v>573.08909530999995</v>
      </c>
      <c r="BO6" s="1664">
        <v>677.50607562999983</v>
      </c>
      <c r="BP6" s="1664">
        <v>750.47743434999973</v>
      </c>
      <c r="BQ6" s="1664">
        <v>596.60306736000018</v>
      </c>
      <c r="BR6" s="1664">
        <v>740.09183297999994</v>
      </c>
      <c r="BS6" s="1664">
        <v>704.93705687000045</v>
      </c>
      <c r="BT6" s="1664">
        <v>545.77917728000045</v>
      </c>
      <c r="BU6" s="1664">
        <v>630.15103478999993</v>
      </c>
      <c r="BV6" s="755">
        <v>808.43850625999926</v>
      </c>
      <c r="BW6" s="1664">
        <v>572.29692114999989</v>
      </c>
      <c r="BX6" s="84">
        <v>1161.1188462199998</v>
      </c>
      <c r="BY6" s="796">
        <v>657.2590900799986</v>
      </c>
      <c r="BZ6" s="1667">
        <v>593.39623882000149</v>
      </c>
      <c r="CA6" s="1667">
        <v>755.46373855999855</v>
      </c>
      <c r="CB6" s="1668">
        <v>891.13978906999898</v>
      </c>
      <c r="CC6" s="1668">
        <v>626.86332280999977</v>
      </c>
      <c r="CD6" s="1669">
        <v>654.58112539000103</v>
      </c>
      <c r="CE6" s="1668">
        <v>1011.3282521899995</v>
      </c>
      <c r="CF6" s="1668">
        <v>573.84218669999768</v>
      </c>
      <c r="CG6" s="1669">
        <v>469.72650259000062</v>
      </c>
      <c r="CH6" s="1668">
        <v>842.69734157999983</v>
      </c>
      <c r="CI6" s="1668">
        <v>553.93436953000162</v>
      </c>
      <c r="CJ6" s="757">
        <v>946.14382173000092</v>
      </c>
      <c r="CK6" s="1668">
        <v>874.88791656000535</v>
      </c>
      <c r="CL6" s="1668">
        <v>545.84860147000109</v>
      </c>
      <c r="CM6" s="1668">
        <v>732.77396376999843</v>
      </c>
      <c r="CN6" s="1668">
        <v>721.54826137999817</v>
      </c>
      <c r="CO6" s="1668">
        <v>772.7881259199977</v>
      </c>
      <c r="CP6" s="1668">
        <v>795.03197141999749</v>
      </c>
      <c r="CQ6" s="1668">
        <v>906.08904770999777</v>
      </c>
      <c r="CR6" s="1668">
        <v>709.07110727000236</v>
      </c>
      <c r="CS6" s="1668">
        <v>784.76218425999957</v>
      </c>
      <c r="CT6" s="1668">
        <v>1070.1625587400013</v>
      </c>
      <c r="CU6" s="1668">
        <v>792.56644271999596</v>
      </c>
      <c r="CV6" s="1668">
        <v>2060.1783748500011</v>
      </c>
      <c r="CW6" s="756">
        <v>795.04934514000001</v>
      </c>
      <c r="CX6" s="1668">
        <v>700.52015873000005</v>
      </c>
      <c r="CY6" s="1668">
        <v>885.01176233000001</v>
      </c>
      <c r="CZ6" s="1668">
        <v>1172.0201495899996</v>
      </c>
      <c r="DA6" s="1668">
        <v>882.6718499599998</v>
      </c>
      <c r="DB6" s="1668">
        <v>1566.2212359199998</v>
      </c>
      <c r="DC6" s="1668">
        <v>1140.2110253099995</v>
      </c>
      <c r="DD6" s="1668">
        <v>1058.25452606</v>
      </c>
      <c r="DE6" s="1668">
        <v>1452.2354228700017</v>
      </c>
      <c r="DF6" s="1668">
        <v>1111.8090224099997</v>
      </c>
      <c r="DG6" s="1668">
        <v>1296.1315742599984</v>
      </c>
      <c r="DH6" s="757">
        <v>2596.8601681099999</v>
      </c>
      <c r="DI6" s="756">
        <v>1250.5783477299997</v>
      </c>
      <c r="DJ6" s="1668">
        <v>900.30789452000101</v>
      </c>
      <c r="DK6" s="1668">
        <v>908.82479653999951</v>
      </c>
      <c r="DL6" s="1668">
        <v>1412.1515238500001</v>
      </c>
      <c r="DM6" s="1668">
        <v>1205.0731754199974</v>
      </c>
      <c r="DN6" s="1668">
        <v>1549.3907878100015</v>
      </c>
      <c r="DO6" s="1668">
        <v>1610.2192245099991</v>
      </c>
      <c r="DP6" s="1668">
        <v>941.18367752999814</v>
      </c>
      <c r="DQ6" s="1668">
        <v>1475.9395490900001</v>
      </c>
      <c r="DR6" s="1668">
        <v>1624.1575127199962</v>
      </c>
      <c r="DS6" s="1670">
        <v>1505.7540890299999</v>
      </c>
      <c r="DT6" s="758">
        <v>4280.0235102600009</v>
      </c>
      <c r="DU6" s="759">
        <v>1404.3306485399976</v>
      </c>
      <c r="DV6" s="759">
        <v>1023.8096431699998</v>
      </c>
      <c r="DW6" s="759">
        <v>1319.4322387300003</v>
      </c>
      <c r="DX6" s="250">
        <v>1827.9756432299996</v>
      </c>
      <c r="DY6" s="250">
        <v>1047.1025783800008</v>
      </c>
      <c r="DZ6" s="250">
        <v>1568.8651424199995</v>
      </c>
      <c r="EA6" s="250">
        <v>1697.8267085699979</v>
      </c>
      <c r="EB6" s="250">
        <v>928.28380160000177</v>
      </c>
      <c r="EC6" s="250">
        <v>1710.590217629999</v>
      </c>
      <c r="ED6" s="250">
        <v>1670.3543786299999</v>
      </c>
      <c r="EE6" s="250">
        <v>1453.7854743999969</v>
      </c>
      <c r="EF6" s="250">
        <v>4053.4267963400034</v>
      </c>
      <c r="EG6" s="311">
        <v>1372.7001219999977</v>
      </c>
      <c r="EH6" s="250">
        <v>1124.0905431500003</v>
      </c>
      <c r="EI6" s="250">
        <v>1964.4465964199976</v>
      </c>
      <c r="EJ6" s="250">
        <v>2100.9814350800029</v>
      </c>
      <c r="EK6" s="250">
        <v>1188.4999426999987</v>
      </c>
      <c r="EL6" s="250">
        <v>1706.1902574599981</v>
      </c>
      <c r="EM6" s="250">
        <v>2231.0844353099988</v>
      </c>
      <c r="EN6" s="250">
        <v>1077.0907486799993</v>
      </c>
      <c r="EO6" s="250">
        <v>1593.6446464900002</v>
      </c>
      <c r="EP6" s="250">
        <v>3041.8645583200009</v>
      </c>
      <c r="EQ6" s="250">
        <v>1208.2291300899983</v>
      </c>
      <c r="ER6" s="250">
        <v>4518.7603355600013</v>
      </c>
      <c r="ES6" s="311">
        <v>1136.7106323800001</v>
      </c>
      <c r="ET6" s="250">
        <v>1352.43001239</v>
      </c>
      <c r="EU6" s="250">
        <v>2353.8997865999995</v>
      </c>
      <c r="EV6" s="250">
        <v>2737.9158572699994</v>
      </c>
      <c r="EW6" s="250">
        <v>1611.0101290500002</v>
      </c>
      <c r="EX6" s="250">
        <v>2112.7871706999986</v>
      </c>
      <c r="EY6" s="250">
        <v>2726.1350334299991</v>
      </c>
      <c r="EZ6" s="250">
        <v>1715.18444359</v>
      </c>
      <c r="FA6" s="250">
        <v>2359.8733577499997</v>
      </c>
      <c r="FB6" s="250">
        <v>2835.0973450399933</v>
      </c>
      <c r="FC6" s="250">
        <v>2225.0425001999997</v>
      </c>
      <c r="FD6" s="250">
        <v>5509.8991073899979</v>
      </c>
      <c r="FE6" s="311">
        <v>2642.5606758299955</v>
      </c>
      <c r="FF6" s="250">
        <v>2107.3879681400022</v>
      </c>
      <c r="FG6" s="250">
        <v>2880.2053432699963</v>
      </c>
      <c r="FH6" s="250">
        <v>3318.4676864799931</v>
      </c>
      <c r="FI6" s="250">
        <v>2825.4706902999951</v>
      </c>
      <c r="FJ6" s="250">
        <v>2777.5185688799993</v>
      </c>
      <c r="FK6" s="250">
        <v>4841.2269018500001</v>
      </c>
      <c r="FL6" s="250">
        <v>2533.8717286100014</v>
      </c>
      <c r="FM6" s="250">
        <v>3098.978671910003</v>
      </c>
      <c r="FN6" s="250">
        <v>4444.0920319199931</v>
      </c>
      <c r="FO6" s="250">
        <v>2610.7032213100047</v>
      </c>
      <c r="FP6" s="250">
        <v>8896.6235686500077</v>
      </c>
      <c r="FQ6" s="311">
        <v>2094.3665204100012</v>
      </c>
      <c r="FR6" s="250">
        <v>2745.264846940011</v>
      </c>
      <c r="FS6" s="250">
        <v>3288.2386399700044</v>
      </c>
      <c r="FT6" s="250">
        <v>5602.7842953400013</v>
      </c>
      <c r="FU6" s="250">
        <v>3814.4948256400039</v>
      </c>
      <c r="FV6" s="250">
        <v>5051.0716022799979</v>
      </c>
      <c r="FW6" s="250">
        <v>5605.2470234400034</v>
      </c>
      <c r="FX6" s="250">
        <v>2960.5396418599971</v>
      </c>
      <c r="FY6" s="250">
        <v>3771.2450273599998</v>
      </c>
      <c r="FZ6" s="250">
        <v>7272.4432520299924</v>
      </c>
      <c r="GA6" s="250">
        <v>3529.863285769999</v>
      </c>
      <c r="GB6" s="250">
        <v>13083.000759720006</v>
      </c>
      <c r="GC6" s="311">
        <v>3660.0896941700057</v>
      </c>
      <c r="GD6" s="250">
        <v>3295.60114049001</v>
      </c>
      <c r="GE6" s="250">
        <v>4871.4634981099816</v>
      </c>
      <c r="GF6" s="250">
        <v>9440.5547607800072</v>
      </c>
      <c r="GG6" s="250">
        <v>4266.2992401400061</v>
      </c>
      <c r="GH6" s="250">
        <v>8462.7120315600041</v>
      </c>
      <c r="GI6" s="250">
        <v>4586.9393237700015</v>
      </c>
      <c r="GJ6" s="250">
        <v>4329.6404607200029</v>
      </c>
      <c r="GK6" s="250">
        <v>8750.4255880899836</v>
      </c>
      <c r="GL6" s="250">
        <v>5299.0283298199774</v>
      </c>
      <c r="GM6" s="250">
        <v>3584.1370883800237</v>
      </c>
      <c r="GN6" s="312">
        <v>16750.325287560001</v>
      </c>
      <c r="GO6" s="760"/>
    </row>
    <row r="7" spans="1:197" ht="35.15" customHeight="1" x14ac:dyDescent="0.45">
      <c r="A7" s="749" t="s">
        <v>688</v>
      </c>
      <c r="B7" s="1662">
        <v>29.612710400000026</v>
      </c>
      <c r="C7" s="1663">
        <v>39.83</v>
      </c>
      <c r="D7" s="1663">
        <v>36.700000000000003</v>
      </c>
      <c r="E7" s="1663">
        <v>90.652500000000003</v>
      </c>
      <c r="F7" s="1663">
        <v>99.326400000000007</v>
      </c>
      <c r="G7" s="1662">
        <v>37.308999999999997</v>
      </c>
      <c r="H7" s="1663">
        <v>65.314599999999999</v>
      </c>
      <c r="I7" s="1663">
        <v>75.722700000000003</v>
      </c>
      <c r="J7" s="1663">
        <v>68.9465</v>
      </c>
      <c r="K7" s="1663">
        <v>84.590699999999998</v>
      </c>
      <c r="L7" s="1663">
        <v>114.0424</v>
      </c>
      <c r="M7" s="1663">
        <v>52.015300000000003</v>
      </c>
      <c r="N7" s="1663">
        <v>84.599000000000004</v>
      </c>
      <c r="O7" s="1663">
        <v>127.7054</v>
      </c>
      <c r="P7" s="1663">
        <v>40.161900000000003</v>
      </c>
      <c r="Q7" s="1663">
        <v>84.079800000000006</v>
      </c>
      <c r="R7" s="1709">
        <v>183.01410628000008</v>
      </c>
      <c r="S7" s="750">
        <v>1017.5014391599998</v>
      </c>
      <c r="T7" s="766">
        <v>28.582000000000001</v>
      </c>
      <c r="U7" s="1665">
        <v>94.042000000000002</v>
      </c>
      <c r="V7" s="1665"/>
      <c r="W7" s="761">
        <v>85.316500000000005</v>
      </c>
      <c r="X7" s="761">
        <v>92.845500000000001</v>
      </c>
      <c r="Y7" s="762">
        <v>126.1507</v>
      </c>
      <c r="Z7" s="750">
        <v>222.0626</v>
      </c>
      <c r="AA7" s="754">
        <v>30.156700000000001</v>
      </c>
      <c r="AB7" s="1666">
        <v>90.755200000000002</v>
      </c>
      <c r="AC7" s="1664">
        <v>169.3817</v>
      </c>
      <c r="AD7" s="1664">
        <v>54.546999999999997</v>
      </c>
      <c r="AE7" s="1664">
        <v>132.28739999999999</v>
      </c>
      <c r="AF7" s="1694">
        <v>157.53020000000001</v>
      </c>
      <c r="AG7" s="763">
        <v>45.925240819999949</v>
      </c>
      <c r="AH7" s="1664">
        <v>163.74414263999975</v>
      </c>
      <c r="AI7" s="1664">
        <v>131.01160785999988</v>
      </c>
      <c r="AJ7" s="1664">
        <v>75.94763489000033</v>
      </c>
      <c r="AK7" s="1664">
        <v>107.33003102999972</v>
      </c>
      <c r="AL7" s="1664">
        <v>71.285279589999931</v>
      </c>
      <c r="AM7" s="1664">
        <v>110.49904256999959</v>
      </c>
      <c r="AN7" s="1664">
        <v>177.86743964000047</v>
      </c>
      <c r="AO7" s="1664">
        <v>62.413153210000132</v>
      </c>
      <c r="AP7" s="1664">
        <v>139.75390890000014</v>
      </c>
      <c r="AQ7" s="1694">
        <v>209.49457489000028</v>
      </c>
      <c r="AR7" s="763">
        <v>75.087538149999986</v>
      </c>
      <c r="AS7" s="1664">
        <v>113.30902790999994</v>
      </c>
      <c r="AT7" s="1664">
        <v>133.68552640999994</v>
      </c>
      <c r="AU7" s="1664">
        <v>133.44031010999996</v>
      </c>
      <c r="AV7" s="1664">
        <v>141.06787749000011</v>
      </c>
      <c r="AW7" s="1664">
        <v>217.60330969</v>
      </c>
      <c r="AX7" s="1664">
        <v>91.473878460000037</v>
      </c>
      <c r="AY7" s="1664">
        <v>113.6046425000002</v>
      </c>
      <c r="AZ7" s="1664">
        <v>127.05776099999994</v>
      </c>
      <c r="BA7" s="1664">
        <v>148.99777607000013</v>
      </c>
      <c r="BB7" s="1664">
        <v>128.49948744000005</v>
      </c>
      <c r="BC7" s="1694">
        <v>181.92809421999985</v>
      </c>
      <c r="BD7" s="1664"/>
      <c r="BE7" s="1664">
        <v>161.78324689999991</v>
      </c>
      <c r="BF7" s="1664">
        <v>141.80105833000013</v>
      </c>
      <c r="BG7" s="1664">
        <v>176.64171268000058</v>
      </c>
      <c r="BH7" s="1664">
        <v>173.48248404</v>
      </c>
      <c r="BI7" s="1664">
        <v>157.91620257000019</v>
      </c>
      <c r="BJ7" s="1664">
        <v>212.6837576100001</v>
      </c>
      <c r="BK7" s="1664">
        <v>368.41336297000015</v>
      </c>
      <c r="BL7" s="1664"/>
      <c r="BM7" s="763">
        <v>121.23787831</v>
      </c>
      <c r="BN7" s="1664">
        <v>198.83652414000005</v>
      </c>
      <c r="BO7" s="1664">
        <v>250.15713791999983</v>
      </c>
      <c r="BP7" s="1664">
        <v>229.54100059000007</v>
      </c>
      <c r="BQ7" s="1664">
        <v>321.40019440999998</v>
      </c>
      <c r="BR7" s="1664">
        <v>237.42413047999983</v>
      </c>
      <c r="BS7" s="1664">
        <v>303.46812736999988</v>
      </c>
      <c r="BT7" s="1664">
        <v>426.69723645999983</v>
      </c>
      <c r="BU7" s="1664">
        <v>252.07396646999987</v>
      </c>
      <c r="BV7" s="755">
        <v>239.92216399999987</v>
      </c>
      <c r="BW7" s="1664">
        <v>247.6945483199996</v>
      </c>
      <c r="BX7" s="84">
        <v>423.74394783000042</v>
      </c>
      <c r="BY7" s="796">
        <v>183.07807584000005</v>
      </c>
      <c r="BZ7" s="1667">
        <v>265.0774542799997</v>
      </c>
      <c r="CA7" s="1667">
        <v>275.29072467999998</v>
      </c>
      <c r="CB7" s="1668">
        <v>266.8807740900009</v>
      </c>
      <c r="CC7" s="1668">
        <v>298.09629129000007</v>
      </c>
      <c r="CD7" s="1669">
        <v>291.51943793000004</v>
      </c>
      <c r="CE7" s="1668">
        <v>287.50511292000022</v>
      </c>
      <c r="CF7" s="1668">
        <v>291.56475048999954</v>
      </c>
      <c r="CG7" s="1669">
        <v>255.92475102000125</v>
      </c>
      <c r="CH7" s="1668">
        <v>304.71838607000092</v>
      </c>
      <c r="CI7" s="1668">
        <v>317.35853143000043</v>
      </c>
      <c r="CJ7" s="757">
        <v>376.67250094000065</v>
      </c>
      <c r="CK7" s="1668">
        <v>247.8042049600007</v>
      </c>
      <c r="CL7" s="1668">
        <v>320.92560743999945</v>
      </c>
      <c r="CM7" s="1668">
        <v>351.43802107999846</v>
      </c>
      <c r="CN7" s="1668">
        <v>290.34249924000073</v>
      </c>
      <c r="CO7" s="1668">
        <v>355.13961933999974</v>
      </c>
      <c r="CP7" s="1668">
        <v>302.24497411999943</v>
      </c>
      <c r="CQ7" s="1668">
        <v>385.58885796999931</v>
      </c>
      <c r="CR7" s="1668">
        <v>287.31816375000216</v>
      </c>
      <c r="CS7" s="1668">
        <v>356.69508655999971</v>
      </c>
      <c r="CT7" s="1668">
        <v>370.82216932000034</v>
      </c>
      <c r="CU7" s="1668">
        <v>359.36929491999746</v>
      </c>
      <c r="CV7" s="1668">
        <v>478.96323488000223</v>
      </c>
      <c r="CW7" s="756">
        <v>319.37496621999998</v>
      </c>
      <c r="CX7" s="1668">
        <v>430.02373961000006</v>
      </c>
      <c r="CY7" s="1668">
        <v>356.6601898200002</v>
      </c>
      <c r="CZ7" s="1668">
        <v>513.02001772000006</v>
      </c>
      <c r="DA7" s="1668">
        <v>510.16919784999999</v>
      </c>
      <c r="DB7" s="1668">
        <v>456.88599769000001</v>
      </c>
      <c r="DC7" s="1668">
        <v>575.36362419</v>
      </c>
      <c r="DD7" s="1668">
        <v>640.39408981000008</v>
      </c>
      <c r="DE7" s="1668">
        <v>545.63181026999996</v>
      </c>
      <c r="DF7" s="1668">
        <v>633.69862581999996</v>
      </c>
      <c r="DG7" s="1668">
        <v>651.927049019999</v>
      </c>
      <c r="DH7" s="757">
        <v>996.17723421999995</v>
      </c>
      <c r="DI7" s="756">
        <v>470.07298947999902</v>
      </c>
      <c r="DJ7" s="1668">
        <v>624.45786810000004</v>
      </c>
      <c r="DK7" s="1668">
        <v>788.76213841999902</v>
      </c>
      <c r="DL7" s="1668">
        <v>873.57690466000099</v>
      </c>
      <c r="DM7" s="1668">
        <v>756.88859666000008</v>
      </c>
      <c r="DN7" s="1668">
        <v>646.87993393999909</v>
      </c>
      <c r="DO7" s="1668">
        <v>776.66019178999886</v>
      </c>
      <c r="DP7" s="1668">
        <v>805.89599299999998</v>
      </c>
      <c r="DQ7" s="1668">
        <v>824.90231475999906</v>
      </c>
      <c r="DR7" s="1668">
        <v>820.77682727000195</v>
      </c>
      <c r="DS7" s="1670">
        <v>714.61152544000004</v>
      </c>
      <c r="DT7" s="758">
        <v>965.86173699999802</v>
      </c>
      <c r="DU7" s="759">
        <v>991.23112966999804</v>
      </c>
      <c r="DV7" s="759">
        <v>565.81986010000003</v>
      </c>
      <c r="DW7" s="759">
        <v>608.80769807000001</v>
      </c>
      <c r="DX7" s="250">
        <v>672.57135130999995</v>
      </c>
      <c r="DY7" s="250">
        <v>705.13401329999999</v>
      </c>
      <c r="DZ7" s="250">
        <v>610.84871163000003</v>
      </c>
      <c r="EA7" s="250">
        <v>643.17744476999997</v>
      </c>
      <c r="EB7" s="250">
        <v>708.5432249800001</v>
      </c>
      <c r="EC7" s="250">
        <v>858.01470181000002</v>
      </c>
      <c r="ED7" s="250">
        <v>1124.6814184300001</v>
      </c>
      <c r="EE7" s="250">
        <v>974.05146519000004</v>
      </c>
      <c r="EF7" s="250">
        <v>1165.8573730999999</v>
      </c>
      <c r="EG7" s="311">
        <v>733.44055341999911</v>
      </c>
      <c r="EH7" s="250">
        <v>644.59677215000102</v>
      </c>
      <c r="EI7" s="250">
        <v>897.31129456000315</v>
      </c>
      <c r="EJ7" s="250">
        <v>900.36514464000004</v>
      </c>
      <c r="EK7" s="250">
        <v>1016.4189401</v>
      </c>
      <c r="EL7" s="250">
        <v>1016.682527360002</v>
      </c>
      <c r="EM7" s="250">
        <v>1271.68770526</v>
      </c>
      <c r="EN7" s="250">
        <v>1166.6526830500011</v>
      </c>
      <c r="EO7" s="250">
        <v>1077.8564927099999</v>
      </c>
      <c r="EP7" s="250">
        <v>1492.9662099</v>
      </c>
      <c r="EQ7" s="250">
        <v>1112.555113970003</v>
      </c>
      <c r="ER7" s="250">
        <v>1864.3815643199998</v>
      </c>
      <c r="ES7" s="311">
        <v>677.37330708000002</v>
      </c>
      <c r="ET7" s="250">
        <v>1070.58617424</v>
      </c>
      <c r="EU7" s="250">
        <v>1376.329473</v>
      </c>
      <c r="EV7" s="250">
        <v>1218.4751691000001</v>
      </c>
      <c r="EW7" s="250">
        <v>1331.7880868</v>
      </c>
      <c r="EX7" s="250">
        <v>1309.4374634500002</v>
      </c>
      <c r="EY7" s="250">
        <v>1455.4664498300001</v>
      </c>
      <c r="EZ7" s="250">
        <v>1292.2571855799999</v>
      </c>
      <c r="FA7" s="250">
        <v>1380.5437505999998</v>
      </c>
      <c r="FB7" s="250">
        <v>1446.5294580100001</v>
      </c>
      <c r="FC7" s="250">
        <v>1529.00988882</v>
      </c>
      <c r="FD7" s="250">
        <v>2656.6222902300001</v>
      </c>
      <c r="FE7" s="311">
        <v>915.95920546000298</v>
      </c>
      <c r="FF7" s="250">
        <v>1758.4618306700002</v>
      </c>
      <c r="FG7" s="250">
        <v>2329.4518743500003</v>
      </c>
      <c r="FH7" s="250">
        <v>1470.82648842</v>
      </c>
      <c r="FI7" s="250">
        <v>2224.78705283</v>
      </c>
      <c r="FJ7" s="250">
        <v>1773.0549189899998</v>
      </c>
      <c r="FK7" s="250">
        <v>2025.3896422099999</v>
      </c>
      <c r="FL7" s="250">
        <v>1827.8465881699999</v>
      </c>
      <c r="FM7" s="250">
        <v>1712.4681994500002</v>
      </c>
      <c r="FN7" s="250">
        <v>2085.94742391</v>
      </c>
      <c r="FO7" s="250">
        <v>2013.0295999699999</v>
      </c>
      <c r="FP7" s="250">
        <v>3249.1547969899998</v>
      </c>
      <c r="FQ7" s="311">
        <v>1054.0336697500129</v>
      </c>
      <c r="FR7" s="250">
        <v>1799.9033028599899</v>
      </c>
      <c r="FS7" s="250">
        <v>2270.0452289200002</v>
      </c>
      <c r="FT7" s="250">
        <v>1943.5645786499999</v>
      </c>
      <c r="FU7" s="250">
        <v>2439.79889929</v>
      </c>
      <c r="FV7" s="250">
        <v>2593.9729144399998</v>
      </c>
      <c r="FW7" s="250">
        <v>2175.4048374200001</v>
      </c>
      <c r="FX7" s="250">
        <v>2457.4795724800001</v>
      </c>
      <c r="FY7" s="250">
        <v>2178.4525080799999</v>
      </c>
      <c r="FZ7" s="250">
        <v>3135.4236824099999</v>
      </c>
      <c r="GA7" s="250">
        <v>2556.2739371500097</v>
      </c>
      <c r="GB7" s="250">
        <v>4013.7684338099998</v>
      </c>
      <c r="GC7" s="311">
        <v>1843.9250739500001</v>
      </c>
      <c r="GD7" s="250">
        <v>2534.6574182299946</v>
      </c>
      <c r="GE7" s="250">
        <v>2502.966801</v>
      </c>
      <c r="GF7" s="250">
        <v>2978.3033400499899</v>
      </c>
      <c r="GG7" s="250">
        <v>3593.5906858399999</v>
      </c>
      <c r="GH7" s="250">
        <v>2948.8297869200001</v>
      </c>
      <c r="GI7" s="250">
        <v>3170.3799642100103</v>
      </c>
      <c r="GJ7" s="250">
        <v>3001.6275560100016</v>
      </c>
      <c r="GK7" s="250">
        <v>2751.4243139799992</v>
      </c>
      <c r="GL7" s="250">
        <v>3070.5495916700102</v>
      </c>
      <c r="GM7" s="250">
        <v>4146.3142676699999</v>
      </c>
      <c r="GN7" s="312">
        <v>4948.0297780899909</v>
      </c>
      <c r="GO7" s="760"/>
    </row>
    <row r="8" spans="1:197" ht="35.15" customHeight="1" x14ac:dyDescent="0.45">
      <c r="A8" s="749" t="s">
        <v>689</v>
      </c>
      <c r="B8" s="1662"/>
      <c r="C8" s="1663"/>
      <c r="D8" s="1663"/>
      <c r="E8" s="1663"/>
      <c r="F8" s="1663"/>
      <c r="G8" s="1662"/>
      <c r="H8" s="1663"/>
      <c r="I8" s="1663"/>
      <c r="J8" s="1663"/>
      <c r="K8" s="1663"/>
      <c r="L8" s="1663"/>
      <c r="M8" s="1663"/>
      <c r="N8" s="1663"/>
      <c r="O8" s="1663"/>
      <c r="P8" s="1663"/>
      <c r="Q8" s="1663"/>
      <c r="R8" s="1709"/>
      <c r="S8" s="750"/>
      <c r="T8" s="766"/>
      <c r="U8" s="1665"/>
      <c r="V8" s="1665"/>
      <c r="W8" s="761"/>
      <c r="X8" s="761"/>
      <c r="Y8" s="762"/>
      <c r="Z8" s="750"/>
      <c r="AA8" s="754"/>
      <c r="AB8" s="1666"/>
      <c r="AC8" s="1664"/>
      <c r="AD8" s="1664"/>
      <c r="AE8" s="1664"/>
      <c r="AF8" s="1694"/>
      <c r="AG8" s="763"/>
      <c r="AH8" s="1664"/>
      <c r="AI8" s="1664"/>
      <c r="AJ8" s="1664"/>
      <c r="AK8" s="1664"/>
      <c r="AL8" s="1664"/>
      <c r="AM8" s="1664"/>
      <c r="AN8" s="1664"/>
      <c r="AO8" s="1664"/>
      <c r="AP8" s="1664"/>
      <c r="AQ8" s="1694"/>
      <c r="AR8" s="763"/>
      <c r="AS8" s="1664"/>
      <c r="AT8" s="1664"/>
      <c r="AU8" s="1664"/>
      <c r="AV8" s="1664"/>
      <c r="AW8" s="1664"/>
      <c r="AX8" s="1664"/>
      <c r="AY8" s="1664"/>
      <c r="AZ8" s="1664"/>
      <c r="BA8" s="1664"/>
      <c r="BB8" s="1664"/>
      <c r="BC8" s="1694"/>
      <c r="BD8" s="1664"/>
      <c r="BE8" s="1664"/>
      <c r="BF8" s="1664"/>
      <c r="BG8" s="1664"/>
      <c r="BH8" s="1664"/>
      <c r="BI8" s="1664"/>
      <c r="BJ8" s="1664"/>
      <c r="BK8" s="1664"/>
      <c r="BL8" s="1664"/>
      <c r="BM8" s="763"/>
      <c r="BN8" s="1664"/>
      <c r="BO8" s="1664"/>
      <c r="BP8" s="1664"/>
      <c r="BQ8" s="1664"/>
      <c r="BR8" s="1664"/>
      <c r="BS8" s="1664"/>
      <c r="BT8" s="1664"/>
      <c r="BU8" s="1664"/>
      <c r="BV8" s="755"/>
      <c r="BW8" s="1664"/>
      <c r="BX8" s="84"/>
      <c r="BY8" s="796"/>
      <c r="BZ8" s="1667"/>
      <c r="CA8" s="1667"/>
      <c r="CB8" s="1668"/>
      <c r="CC8" s="1668"/>
      <c r="CD8" s="1669"/>
      <c r="CE8" s="1668"/>
      <c r="CF8" s="1668"/>
      <c r="CG8" s="1669"/>
      <c r="CH8" s="1668"/>
      <c r="CI8" s="1668"/>
      <c r="CJ8" s="757"/>
      <c r="CK8" s="1668"/>
      <c r="CL8" s="1668"/>
      <c r="CM8" s="1668"/>
      <c r="CN8" s="1668"/>
      <c r="CO8" s="1668"/>
      <c r="CP8" s="1668"/>
      <c r="CQ8" s="1668"/>
      <c r="CR8" s="1668"/>
      <c r="CS8" s="1668"/>
      <c r="CT8" s="1668"/>
      <c r="CU8" s="1668"/>
      <c r="CV8" s="1668"/>
      <c r="CW8" s="756"/>
      <c r="CX8" s="1668"/>
      <c r="CY8" s="1668"/>
      <c r="CZ8" s="1668"/>
      <c r="DA8" s="1668"/>
      <c r="DB8" s="1668"/>
      <c r="DC8" s="1668"/>
      <c r="DD8" s="1668"/>
      <c r="DE8" s="1668"/>
      <c r="DF8" s="1668"/>
      <c r="DG8" s="1668"/>
      <c r="DH8" s="757"/>
      <c r="DI8" s="756"/>
      <c r="DJ8" s="1668"/>
      <c r="DK8" s="1668"/>
      <c r="DL8" s="1668"/>
      <c r="DM8" s="1668"/>
      <c r="DN8" s="1668"/>
      <c r="DO8" s="1668"/>
      <c r="DP8" s="1668"/>
      <c r="DQ8" s="1668"/>
      <c r="DR8" s="1668"/>
      <c r="DS8" s="1670"/>
      <c r="DT8" s="758"/>
      <c r="DU8" s="759"/>
      <c r="DV8" s="759"/>
      <c r="DW8" s="759"/>
      <c r="DX8" s="250"/>
      <c r="DY8" s="250"/>
      <c r="DZ8" s="250"/>
      <c r="EA8" s="250"/>
      <c r="EB8" s="250"/>
      <c r="EC8" s="250"/>
      <c r="ED8" s="250"/>
      <c r="EE8" s="250"/>
      <c r="EF8" s="250"/>
      <c r="EG8" s="311"/>
      <c r="EH8" s="250"/>
      <c r="EI8" s="250"/>
      <c r="EJ8" s="250"/>
      <c r="EK8" s="250"/>
      <c r="EL8" s="250">
        <v>0</v>
      </c>
      <c r="EM8" s="250">
        <v>0</v>
      </c>
      <c r="EN8" s="250">
        <v>0</v>
      </c>
      <c r="EO8" s="250">
        <v>0</v>
      </c>
      <c r="EP8" s="250">
        <v>0</v>
      </c>
      <c r="EQ8" s="250">
        <v>0</v>
      </c>
      <c r="ER8" s="250">
        <v>0</v>
      </c>
      <c r="ES8" s="311">
        <v>0</v>
      </c>
      <c r="ET8" s="250">
        <v>0</v>
      </c>
      <c r="EU8" s="250">
        <v>0</v>
      </c>
      <c r="EV8" s="250">
        <v>0</v>
      </c>
      <c r="EW8" s="250">
        <v>39.426801279999999</v>
      </c>
      <c r="EX8" s="250">
        <v>54.301777080000001</v>
      </c>
      <c r="EY8" s="250">
        <v>59.185893569999998</v>
      </c>
      <c r="EZ8" s="250">
        <v>91.318325819999998</v>
      </c>
      <c r="FA8" s="250">
        <v>74.905976019999997</v>
      </c>
      <c r="FB8" s="250">
        <v>70.987012899999996</v>
      </c>
      <c r="FC8" s="250">
        <v>88.813146149999994</v>
      </c>
      <c r="FD8" s="250">
        <v>113.17143747</v>
      </c>
      <c r="FE8" s="311">
        <v>59.841397419999986</v>
      </c>
      <c r="FF8" s="250">
        <v>77.618914050000001</v>
      </c>
      <c r="FG8" s="250">
        <v>79.043623289999999</v>
      </c>
      <c r="FH8" s="250">
        <v>73.431321549999993</v>
      </c>
      <c r="FI8" s="250">
        <v>89.772824200000002</v>
      </c>
      <c r="FJ8" s="250">
        <v>75.87114321</v>
      </c>
      <c r="FK8" s="250">
        <v>81.470147530000006</v>
      </c>
      <c r="FL8" s="250">
        <v>91.877510259999994</v>
      </c>
      <c r="FM8" s="250">
        <v>84.692641010000003</v>
      </c>
      <c r="FN8" s="250">
        <v>96.961032410000001</v>
      </c>
      <c r="FO8" s="250">
        <v>97.809459070000003</v>
      </c>
      <c r="FP8" s="250">
        <v>124.41501717999999</v>
      </c>
      <c r="FQ8" s="311">
        <v>119.89190062</v>
      </c>
      <c r="FR8" s="250">
        <v>114.61736369</v>
      </c>
      <c r="FS8" s="250">
        <v>106.22123422</v>
      </c>
      <c r="FT8" s="250">
        <v>135.38224713</v>
      </c>
      <c r="FU8" s="250">
        <v>129.15672551</v>
      </c>
      <c r="FV8" s="250">
        <v>153.91698829999999</v>
      </c>
      <c r="FW8" s="250">
        <v>199.6713015</v>
      </c>
      <c r="FX8" s="250">
        <v>154.92965511</v>
      </c>
      <c r="FY8" s="250">
        <v>172.92511184</v>
      </c>
      <c r="FZ8" s="250">
        <v>201.74591552999999</v>
      </c>
      <c r="GA8" s="250">
        <v>180.98369037999998</v>
      </c>
      <c r="GB8" s="250">
        <v>192.32885513000002</v>
      </c>
      <c r="GC8" s="311">
        <v>215.92451439999999</v>
      </c>
      <c r="GD8" s="250">
        <v>217.49430837999998</v>
      </c>
      <c r="GE8" s="250">
        <v>203.37321534</v>
      </c>
      <c r="GF8" s="250">
        <v>56.26134124999998</v>
      </c>
      <c r="GG8" s="250">
        <v>16.033668169999999</v>
      </c>
      <c r="GH8" s="250">
        <v>21.96203942</v>
      </c>
      <c r="GI8" s="250">
        <v>0.17041972999999999</v>
      </c>
      <c r="GJ8" s="250">
        <v>4.00989E-2</v>
      </c>
      <c r="GK8" s="250">
        <v>0.18682446</v>
      </c>
      <c r="GL8" s="250">
        <v>2.1382200000000001E-2</v>
      </c>
      <c r="GM8" s="250">
        <v>1.2335499999999999E-3</v>
      </c>
      <c r="GN8" s="312">
        <v>1.5099599999999999E-3</v>
      </c>
      <c r="GO8" s="760"/>
    </row>
    <row r="9" spans="1:197" ht="35.15" customHeight="1" x14ac:dyDescent="0.45">
      <c r="A9" s="749" t="s">
        <v>690</v>
      </c>
      <c r="B9" s="1662"/>
      <c r="C9" s="1663"/>
      <c r="D9" s="1663"/>
      <c r="E9" s="1663">
        <v>0</v>
      </c>
      <c r="F9" s="1663">
        <v>0</v>
      </c>
      <c r="G9" s="1662"/>
      <c r="H9" s="1663"/>
      <c r="I9" s="1663"/>
      <c r="J9" s="1663"/>
      <c r="K9" s="1663"/>
      <c r="L9" s="1663"/>
      <c r="M9" s="1663"/>
      <c r="N9" s="1663"/>
      <c r="O9" s="1663"/>
      <c r="P9" s="1663"/>
      <c r="Q9" s="1663"/>
      <c r="R9" s="1709">
        <v>0</v>
      </c>
      <c r="S9" s="750"/>
      <c r="T9" s="766">
        <v>0</v>
      </c>
      <c r="U9" s="1665">
        <v>0</v>
      </c>
      <c r="V9" s="1665"/>
      <c r="W9" s="761">
        <v>0</v>
      </c>
      <c r="X9" s="761">
        <v>0</v>
      </c>
      <c r="Y9" s="1665">
        <v>0</v>
      </c>
      <c r="Z9" s="750">
        <v>112.2187</v>
      </c>
      <c r="AA9" s="1665">
        <v>0</v>
      </c>
      <c r="AB9" s="1666">
        <v>0</v>
      </c>
      <c r="AC9" s="1664">
        <v>56.488900000000001</v>
      </c>
      <c r="AD9" s="1664">
        <v>0</v>
      </c>
      <c r="AE9" s="1664">
        <v>0</v>
      </c>
      <c r="AF9" s="1694">
        <v>84.965999999999994</v>
      </c>
      <c r="AG9" s="763">
        <v>0</v>
      </c>
      <c r="AH9" s="1664">
        <v>0</v>
      </c>
      <c r="AI9" s="1664">
        <v>98.366157000000001</v>
      </c>
      <c r="AJ9" s="1664">
        <v>0</v>
      </c>
      <c r="AK9" s="1664">
        <v>126.15071364000001</v>
      </c>
      <c r="AL9" s="1664">
        <v>0</v>
      </c>
      <c r="AM9" s="1664">
        <v>44.985965999999998</v>
      </c>
      <c r="AN9" s="1664">
        <v>0</v>
      </c>
      <c r="AO9" s="1664">
        <v>0</v>
      </c>
      <c r="AP9" s="1664">
        <v>121.58154081000001</v>
      </c>
      <c r="AQ9" s="1694">
        <v>123.43795346</v>
      </c>
      <c r="AR9" s="763">
        <v>0</v>
      </c>
      <c r="AS9" s="1664">
        <v>128.58726468</v>
      </c>
      <c r="AT9" s="1664">
        <v>0</v>
      </c>
      <c r="AU9" s="1664">
        <v>0</v>
      </c>
      <c r="AV9" s="1664">
        <v>0</v>
      </c>
      <c r="AW9" s="1664">
        <f>132801.33714/1000</f>
        <v>132.80133713999999</v>
      </c>
      <c r="AX9" s="1664">
        <v>0</v>
      </c>
      <c r="AY9" s="1664">
        <v>0</v>
      </c>
      <c r="AZ9" s="1664">
        <v>0</v>
      </c>
      <c r="BA9" s="1664">
        <v>135.47525833</v>
      </c>
      <c r="BB9" s="1664">
        <v>0</v>
      </c>
      <c r="BC9" s="1694">
        <v>146.92565134</v>
      </c>
      <c r="BD9" s="1664"/>
      <c r="BE9" s="1664">
        <v>0</v>
      </c>
      <c r="BF9" s="1664">
        <v>0</v>
      </c>
      <c r="BG9" s="1664">
        <v>0</v>
      </c>
      <c r="BH9" s="1664">
        <v>247.60809302999999</v>
      </c>
      <c r="BI9" s="1664">
        <v>285.83960348704164</v>
      </c>
      <c r="BJ9" s="1664">
        <v>26.959335644362209</v>
      </c>
      <c r="BK9" s="1664">
        <v>82.483563029999999</v>
      </c>
      <c r="BL9" s="1664"/>
      <c r="BM9" s="763">
        <v>0</v>
      </c>
      <c r="BN9" s="1664">
        <v>143.09818264623735</v>
      </c>
      <c r="BO9" s="1664">
        <v>115.09252426117099</v>
      </c>
      <c r="BP9" s="1664">
        <v>128.77892573283833</v>
      </c>
      <c r="BQ9" s="1664">
        <v>153.46477433527266</v>
      </c>
      <c r="BR9" s="1664">
        <v>0</v>
      </c>
      <c r="BS9" s="1664">
        <v>137.214774114102</v>
      </c>
      <c r="BT9" s="1664">
        <v>157.20755986543998</v>
      </c>
      <c r="BU9" s="1664">
        <v>0</v>
      </c>
      <c r="BV9" s="755">
        <v>0</v>
      </c>
      <c r="BW9" s="1664">
        <v>44.808676142776008</v>
      </c>
      <c r="BX9" s="1694">
        <v>0</v>
      </c>
      <c r="BY9" s="796">
        <v>0</v>
      </c>
      <c r="BZ9" s="1667">
        <v>84.744685643002995</v>
      </c>
      <c r="CA9" s="1667">
        <v>0</v>
      </c>
      <c r="CB9" s="1668">
        <v>89.992748521207815</v>
      </c>
      <c r="CC9" s="1670">
        <v>0</v>
      </c>
      <c r="CD9" s="1667">
        <v>0</v>
      </c>
      <c r="CE9" s="1668">
        <v>0</v>
      </c>
      <c r="CF9" s="1670">
        <v>67.150764872099998</v>
      </c>
      <c r="CG9" s="1667">
        <v>0</v>
      </c>
      <c r="CH9" s="1668">
        <v>54.441233529864</v>
      </c>
      <c r="CI9" s="1668">
        <v>0</v>
      </c>
      <c r="CJ9" s="757">
        <v>93.595400375238015</v>
      </c>
      <c r="CK9" s="1668">
        <v>168.7576908149087</v>
      </c>
      <c r="CL9" s="1668">
        <v>0</v>
      </c>
      <c r="CM9" s="1668">
        <v>12.351712598744999</v>
      </c>
      <c r="CN9" s="1668">
        <v>0</v>
      </c>
      <c r="CO9" s="1668">
        <v>179.31561685099999</v>
      </c>
      <c r="CP9" s="1668">
        <v>0</v>
      </c>
      <c r="CQ9" s="1668">
        <v>0</v>
      </c>
      <c r="CR9" s="1668">
        <v>136.78507564</v>
      </c>
      <c r="CS9" s="1668">
        <v>49.196711581498</v>
      </c>
      <c r="CT9" s="1668">
        <v>0</v>
      </c>
      <c r="CU9" s="1668">
        <v>0</v>
      </c>
      <c r="CV9" s="1668">
        <v>186.78582354877</v>
      </c>
      <c r="CW9" s="756">
        <v>0</v>
      </c>
      <c r="CX9" s="1668">
        <v>259.70687819614403</v>
      </c>
      <c r="CY9" s="1668">
        <v>0</v>
      </c>
      <c r="CZ9" s="1668">
        <v>0</v>
      </c>
      <c r="DA9" s="1668">
        <v>259.34356374000004</v>
      </c>
      <c r="DB9" s="1668">
        <v>0</v>
      </c>
      <c r="DC9" s="1668">
        <v>0</v>
      </c>
      <c r="DD9" s="1668">
        <v>126.40097519892987</v>
      </c>
      <c r="DE9" s="1668">
        <v>152.02473155999999</v>
      </c>
      <c r="DF9" s="1668">
        <v>0</v>
      </c>
      <c r="DG9" s="1668">
        <v>262.31153999999998</v>
      </c>
      <c r="DH9" s="757">
        <v>19.26393719</v>
      </c>
      <c r="DI9" s="756">
        <v>0</v>
      </c>
      <c r="DJ9" s="1668">
        <v>0</v>
      </c>
      <c r="DK9" s="1668">
        <v>248.38671145000001</v>
      </c>
      <c r="DL9" s="1668">
        <v>0</v>
      </c>
      <c r="DM9" s="1668">
        <v>0</v>
      </c>
      <c r="DN9" s="1668">
        <v>228.86827868240002</v>
      </c>
      <c r="DO9" s="1668">
        <v>0</v>
      </c>
      <c r="DP9" s="1668">
        <v>258.96350249357101</v>
      </c>
      <c r="DQ9" s="1668">
        <v>690.37746561208803</v>
      </c>
      <c r="DR9" s="1668">
        <v>51.711702879999997</v>
      </c>
      <c r="DS9" s="1670">
        <v>0</v>
      </c>
      <c r="DT9" s="758">
        <v>636.332349967803</v>
      </c>
      <c r="DU9" s="1670">
        <v>0</v>
      </c>
      <c r="DV9" s="1670">
        <v>0</v>
      </c>
      <c r="DW9" s="759">
        <v>314.86694854999996</v>
      </c>
      <c r="DX9" s="250">
        <v>449.31852286359202</v>
      </c>
      <c r="DY9" s="250">
        <v>0</v>
      </c>
      <c r="DZ9" s="250">
        <v>157.96362857</v>
      </c>
      <c r="EA9" s="250">
        <v>55.504794629999999</v>
      </c>
      <c r="EB9" s="250">
        <v>81.320010836952008</v>
      </c>
      <c r="EC9" s="250">
        <v>47.352965750000003</v>
      </c>
      <c r="ED9" s="250">
        <v>92.812951220000002</v>
      </c>
      <c r="EE9" s="250">
        <v>131.86047859000001</v>
      </c>
      <c r="EF9" s="250">
        <v>183.493134760728</v>
      </c>
      <c r="EG9" s="311">
        <v>286.26244775463601</v>
      </c>
      <c r="EH9" s="250">
        <v>0</v>
      </c>
      <c r="EI9" s="250">
        <v>0</v>
      </c>
      <c r="EJ9" s="250">
        <v>329.51737310000004</v>
      </c>
      <c r="EK9" s="250">
        <v>0</v>
      </c>
      <c r="EL9" s="250">
        <v>275.81850211250003</v>
      </c>
      <c r="EM9" s="250">
        <v>126.10067361999999</v>
      </c>
      <c r="EN9" s="250">
        <v>0</v>
      </c>
      <c r="EO9" s="250">
        <v>412.32895459999997</v>
      </c>
      <c r="EP9" s="250">
        <v>233.02560351</v>
      </c>
      <c r="EQ9" s="250">
        <v>163.83875803999999</v>
      </c>
      <c r="ER9" s="250">
        <v>226.23700265000002</v>
      </c>
      <c r="ES9" s="311">
        <v>247.65348177999999</v>
      </c>
      <c r="ET9" s="250">
        <v>0</v>
      </c>
      <c r="EU9" s="250">
        <v>160.68694834999999</v>
      </c>
      <c r="EV9" s="250">
        <v>844.86876963786381</v>
      </c>
      <c r="EW9" s="250">
        <v>0</v>
      </c>
      <c r="EX9" s="250">
        <v>0</v>
      </c>
      <c r="EY9" s="250">
        <v>0</v>
      </c>
      <c r="EZ9" s="250">
        <v>476.32570434000002</v>
      </c>
      <c r="FA9" s="250">
        <v>1251.0549111800001</v>
      </c>
      <c r="FB9" s="250">
        <v>0</v>
      </c>
      <c r="FC9" s="250">
        <v>1004.26513109419</v>
      </c>
      <c r="FD9" s="250">
        <v>589.83781885999997</v>
      </c>
      <c r="FE9" s="311">
        <v>0</v>
      </c>
      <c r="FF9" s="250">
        <v>375.98789148999998</v>
      </c>
      <c r="FG9" s="250">
        <v>1033.9809044200001</v>
      </c>
      <c r="FH9" s="250">
        <v>0</v>
      </c>
      <c r="FI9" s="250">
        <v>277.34559931999996</v>
      </c>
      <c r="FJ9" s="250">
        <v>932.98083002999999</v>
      </c>
      <c r="FK9" s="250">
        <v>0</v>
      </c>
      <c r="FL9" s="250">
        <v>827.25631197999996</v>
      </c>
      <c r="FM9" s="250">
        <v>535.86985173999994</v>
      </c>
      <c r="FN9" s="250">
        <v>0</v>
      </c>
      <c r="FO9" s="250">
        <v>501.56354553</v>
      </c>
      <c r="FP9" s="250">
        <v>933.35631928000009</v>
      </c>
      <c r="FQ9" s="311">
        <v>0</v>
      </c>
      <c r="FR9" s="250">
        <v>412.195825312902</v>
      </c>
      <c r="FS9" s="250">
        <v>362.337753283952</v>
      </c>
      <c r="FT9" s="250">
        <v>1724.3156164</v>
      </c>
      <c r="FU9" s="250">
        <v>0</v>
      </c>
      <c r="FV9" s="250">
        <v>169.10795647</v>
      </c>
      <c r="FW9" s="250">
        <v>2110.39700967</v>
      </c>
      <c r="FX9" s="250">
        <v>0</v>
      </c>
      <c r="FY9" s="250">
        <v>0</v>
      </c>
      <c r="FZ9" s="250">
        <v>567.27100144000008</v>
      </c>
      <c r="GA9" s="250">
        <v>1187.0126585599999</v>
      </c>
      <c r="GB9" s="250">
        <v>500.29135658000001</v>
      </c>
      <c r="GC9" s="311">
        <v>0</v>
      </c>
      <c r="GD9" s="250">
        <v>0</v>
      </c>
      <c r="GE9" s="250">
        <v>1192.8725653200001</v>
      </c>
      <c r="GF9" s="250">
        <v>573.86926025000002</v>
      </c>
      <c r="GG9" s="250">
        <v>0</v>
      </c>
      <c r="GH9" s="250">
        <v>351.03276602</v>
      </c>
      <c r="GI9" s="250">
        <v>82.450500000000005</v>
      </c>
      <c r="GJ9" s="250">
        <v>1531.34902072</v>
      </c>
      <c r="GK9" s="250">
        <v>0</v>
      </c>
      <c r="GL9" s="250">
        <v>0</v>
      </c>
      <c r="GM9" s="250">
        <v>1138.5455715061</v>
      </c>
      <c r="GN9" s="312">
        <v>4814.8817684199994</v>
      </c>
      <c r="GO9" s="760"/>
    </row>
    <row r="10" spans="1:197" ht="35.15" customHeight="1" x14ac:dyDescent="0.45">
      <c r="A10" s="749" t="s">
        <v>671</v>
      </c>
      <c r="B10" s="1662">
        <v>63.81935</v>
      </c>
      <c r="C10" s="1663">
        <v>46.09</v>
      </c>
      <c r="D10" s="1663">
        <v>10</v>
      </c>
      <c r="E10" s="1663">
        <v>10</v>
      </c>
      <c r="F10" s="1663">
        <v>0</v>
      </c>
      <c r="G10" s="1662">
        <v>0</v>
      </c>
      <c r="H10" s="1663">
        <v>5</v>
      </c>
      <c r="I10" s="1663">
        <v>0</v>
      </c>
      <c r="J10" s="1663">
        <v>5</v>
      </c>
      <c r="K10" s="1663">
        <v>0</v>
      </c>
      <c r="L10" s="1663">
        <v>0</v>
      </c>
      <c r="M10" s="1663">
        <v>5</v>
      </c>
      <c r="N10" s="1663">
        <v>0</v>
      </c>
      <c r="O10" s="1663">
        <v>69.658100000000005</v>
      </c>
      <c r="P10" s="1663">
        <v>10</v>
      </c>
      <c r="Q10" s="1663">
        <v>0</v>
      </c>
      <c r="R10" s="1709">
        <v>61.994</v>
      </c>
      <c r="S10" s="750">
        <v>156.65210000000002</v>
      </c>
      <c r="T10" s="766">
        <v>5</v>
      </c>
      <c r="U10" s="1665">
        <v>0</v>
      </c>
      <c r="V10" s="1665"/>
      <c r="W10" s="761">
        <v>0</v>
      </c>
      <c r="X10" s="761">
        <v>0</v>
      </c>
      <c r="Y10" s="1665">
        <v>0</v>
      </c>
      <c r="Z10" s="1664">
        <v>0</v>
      </c>
      <c r="AA10" s="761">
        <v>0</v>
      </c>
      <c r="AB10" s="765">
        <v>0</v>
      </c>
      <c r="AC10" s="1664">
        <v>0</v>
      </c>
      <c r="AD10" s="1664">
        <v>0</v>
      </c>
      <c r="AE10" s="1664">
        <v>0</v>
      </c>
      <c r="AF10" s="1694">
        <v>0</v>
      </c>
      <c r="AG10" s="763">
        <v>0</v>
      </c>
      <c r="AH10" s="1664">
        <v>0</v>
      </c>
      <c r="AI10" s="1664">
        <v>0</v>
      </c>
      <c r="AJ10" s="1664">
        <v>0</v>
      </c>
      <c r="AK10" s="1664">
        <v>0</v>
      </c>
      <c r="AL10" s="1664">
        <v>0</v>
      </c>
      <c r="AM10" s="1664">
        <v>0</v>
      </c>
      <c r="AN10" s="1664">
        <v>0</v>
      </c>
      <c r="AO10" s="1664">
        <v>187</v>
      </c>
      <c r="AP10" s="1664">
        <v>0</v>
      </c>
      <c r="AQ10" s="1694">
        <v>40</v>
      </c>
      <c r="AR10" s="763">
        <v>0</v>
      </c>
      <c r="AS10" s="1664">
        <v>0</v>
      </c>
      <c r="AT10" s="1664">
        <v>0</v>
      </c>
      <c r="AU10" s="1664">
        <v>0</v>
      </c>
      <c r="AV10" s="1664">
        <v>0</v>
      </c>
      <c r="AW10" s="1664">
        <v>0</v>
      </c>
      <c r="AX10" s="1664">
        <v>0</v>
      </c>
      <c r="AY10" s="1664">
        <v>0</v>
      </c>
      <c r="AZ10" s="1664">
        <v>0</v>
      </c>
      <c r="BA10" s="1664">
        <v>100</v>
      </c>
      <c r="BB10" s="1664">
        <v>0</v>
      </c>
      <c r="BC10" s="1694">
        <v>0</v>
      </c>
      <c r="BD10" s="1664"/>
      <c r="BE10" s="1664">
        <v>0</v>
      </c>
      <c r="BF10" s="1664">
        <v>0</v>
      </c>
      <c r="BG10" s="1664">
        <v>0</v>
      </c>
      <c r="BH10" s="1664">
        <v>0</v>
      </c>
      <c r="BI10" s="1664">
        <v>0</v>
      </c>
      <c r="BJ10" s="1664">
        <v>0</v>
      </c>
      <c r="BK10" s="1664">
        <v>0</v>
      </c>
      <c r="BL10" s="1664"/>
      <c r="BM10" s="763">
        <v>80.58</v>
      </c>
      <c r="BN10" s="1664">
        <v>0</v>
      </c>
      <c r="BO10" s="1664">
        <v>0</v>
      </c>
      <c r="BP10" s="1664">
        <v>0</v>
      </c>
      <c r="BQ10" s="1664">
        <v>0</v>
      </c>
      <c r="BR10" s="1664">
        <v>0</v>
      </c>
      <c r="BS10" s="1664">
        <v>0</v>
      </c>
      <c r="BT10" s="1664">
        <v>0</v>
      </c>
      <c r="BU10" s="1664">
        <v>0</v>
      </c>
      <c r="BV10" s="755">
        <v>100</v>
      </c>
      <c r="BW10" s="1664">
        <v>190</v>
      </c>
      <c r="BX10" s="1694">
        <v>0</v>
      </c>
      <c r="BY10" s="796">
        <v>90</v>
      </c>
      <c r="BZ10" s="1667">
        <v>0</v>
      </c>
      <c r="CA10" s="1667">
        <v>0</v>
      </c>
      <c r="CB10" s="1670">
        <v>0</v>
      </c>
      <c r="CC10" s="1670">
        <v>0</v>
      </c>
      <c r="CD10" s="1667">
        <v>0</v>
      </c>
      <c r="CE10" s="1670">
        <v>0</v>
      </c>
      <c r="CF10" s="1670">
        <v>0</v>
      </c>
      <c r="CG10" s="1667">
        <v>0</v>
      </c>
      <c r="CH10" s="1670">
        <v>0</v>
      </c>
      <c r="CI10" s="1670">
        <v>0</v>
      </c>
      <c r="CJ10" s="758">
        <v>178.52825000000001</v>
      </c>
      <c r="CK10" s="1670">
        <v>0</v>
      </c>
      <c r="CL10" s="1670">
        <v>0</v>
      </c>
      <c r="CM10" s="1670">
        <v>0</v>
      </c>
      <c r="CN10" s="1670">
        <v>0</v>
      </c>
      <c r="CO10" s="1670">
        <v>0</v>
      </c>
      <c r="CP10" s="1670">
        <v>0</v>
      </c>
      <c r="CQ10" s="1670">
        <v>0</v>
      </c>
      <c r="CR10" s="1670">
        <v>0</v>
      </c>
      <c r="CS10" s="1670">
        <v>0</v>
      </c>
      <c r="CT10" s="1670">
        <v>0</v>
      </c>
      <c r="CU10" s="1670">
        <v>0</v>
      </c>
      <c r="CV10" s="1670">
        <v>0</v>
      </c>
      <c r="CW10" s="764">
        <v>0</v>
      </c>
      <c r="CX10" s="1670">
        <v>0</v>
      </c>
      <c r="CY10" s="1670">
        <v>0</v>
      </c>
      <c r="CZ10" s="1670">
        <v>0</v>
      </c>
      <c r="DA10" s="1670">
        <v>0</v>
      </c>
      <c r="DB10" s="1670">
        <v>0</v>
      </c>
      <c r="DC10" s="1670">
        <v>0</v>
      </c>
      <c r="DD10" s="1670">
        <v>0</v>
      </c>
      <c r="DE10" s="1670">
        <v>0</v>
      </c>
      <c r="DF10" s="1670">
        <v>0</v>
      </c>
      <c r="DG10" s="1670">
        <v>0</v>
      </c>
      <c r="DH10" s="758">
        <v>0</v>
      </c>
      <c r="DI10" s="764">
        <v>0</v>
      </c>
      <c r="DJ10" s="1670">
        <v>0</v>
      </c>
      <c r="DK10" s="1670">
        <v>0</v>
      </c>
      <c r="DL10" s="1670">
        <v>0</v>
      </c>
      <c r="DM10" s="1670">
        <v>0</v>
      </c>
      <c r="DN10" s="1670">
        <v>0</v>
      </c>
      <c r="DO10" s="1670">
        <v>0</v>
      </c>
      <c r="DP10" s="1670">
        <v>0</v>
      </c>
      <c r="DQ10" s="1670">
        <v>0</v>
      </c>
      <c r="DR10" s="1670">
        <v>0</v>
      </c>
      <c r="DS10" s="1670">
        <v>0</v>
      </c>
      <c r="DT10" s="758">
        <v>0</v>
      </c>
      <c r="DU10" s="1670">
        <v>0</v>
      </c>
      <c r="DV10" s="1670">
        <v>0</v>
      </c>
      <c r="DW10" s="1670">
        <v>0</v>
      </c>
      <c r="DX10" s="1670">
        <v>0</v>
      </c>
      <c r="DY10" s="1670">
        <v>0</v>
      </c>
      <c r="DZ10" s="1670">
        <v>0</v>
      </c>
      <c r="EA10" s="1670">
        <v>0</v>
      </c>
      <c r="EB10" s="1670">
        <v>0</v>
      </c>
      <c r="EC10" s="1670">
        <v>0</v>
      </c>
      <c r="ED10" s="250">
        <v>0</v>
      </c>
      <c r="EE10" s="250">
        <v>0</v>
      </c>
      <c r="EF10" s="250">
        <v>0</v>
      </c>
      <c r="EG10" s="311">
        <v>0</v>
      </c>
      <c r="EH10" s="250">
        <v>0</v>
      </c>
      <c r="EI10" s="250">
        <v>0</v>
      </c>
      <c r="EJ10" s="250">
        <v>0</v>
      </c>
      <c r="EK10" s="250">
        <v>0</v>
      </c>
      <c r="EL10" s="250">
        <v>0</v>
      </c>
      <c r="EM10" s="250">
        <v>0</v>
      </c>
      <c r="EN10" s="250">
        <v>0</v>
      </c>
      <c r="EO10" s="250">
        <v>0</v>
      </c>
      <c r="EP10" s="250">
        <v>0</v>
      </c>
      <c r="EQ10" s="250">
        <v>0</v>
      </c>
      <c r="ER10" s="250">
        <v>0</v>
      </c>
      <c r="ES10" s="311">
        <v>0</v>
      </c>
      <c r="ET10" s="250">
        <v>0</v>
      </c>
      <c r="EU10" s="250">
        <v>0</v>
      </c>
      <c r="EV10" s="250">
        <v>0</v>
      </c>
      <c r="EW10" s="250">
        <v>0</v>
      </c>
      <c r="EX10" s="250">
        <v>0</v>
      </c>
      <c r="EY10" s="250">
        <v>0</v>
      </c>
      <c r="EZ10" s="250">
        <v>0</v>
      </c>
      <c r="FA10" s="250">
        <v>0</v>
      </c>
      <c r="FB10" s="250">
        <v>0</v>
      </c>
      <c r="FC10" s="250">
        <v>0</v>
      </c>
      <c r="FD10" s="250">
        <v>0</v>
      </c>
      <c r="FE10" s="311">
        <v>0</v>
      </c>
      <c r="FF10" s="250">
        <v>0</v>
      </c>
      <c r="FG10" s="250">
        <v>0</v>
      </c>
      <c r="FH10" s="250">
        <v>0</v>
      </c>
      <c r="FI10" s="250">
        <v>0</v>
      </c>
      <c r="FJ10" s="250">
        <v>0</v>
      </c>
      <c r="FK10" s="250">
        <v>0</v>
      </c>
      <c r="FL10" s="250">
        <v>0</v>
      </c>
      <c r="FM10" s="250">
        <v>0</v>
      </c>
      <c r="FN10" s="250">
        <v>0</v>
      </c>
      <c r="FO10" s="250">
        <v>0</v>
      </c>
      <c r="FP10" s="250">
        <v>0</v>
      </c>
      <c r="FQ10" s="311">
        <v>0</v>
      </c>
      <c r="FR10" s="250">
        <v>0</v>
      </c>
      <c r="FS10" s="250">
        <v>0</v>
      </c>
      <c r="FT10" s="250">
        <v>0</v>
      </c>
      <c r="FU10" s="250">
        <v>0</v>
      </c>
      <c r="FV10" s="250">
        <v>0</v>
      </c>
      <c r="FW10" s="250">
        <v>0</v>
      </c>
      <c r="FX10" s="250">
        <v>0</v>
      </c>
      <c r="FY10" s="250">
        <v>0</v>
      </c>
      <c r="FZ10" s="250">
        <v>0</v>
      </c>
      <c r="GA10" s="250">
        <v>0</v>
      </c>
      <c r="GB10" s="250">
        <v>0</v>
      </c>
      <c r="GC10" s="311">
        <v>0</v>
      </c>
      <c r="GD10" s="250">
        <v>0</v>
      </c>
      <c r="GE10" s="250">
        <v>0</v>
      </c>
      <c r="GF10" s="250">
        <v>0</v>
      </c>
      <c r="GG10" s="250">
        <v>0</v>
      </c>
      <c r="GH10" s="250">
        <v>0</v>
      </c>
      <c r="GI10" s="250">
        <v>0</v>
      </c>
      <c r="GJ10" s="250">
        <v>0</v>
      </c>
      <c r="GK10" s="250">
        <v>0</v>
      </c>
      <c r="GL10" s="250">
        <v>0</v>
      </c>
      <c r="GM10" s="250">
        <v>0</v>
      </c>
      <c r="GN10" s="312">
        <v>0</v>
      </c>
      <c r="GO10" s="760"/>
    </row>
    <row r="11" spans="1:197" ht="35.15" customHeight="1" x14ac:dyDescent="0.45">
      <c r="A11" s="749" t="s">
        <v>677</v>
      </c>
      <c r="B11" s="1662">
        <v>13.716707699999997</v>
      </c>
      <c r="C11" s="1663">
        <v>12.58</v>
      </c>
      <c r="D11" s="1663">
        <v>15.5</v>
      </c>
      <c r="E11" s="1663">
        <v>16.758700000000001</v>
      </c>
      <c r="F11" s="1663">
        <v>70.997500000000002</v>
      </c>
      <c r="G11" s="1662">
        <v>0</v>
      </c>
      <c r="H11" s="1663">
        <v>17.903300000000002</v>
      </c>
      <c r="I11" s="1663">
        <v>136.4735</v>
      </c>
      <c r="J11" s="1663">
        <v>43.127200000000002</v>
      </c>
      <c r="K11" s="1663">
        <v>10.419499999999999</v>
      </c>
      <c r="L11" s="1663">
        <v>0</v>
      </c>
      <c r="M11" s="1663">
        <v>75.235500000000002</v>
      </c>
      <c r="N11" s="1663">
        <v>5.1014999999999997</v>
      </c>
      <c r="O11" s="1663">
        <v>0</v>
      </c>
      <c r="P11" s="1663">
        <v>0</v>
      </c>
      <c r="Q11" s="1663">
        <v>0</v>
      </c>
      <c r="R11" s="1709">
        <v>0</v>
      </c>
      <c r="S11" s="602">
        <v>288.26048900000006</v>
      </c>
      <c r="T11" s="766">
        <v>83.606399999999994</v>
      </c>
      <c r="U11" s="1665">
        <v>0</v>
      </c>
      <c r="V11" s="1665"/>
      <c r="W11" s="752">
        <v>39.400700000000001</v>
      </c>
      <c r="X11" s="752">
        <v>29.418800000000001</v>
      </c>
      <c r="Y11" s="753">
        <v>10.6335</v>
      </c>
      <c r="Z11" s="1664">
        <v>81.232100000000003</v>
      </c>
      <c r="AA11" s="752">
        <v>0</v>
      </c>
      <c r="AB11" s="1666">
        <v>56.4375</v>
      </c>
      <c r="AC11" s="1664">
        <v>39.849699999999999</v>
      </c>
      <c r="AD11" s="1664">
        <v>0</v>
      </c>
      <c r="AE11" s="1664">
        <v>0</v>
      </c>
      <c r="AF11" s="1694">
        <v>0</v>
      </c>
      <c r="AG11" s="763">
        <v>0</v>
      </c>
      <c r="AH11" s="1664">
        <v>191.42430865000003</v>
      </c>
      <c r="AI11" s="1664">
        <v>40.265500000000003</v>
      </c>
      <c r="AJ11" s="1664">
        <v>66.579924430000005</v>
      </c>
      <c r="AK11" s="1664">
        <v>0</v>
      </c>
      <c r="AL11" s="1664">
        <v>55.478937930000001</v>
      </c>
      <c r="AM11" s="1664">
        <v>35.983891</v>
      </c>
      <c r="AN11" s="1664">
        <v>10.445637339999999</v>
      </c>
      <c r="AO11" s="1664">
        <v>43.489923800000007</v>
      </c>
      <c r="AP11" s="1664">
        <v>0</v>
      </c>
      <c r="AQ11" s="1694">
        <v>24.76875231</v>
      </c>
      <c r="AR11" s="763">
        <v>14.05582122</v>
      </c>
      <c r="AS11" s="1664">
        <v>0</v>
      </c>
      <c r="AT11" s="1664">
        <v>0</v>
      </c>
      <c r="AU11" s="1664">
        <v>30.500109089999999</v>
      </c>
      <c r="AV11" s="1664">
        <v>0</v>
      </c>
      <c r="AW11" s="1664">
        <v>0</v>
      </c>
      <c r="AX11" s="1664">
        <v>0</v>
      </c>
      <c r="AY11" s="1664">
        <v>0</v>
      </c>
      <c r="AZ11" s="1664">
        <v>0</v>
      </c>
      <c r="BA11" s="1664">
        <v>73.326943</v>
      </c>
      <c r="BB11" s="1664">
        <v>40.234689789999997</v>
      </c>
      <c r="BC11" s="1694">
        <v>0</v>
      </c>
      <c r="BD11" s="1664"/>
      <c r="BE11" s="1664">
        <v>2.2318141000000002</v>
      </c>
      <c r="BF11" s="1664">
        <v>0</v>
      </c>
      <c r="BG11" s="1664">
        <v>0</v>
      </c>
      <c r="BH11" s="1664">
        <v>0</v>
      </c>
      <c r="BI11" s="1664">
        <v>0</v>
      </c>
      <c r="BJ11" s="1664">
        <v>0</v>
      </c>
      <c r="BK11" s="1664">
        <v>0</v>
      </c>
      <c r="BL11" s="1664"/>
      <c r="BM11" s="763">
        <v>0</v>
      </c>
      <c r="BN11" s="1664">
        <v>0</v>
      </c>
      <c r="BO11" s="1664">
        <v>0</v>
      </c>
      <c r="BP11" s="1664">
        <v>0</v>
      </c>
      <c r="BQ11" s="1664">
        <v>0</v>
      </c>
      <c r="BR11" s="1664">
        <v>448.01092409</v>
      </c>
      <c r="BS11" s="1664">
        <v>284.97168245</v>
      </c>
      <c r="BT11" s="1664">
        <v>0</v>
      </c>
      <c r="BU11" s="1664">
        <v>56.6</v>
      </c>
      <c r="BV11" s="755">
        <v>0</v>
      </c>
      <c r="BW11" s="1664">
        <v>72.547521889999999</v>
      </c>
      <c r="BX11" s="1694">
        <v>83.120540789999993</v>
      </c>
      <c r="BY11" s="796">
        <v>7.8394043300000007</v>
      </c>
      <c r="BZ11" s="1667">
        <v>0</v>
      </c>
      <c r="CA11" s="1667">
        <v>6.76</v>
      </c>
      <c r="CB11" s="1670">
        <v>0</v>
      </c>
      <c r="CC11" s="1670">
        <v>0</v>
      </c>
      <c r="CD11" s="1669">
        <v>14.612420439999999</v>
      </c>
      <c r="CE11" s="1670">
        <v>51.592038240000001</v>
      </c>
      <c r="CF11" s="1670">
        <v>0</v>
      </c>
      <c r="CG11" s="1669">
        <v>5.7431599999999998E-3</v>
      </c>
      <c r="CH11" s="1670">
        <v>0</v>
      </c>
      <c r="CI11" s="1670">
        <v>19.882999999999999</v>
      </c>
      <c r="CJ11" s="758">
        <v>0</v>
      </c>
      <c r="CK11" s="1670">
        <v>0</v>
      </c>
      <c r="CL11" s="1670">
        <v>0</v>
      </c>
      <c r="CM11" s="1670">
        <v>0</v>
      </c>
      <c r="CN11" s="1670">
        <v>0</v>
      </c>
      <c r="CO11" s="1670">
        <v>0</v>
      </c>
      <c r="CP11" s="1670">
        <v>0</v>
      </c>
      <c r="CQ11" s="1670">
        <v>0</v>
      </c>
      <c r="CR11" s="1670">
        <v>0</v>
      </c>
      <c r="CS11" s="1670">
        <v>0</v>
      </c>
      <c r="CT11" s="1670">
        <v>0</v>
      </c>
      <c r="CU11" s="1670">
        <v>0</v>
      </c>
      <c r="CV11" s="1670">
        <v>0</v>
      </c>
      <c r="CW11" s="764">
        <v>0</v>
      </c>
      <c r="CX11" s="1670">
        <v>0</v>
      </c>
      <c r="CY11" s="1670">
        <v>0</v>
      </c>
      <c r="CZ11" s="1670">
        <v>0</v>
      </c>
      <c r="DA11" s="1670">
        <v>13.17410952</v>
      </c>
      <c r="DB11" s="1670">
        <v>0</v>
      </c>
      <c r="DC11" s="1670">
        <v>0</v>
      </c>
      <c r="DD11" s="1670">
        <v>0</v>
      </c>
      <c r="DE11" s="1670">
        <v>0</v>
      </c>
      <c r="DF11" s="1670">
        <v>0</v>
      </c>
      <c r="DG11" s="1670">
        <v>20.677790800024702</v>
      </c>
      <c r="DH11" s="758">
        <v>0</v>
      </c>
      <c r="DI11" s="764">
        <v>0</v>
      </c>
      <c r="DJ11" s="1670">
        <v>0</v>
      </c>
      <c r="DK11" s="1670">
        <v>0</v>
      </c>
      <c r="DL11" s="1670">
        <v>0</v>
      </c>
      <c r="DM11" s="1670">
        <v>0</v>
      </c>
      <c r="DN11" s="1670">
        <v>0</v>
      </c>
      <c r="DO11" s="1670">
        <v>0</v>
      </c>
      <c r="DP11" s="1670">
        <v>0</v>
      </c>
      <c r="DQ11" s="1670">
        <v>0</v>
      </c>
      <c r="DR11" s="1670">
        <v>0</v>
      </c>
      <c r="DS11" s="1670">
        <v>0</v>
      </c>
      <c r="DT11" s="758">
        <v>97.713027039999986</v>
      </c>
      <c r="DU11" s="1670">
        <v>0</v>
      </c>
      <c r="DV11" s="1670">
        <v>0</v>
      </c>
      <c r="DW11" s="1670">
        <v>0</v>
      </c>
      <c r="DX11" s="1670">
        <v>0</v>
      </c>
      <c r="DY11" s="1670">
        <v>0</v>
      </c>
      <c r="DZ11" s="1670">
        <v>0</v>
      </c>
      <c r="EA11" s="1670">
        <v>0</v>
      </c>
      <c r="EB11" s="1670">
        <v>0</v>
      </c>
      <c r="EC11" s="1670">
        <v>0</v>
      </c>
      <c r="ED11" s="250">
        <v>0</v>
      </c>
      <c r="EE11" s="250">
        <v>0</v>
      </c>
      <c r="EF11" s="250">
        <v>0</v>
      </c>
      <c r="EG11" s="311">
        <v>0</v>
      </c>
      <c r="EH11" s="250">
        <v>0</v>
      </c>
      <c r="EI11" s="250">
        <v>0</v>
      </c>
      <c r="EJ11" s="250">
        <v>0</v>
      </c>
      <c r="EK11" s="250">
        <v>0</v>
      </c>
      <c r="EL11" s="250">
        <v>0</v>
      </c>
      <c r="EM11" s="250">
        <v>0</v>
      </c>
      <c r="EN11" s="250">
        <v>0</v>
      </c>
      <c r="EO11" s="250">
        <v>0</v>
      </c>
      <c r="EP11" s="250">
        <v>0</v>
      </c>
      <c r="EQ11" s="250">
        <v>0</v>
      </c>
      <c r="ER11" s="250">
        <v>0</v>
      </c>
      <c r="ES11" s="311">
        <v>0</v>
      </c>
      <c r="ET11" s="250">
        <v>0</v>
      </c>
      <c r="EU11" s="250">
        <v>0</v>
      </c>
      <c r="EV11" s="250">
        <v>0</v>
      </c>
      <c r="EW11" s="250">
        <v>0</v>
      </c>
      <c r="EX11" s="250">
        <v>0</v>
      </c>
      <c r="EY11" s="250">
        <v>0</v>
      </c>
      <c r="EZ11" s="250">
        <v>0</v>
      </c>
      <c r="FA11" s="250">
        <v>0</v>
      </c>
      <c r="FB11" s="250">
        <v>0</v>
      </c>
      <c r="FC11" s="250">
        <v>0</v>
      </c>
      <c r="FD11" s="250">
        <v>0</v>
      </c>
      <c r="FE11" s="311">
        <v>0</v>
      </c>
      <c r="FF11" s="250">
        <v>0</v>
      </c>
      <c r="FG11" s="250">
        <v>0</v>
      </c>
      <c r="FH11" s="250">
        <v>0</v>
      </c>
      <c r="FI11" s="250">
        <v>0</v>
      </c>
      <c r="FJ11" s="250">
        <v>0</v>
      </c>
      <c r="FK11" s="250">
        <v>0</v>
      </c>
      <c r="FL11" s="250">
        <v>0</v>
      </c>
      <c r="FM11" s="250">
        <v>0</v>
      </c>
      <c r="FN11" s="250">
        <v>0</v>
      </c>
      <c r="FO11" s="250">
        <v>0</v>
      </c>
      <c r="FP11" s="250">
        <v>0</v>
      </c>
      <c r="FQ11" s="311">
        <v>0</v>
      </c>
      <c r="FR11" s="250">
        <v>0</v>
      </c>
      <c r="FS11" s="250">
        <v>0</v>
      </c>
      <c r="FT11" s="250">
        <v>0</v>
      </c>
      <c r="FU11" s="250">
        <v>0</v>
      </c>
      <c r="FV11" s="250">
        <v>0</v>
      </c>
      <c r="FW11" s="250">
        <v>0</v>
      </c>
      <c r="FX11" s="250">
        <v>0</v>
      </c>
      <c r="FY11" s="250">
        <v>0</v>
      </c>
      <c r="FZ11" s="250">
        <v>0</v>
      </c>
      <c r="GA11" s="250">
        <v>0</v>
      </c>
      <c r="GB11" s="250">
        <v>0</v>
      </c>
      <c r="GC11" s="311">
        <v>0</v>
      </c>
      <c r="GD11" s="250">
        <v>0</v>
      </c>
      <c r="GE11" s="250">
        <v>0</v>
      </c>
      <c r="GF11" s="250">
        <v>0</v>
      </c>
      <c r="GG11" s="250">
        <v>0</v>
      </c>
      <c r="GH11" s="250">
        <v>0</v>
      </c>
      <c r="GI11" s="250">
        <v>0</v>
      </c>
      <c r="GJ11" s="250">
        <v>0</v>
      </c>
      <c r="GK11" s="250">
        <v>0</v>
      </c>
      <c r="GL11" s="250">
        <v>0</v>
      </c>
      <c r="GM11" s="250">
        <v>0</v>
      </c>
      <c r="GN11" s="312">
        <v>0</v>
      </c>
      <c r="GO11" s="760"/>
    </row>
    <row r="12" spans="1:197" ht="35.15" customHeight="1" x14ac:dyDescent="0.45">
      <c r="A12" s="749" t="s">
        <v>691</v>
      </c>
      <c r="B12" s="1662">
        <v>13.5433038</v>
      </c>
      <c r="C12" s="1663">
        <v>0</v>
      </c>
      <c r="D12" s="1663">
        <v>110.5</v>
      </c>
      <c r="E12" s="1663">
        <v>0</v>
      </c>
      <c r="F12" s="1663">
        <v>0</v>
      </c>
      <c r="G12" s="1662">
        <v>0</v>
      </c>
      <c r="H12" s="1663">
        <v>0</v>
      </c>
      <c r="I12" s="1663">
        <v>0</v>
      </c>
      <c r="J12" s="1663">
        <v>0</v>
      </c>
      <c r="K12" s="1663">
        <v>0</v>
      </c>
      <c r="L12" s="1663">
        <v>0</v>
      </c>
      <c r="M12" s="1663">
        <v>0</v>
      </c>
      <c r="N12" s="1663">
        <v>0</v>
      </c>
      <c r="O12" s="1663">
        <v>0</v>
      </c>
      <c r="P12" s="1663">
        <v>0</v>
      </c>
      <c r="Q12" s="1663">
        <v>0</v>
      </c>
      <c r="R12" s="1708">
        <v>0</v>
      </c>
      <c r="S12" s="1665">
        <v>0</v>
      </c>
      <c r="T12" s="766">
        <v>0</v>
      </c>
      <c r="U12" s="761">
        <v>0</v>
      </c>
      <c r="V12" s="761"/>
      <c r="W12" s="1665">
        <v>0</v>
      </c>
      <c r="X12" s="1664">
        <v>0</v>
      </c>
      <c r="Y12" s="761">
        <v>0</v>
      </c>
      <c r="Z12" s="765">
        <v>0</v>
      </c>
      <c r="AA12" s="1664">
        <v>0</v>
      </c>
      <c r="AB12" s="1664">
        <v>0</v>
      </c>
      <c r="AC12" s="1664">
        <v>0</v>
      </c>
      <c r="AD12" s="1664">
        <v>0</v>
      </c>
      <c r="AE12" s="1665">
        <v>0</v>
      </c>
      <c r="AF12" s="1708">
        <v>0</v>
      </c>
      <c r="AG12" s="763">
        <v>0</v>
      </c>
      <c r="AH12" s="1664">
        <v>0</v>
      </c>
      <c r="AI12" s="1664">
        <v>0</v>
      </c>
      <c r="AJ12" s="1664">
        <v>0</v>
      </c>
      <c r="AK12" s="1664">
        <v>0</v>
      </c>
      <c r="AL12" s="1664">
        <v>0</v>
      </c>
      <c r="AM12" s="1664">
        <v>0</v>
      </c>
      <c r="AN12" s="1664">
        <v>0</v>
      </c>
      <c r="AO12" s="1664">
        <v>0</v>
      </c>
      <c r="AP12" s="1664">
        <v>0</v>
      </c>
      <c r="AQ12" s="1694">
        <v>0</v>
      </c>
      <c r="AR12" s="763">
        <v>0</v>
      </c>
      <c r="AS12" s="1664">
        <v>0</v>
      </c>
      <c r="AT12" s="1664">
        <v>0</v>
      </c>
      <c r="AU12" s="1664">
        <v>0</v>
      </c>
      <c r="AV12" s="1664">
        <v>0</v>
      </c>
      <c r="AW12" s="1664">
        <v>0</v>
      </c>
      <c r="AX12" s="1664">
        <v>0</v>
      </c>
      <c r="AY12" s="1664">
        <v>0</v>
      </c>
      <c r="AZ12" s="1664">
        <v>0</v>
      </c>
      <c r="BA12" s="1664">
        <v>0</v>
      </c>
      <c r="BB12" s="1664">
        <v>0</v>
      </c>
      <c r="BC12" s="1694">
        <v>0</v>
      </c>
      <c r="BD12" s="1664"/>
      <c r="BE12" s="1664">
        <v>0</v>
      </c>
      <c r="BF12" s="1664">
        <v>0</v>
      </c>
      <c r="BG12" s="1664">
        <v>0</v>
      </c>
      <c r="BH12" s="1664">
        <v>0</v>
      </c>
      <c r="BI12" s="1664">
        <v>0</v>
      </c>
      <c r="BJ12" s="1664">
        <v>0</v>
      </c>
      <c r="BK12" s="1664">
        <v>0</v>
      </c>
      <c r="BL12" s="1664"/>
      <c r="BM12" s="763">
        <v>0</v>
      </c>
      <c r="BN12" s="1664">
        <v>0</v>
      </c>
      <c r="BO12" s="1664">
        <v>0</v>
      </c>
      <c r="BP12" s="1664">
        <v>0</v>
      </c>
      <c r="BQ12" s="1664">
        <v>0</v>
      </c>
      <c r="BR12" s="1664">
        <v>4.0966000000000005</v>
      </c>
      <c r="BS12" s="1664">
        <v>0</v>
      </c>
      <c r="BT12" s="1664">
        <v>0</v>
      </c>
      <c r="BU12" s="1664">
        <v>0</v>
      </c>
      <c r="BV12" s="755">
        <v>0</v>
      </c>
      <c r="BW12" s="1664">
        <v>0</v>
      </c>
      <c r="BX12" s="1694">
        <v>0</v>
      </c>
      <c r="BY12" s="796">
        <v>0</v>
      </c>
      <c r="BZ12" s="1667">
        <v>0</v>
      </c>
      <c r="CA12" s="1667">
        <v>0</v>
      </c>
      <c r="CB12" s="1670">
        <v>0</v>
      </c>
      <c r="CC12" s="1670">
        <v>0</v>
      </c>
      <c r="CD12" s="721">
        <v>0</v>
      </c>
      <c r="CE12" s="1670">
        <v>0</v>
      </c>
      <c r="CF12" s="1670">
        <v>0</v>
      </c>
      <c r="CG12" s="721">
        <v>0</v>
      </c>
      <c r="CH12" s="1670">
        <v>0</v>
      </c>
      <c r="CI12" s="1670">
        <v>0</v>
      </c>
      <c r="CJ12" s="758"/>
      <c r="CK12" s="1670">
        <v>0</v>
      </c>
      <c r="CL12" s="1670">
        <v>0</v>
      </c>
      <c r="CM12" s="1670">
        <v>0</v>
      </c>
      <c r="CN12" s="1670">
        <v>0</v>
      </c>
      <c r="CO12" s="1670">
        <v>0</v>
      </c>
      <c r="CP12" s="1670">
        <v>0</v>
      </c>
      <c r="CQ12" s="1670">
        <v>0</v>
      </c>
      <c r="CR12" s="1670">
        <v>0</v>
      </c>
      <c r="CS12" s="1670">
        <v>0</v>
      </c>
      <c r="CT12" s="1670">
        <v>0</v>
      </c>
      <c r="CU12" s="1670">
        <v>0</v>
      </c>
      <c r="CV12" s="1670">
        <v>0</v>
      </c>
      <c r="CW12" s="764">
        <v>0</v>
      </c>
      <c r="CX12" s="1670">
        <v>0</v>
      </c>
      <c r="CY12" s="1670">
        <v>0</v>
      </c>
      <c r="CZ12" s="1670">
        <v>0</v>
      </c>
      <c r="DA12" s="1670">
        <v>0</v>
      </c>
      <c r="DB12" s="1670">
        <v>0</v>
      </c>
      <c r="DC12" s="1670">
        <v>0</v>
      </c>
      <c r="DD12" s="1670">
        <v>0</v>
      </c>
      <c r="DE12" s="1670">
        <v>0</v>
      </c>
      <c r="DF12" s="1670">
        <v>0</v>
      </c>
      <c r="DG12" s="1670">
        <v>0</v>
      </c>
      <c r="DH12" s="758">
        <v>0</v>
      </c>
      <c r="DI12" s="764">
        <v>0</v>
      </c>
      <c r="DJ12" s="1670">
        <v>0</v>
      </c>
      <c r="DK12" s="1670">
        <v>0</v>
      </c>
      <c r="DL12" s="1670">
        <v>0</v>
      </c>
      <c r="DM12" s="1670">
        <v>0</v>
      </c>
      <c r="DN12" s="1670">
        <v>0</v>
      </c>
      <c r="DO12" s="1670">
        <v>0</v>
      </c>
      <c r="DP12" s="1670">
        <v>0</v>
      </c>
      <c r="DQ12" s="1670">
        <v>0</v>
      </c>
      <c r="DR12" s="1670">
        <v>0</v>
      </c>
      <c r="DS12" s="1670">
        <v>0</v>
      </c>
      <c r="DT12" s="758">
        <v>0</v>
      </c>
      <c r="DU12" s="1670">
        <v>0</v>
      </c>
      <c r="DV12" s="1670">
        <v>0</v>
      </c>
      <c r="DW12" s="1670">
        <v>0</v>
      </c>
      <c r="DX12" s="1670">
        <v>0</v>
      </c>
      <c r="DY12" s="1670">
        <v>0</v>
      </c>
      <c r="DZ12" s="1670">
        <v>0</v>
      </c>
      <c r="EA12" s="1670">
        <v>0</v>
      </c>
      <c r="EB12" s="1670">
        <v>0</v>
      </c>
      <c r="EC12" s="1670">
        <v>0</v>
      </c>
      <c r="ED12" s="250">
        <v>0</v>
      </c>
      <c r="EE12" s="250">
        <v>0</v>
      </c>
      <c r="EF12" s="250">
        <v>0</v>
      </c>
      <c r="EG12" s="311">
        <v>0</v>
      </c>
      <c r="EH12" s="250">
        <v>0</v>
      </c>
      <c r="EI12" s="250">
        <v>0</v>
      </c>
      <c r="EJ12" s="250">
        <v>0</v>
      </c>
      <c r="EK12" s="250">
        <v>0</v>
      </c>
      <c r="EL12" s="250">
        <v>0</v>
      </c>
      <c r="EM12" s="250">
        <v>0</v>
      </c>
      <c r="EN12" s="250">
        <v>0</v>
      </c>
      <c r="EO12" s="250">
        <v>0</v>
      </c>
      <c r="EP12" s="250">
        <v>0</v>
      </c>
      <c r="EQ12" s="250">
        <v>0</v>
      </c>
      <c r="ER12" s="250">
        <v>0</v>
      </c>
      <c r="ES12" s="311">
        <v>0</v>
      </c>
      <c r="ET12" s="250">
        <v>0</v>
      </c>
      <c r="EU12" s="250">
        <v>0</v>
      </c>
      <c r="EV12" s="250">
        <v>0</v>
      </c>
      <c r="EW12" s="250">
        <v>0</v>
      </c>
      <c r="EX12" s="250">
        <v>0</v>
      </c>
      <c r="EY12" s="250">
        <v>0</v>
      </c>
      <c r="EZ12" s="250">
        <v>0</v>
      </c>
      <c r="FA12" s="250">
        <v>0</v>
      </c>
      <c r="FB12" s="250">
        <v>0</v>
      </c>
      <c r="FC12" s="250">
        <v>0</v>
      </c>
      <c r="FD12" s="250">
        <v>0</v>
      </c>
      <c r="FE12" s="311">
        <v>0</v>
      </c>
      <c r="FF12" s="250">
        <v>0</v>
      </c>
      <c r="FG12" s="250">
        <v>0</v>
      </c>
      <c r="FH12" s="250">
        <v>0</v>
      </c>
      <c r="FI12" s="250">
        <v>0</v>
      </c>
      <c r="FJ12" s="250">
        <v>0</v>
      </c>
      <c r="FK12" s="250">
        <v>0</v>
      </c>
      <c r="FL12" s="250">
        <v>0</v>
      </c>
      <c r="FM12" s="250">
        <v>0</v>
      </c>
      <c r="FN12" s="250">
        <v>0</v>
      </c>
      <c r="FO12" s="250">
        <v>0</v>
      </c>
      <c r="FP12" s="250">
        <v>0</v>
      </c>
      <c r="FQ12" s="311">
        <v>0</v>
      </c>
      <c r="FR12" s="250">
        <v>0</v>
      </c>
      <c r="FS12" s="250">
        <v>0</v>
      </c>
      <c r="FT12" s="250">
        <v>0</v>
      </c>
      <c r="FU12" s="250">
        <v>0</v>
      </c>
      <c r="FV12" s="250">
        <v>0</v>
      </c>
      <c r="FW12" s="250">
        <v>0</v>
      </c>
      <c r="FX12" s="250">
        <v>0</v>
      </c>
      <c r="FY12" s="250">
        <v>0</v>
      </c>
      <c r="FZ12" s="250">
        <v>0</v>
      </c>
      <c r="GA12" s="250">
        <v>0</v>
      </c>
      <c r="GB12" s="250">
        <v>0</v>
      </c>
      <c r="GC12" s="311">
        <v>0</v>
      </c>
      <c r="GD12" s="250">
        <v>0</v>
      </c>
      <c r="GE12" s="250">
        <v>0</v>
      </c>
      <c r="GF12" s="250">
        <v>0</v>
      </c>
      <c r="GG12" s="250">
        <v>0</v>
      </c>
      <c r="GH12" s="250">
        <v>0</v>
      </c>
      <c r="GI12" s="250">
        <v>0</v>
      </c>
      <c r="GJ12" s="250">
        <v>0</v>
      </c>
      <c r="GK12" s="250">
        <v>0</v>
      </c>
      <c r="GL12" s="250">
        <v>0</v>
      </c>
      <c r="GM12" s="250">
        <v>0</v>
      </c>
      <c r="GN12" s="312">
        <v>0</v>
      </c>
      <c r="GO12" s="760"/>
    </row>
    <row r="13" spans="1:197" ht="35.15" customHeight="1" x14ac:dyDescent="0.45">
      <c r="A13" s="749" t="s">
        <v>692</v>
      </c>
      <c r="B13" s="1662">
        <v>78.226899400000008</v>
      </c>
      <c r="C13" s="1663">
        <v>30.44</v>
      </c>
      <c r="D13" s="1663">
        <v>2.1</v>
      </c>
      <c r="E13" s="1663">
        <v>32.948999999999998</v>
      </c>
      <c r="F13" s="1663">
        <v>153.60499999999999</v>
      </c>
      <c r="G13" s="1662">
        <v>4.8929</v>
      </c>
      <c r="H13" s="1663">
        <v>6.7497999999999996</v>
      </c>
      <c r="I13" s="1663">
        <v>9.7987000000000002</v>
      </c>
      <c r="J13" s="1663">
        <v>13.6562</v>
      </c>
      <c r="K13" s="1663">
        <v>83.173900000000003</v>
      </c>
      <c r="L13" s="1663">
        <v>23.164200000000001</v>
      </c>
      <c r="M13" s="1663">
        <v>9.8812999999999995</v>
      </c>
      <c r="N13" s="1663">
        <v>19.547799999999999</v>
      </c>
      <c r="O13" s="1663">
        <v>22.9192</v>
      </c>
      <c r="P13" s="1663">
        <v>13.2623</v>
      </c>
      <c r="Q13" s="1663">
        <v>235.4751</v>
      </c>
      <c r="R13" s="1708">
        <v>36.482980710000007</v>
      </c>
      <c r="S13" s="1665">
        <v>479.02364341000003</v>
      </c>
      <c r="T13" s="766">
        <v>319.90190000000001</v>
      </c>
      <c r="U13" s="761">
        <v>11.140700000000001</v>
      </c>
      <c r="V13" s="761"/>
      <c r="W13" s="1665">
        <v>21.370100000000001</v>
      </c>
      <c r="X13" s="1664">
        <v>20.811699999999998</v>
      </c>
      <c r="Y13" s="761">
        <v>17.693200000000001</v>
      </c>
      <c r="Z13" s="765">
        <v>31.530999999999999</v>
      </c>
      <c r="AA13" s="1664">
        <v>36.342599999999997</v>
      </c>
      <c r="AB13" s="1664">
        <v>20.105899999999998</v>
      </c>
      <c r="AC13" s="1664">
        <v>46.982900000000001</v>
      </c>
      <c r="AD13" s="1664">
        <v>29.118200000000002</v>
      </c>
      <c r="AE13" s="1665">
        <v>16.779199999999999</v>
      </c>
      <c r="AF13" s="1708">
        <v>46.935000000000002</v>
      </c>
      <c r="AG13" s="763">
        <v>22.098199320000013</v>
      </c>
      <c r="AH13" s="1664">
        <v>27.445519790000048</v>
      </c>
      <c r="AI13" s="1664">
        <v>20.61703746000002</v>
      </c>
      <c r="AJ13" s="1664">
        <v>23.286172539999942</v>
      </c>
      <c r="AK13" s="1664">
        <v>27.966682569999946</v>
      </c>
      <c r="AL13" s="1664">
        <v>24.252393839999918</v>
      </c>
      <c r="AM13" s="1664">
        <v>35.782412529999853</v>
      </c>
      <c r="AN13" s="1664">
        <v>23.501047870000125</v>
      </c>
      <c r="AO13" s="1664">
        <v>46.931181169999881</v>
      </c>
      <c r="AP13" s="1664">
        <v>23.15063948999974</v>
      </c>
      <c r="AQ13" s="1694">
        <v>64.872063429999983</v>
      </c>
      <c r="AR13" s="763">
        <v>23.479280119999995</v>
      </c>
      <c r="AS13" s="1664">
        <v>22.278802670000061</v>
      </c>
      <c r="AT13" s="1664">
        <v>527.61185551000005</v>
      </c>
      <c r="AU13" s="1664">
        <v>34.407005689999991</v>
      </c>
      <c r="AV13" s="1664">
        <v>29.258899300000021</v>
      </c>
      <c r="AW13" s="1664">
        <v>20.857209119999958</v>
      </c>
      <c r="AX13" s="1664">
        <v>41.621031430000002</v>
      </c>
      <c r="AY13" s="1664">
        <v>36.347164939999985</v>
      </c>
      <c r="AZ13" s="1664">
        <v>29.887273420000042</v>
      </c>
      <c r="BA13" s="1664">
        <v>17.517787300000027</v>
      </c>
      <c r="BB13" s="1664">
        <v>34.023051749999986</v>
      </c>
      <c r="BC13" s="1694">
        <v>54.864945180000007</v>
      </c>
      <c r="BD13" s="1664"/>
      <c r="BE13" s="1664">
        <v>32.276027289999995</v>
      </c>
      <c r="BF13" s="1664">
        <v>36.30385706000007</v>
      </c>
      <c r="BG13" s="1664">
        <v>99.206237110000103</v>
      </c>
      <c r="BH13" s="1664">
        <v>31.58151769999985</v>
      </c>
      <c r="BI13" s="1664">
        <v>22.060206150000099</v>
      </c>
      <c r="BJ13" s="1664">
        <v>49.211982019999965</v>
      </c>
      <c r="BK13" s="1664">
        <v>42.627525389999967</v>
      </c>
      <c r="BL13" s="1664"/>
      <c r="BM13" s="763">
        <v>34.069116799999996</v>
      </c>
      <c r="BN13" s="1664">
        <v>30.304571340000003</v>
      </c>
      <c r="BO13" s="1664">
        <v>638.71700077000003</v>
      </c>
      <c r="BP13" s="1664">
        <v>38.995375950000003</v>
      </c>
      <c r="BQ13" s="1664">
        <v>55.914146279999983</v>
      </c>
      <c r="BR13" s="1664">
        <v>46.769525690000009</v>
      </c>
      <c r="BS13" s="1664">
        <v>52.784937219999961</v>
      </c>
      <c r="BT13" s="1664">
        <v>28.711362850000032</v>
      </c>
      <c r="BU13" s="1664">
        <v>28.414460519999906</v>
      </c>
      <c r="BV13" s="755">
        <v>56.000753759999995</v>
      </c>
      <c r="BW13" s="1664">
        <v>21.766250620000065</v>
      </c>
      <c r="BX13" s="1694">
        <v>39.927028449999924</v>
      </c>
      <c r="BY13" s="796">
        <v>39.915497080000058</v>
      </c>
      <c r="BZ13" s="1667">
        <v>30.554550749999937</v>
      </c>
      <c r="CA13" s="1667">
        <v>36.629258270000108</v>
      </c>
      <c r="CB13" s="1671">
        <v>529.47301403500001</v>
      </c>
      <c r="CC13" s="1671">
        <v>41.526345674999988</v>
      </c>
      <c r="CD13" s="1668">
        <v>42.50488925999997</v>
      </c>
      <c r="CE13" s="1668">
        <v>51.075966460000025</v>
      </c>
      <c r="CF13" s="1668">
        <v>53.380167020000052</v>
      </c>
      <c r="CG13" s="1668">
        <v>49.02387819999992</v>
      </c>
      <c r="CH13" s="1668">
        <v>38.968114620000243</v>
      </c>
      <c r="CI13" s="1668">
        <v>43.14393884999992</v>
      </c>
      <c r="CJ13" s="757">
        <v>64.942577470000018</v>
      </c>
      <c r="CK13" s="1668">
        <v>39.597654069999933</v>
      </c>
      <c r="CL13" s="1668">
        <v>30.819491170000052</v>
      </c>
      <c r="CM13" s="1668">
        <v>48.591912670000198</v>
      </c>
      <c r="CN13" s="1668">
        <v>68.976539720000005</v>
      </c>
      <c r="CO13" s="1668">
        <v>58.092223040000071</v>
      </c>
      <c r="CP13" s="1668">
        <v>37.964412830000001</v>
      </c>
      <c r="CQ13" s="1668">
        <v>74.018508969999843</v>
      </c>
      <c r="CR13" s="1668">
        <v>41.641905339999802</v>
      </c>
      <c r="CS13" s="1668">
        <v>321.5716359000001</v>
      </c>
      <c r="CT13" s="1668">
        <v>62.535657729999997</v>
      </c>
      <c r="CU13" s="1668">
        <v>50.986517690000099</v>
      </c>
      <c r="CV13" s="1668">
        <v>48.454740219999806</v>
      </c>
      <c r="CW13" s="756">
        <v>44.658830080000001</v>
      </c>
      <c r="CX13" s="1668">
        <v>41.423144059999998</v>
      </c>
      <c r="CY13" s="1668">
        <v>50.350938030000002</v>
      </c>
      <c r="CZ13" s="1668">
        <v>44.684680540000002</v>
      </c>
      <c r="DA13" s="1668">
        <v>69.867335709999921</v>
      </c>
      <c r="DB13" s="1668">
        <v>31.225592390000063</v>
      </c>
      <c r="DC13" s="1668">
        <v>66.163650979999971</v>
      </c>
      <c r="DD13" s="1668">
        <v>82.52718978999998</v>
      </c>
      <c r="DE13" s="1668">
        <v>122.98666550999997</v>
      </c>
      <c r="DF13" s="1668">
        <v>123.16423227</v>
      </c>
      <c r="DG13" s="1668">
        <v>60.243514489999853</v>
      </c>
      <c r="DH13" s="757">
        <v>88.576173080000089</v>
      </c>
      <c r="DI13" s="756">
        <v>54.551328319999975</v>
      </c>
      <c r="DJ13" s="1668">
        <v>86.75250075999999</v>
      </c>
      <c r="DK13" s="1668">
        <v>62.048971249999944</v>
      </c>
      <c r="DL13" s="1668">
        <v>76.883046360000037</v>
      </c>
      <c r="DM13" s="1668">
        <v>56.737846580000102</v>
      </c>
      <c r="DN13" s="1668">
        <v>66.732217360000092</v>
      </c>
      <c r="DO13" s="1668">
        <v>66.831102169999852</v>
      </c>
      <c r="DP13" s="1668">
        <v>88.644177750000026</v>
      </c>
      <c r="DQ13" s="1668">
        <v>47.460004859999898</v>
      </c>
      <c r="DR13" s="1668">
        <v>59.637652590000073</v>
      </c>
      <c r="DS13" s="1670">
        <v>57.858342789999909</v>
      </c>
      <c r="DT13" s="758">
        <v>168.96679576999998</v>
      </c>
      <c r="DU13" s="1670">
        <v>64.225103589999961</v>
      </c>
      <c r="DV13" s="1670">
        <v>50.789121889999919</v>
      </c>
      <c r="DW13" s="1670">
        <v>52.793369800000015</v>
      </c>
      <c r="DX13" s="1670">
        <v>31.926677439999903</v>
      </c>
      <c r="DY13" s="1670">
        <v>70.662519190000012</v>
      </c>
      <c r="DZ13" s="1670">
        <v>127.4149532</v>
      </c>
      <c r="EA13" s="1670">
        <v>82.285172260000024</v>
      </c>
      <c r="EB13" s="1670">
        <v>97.880916090000099</v>
      </c>
      <c r="EC13" s="1670">
        <v>67.849913180000001</v>
      </c>
      <c r="ED13" s="250">
        <v>83.923233620000076</v>
      </c>
      <c r="EE13" s="250">
        <v>52.645365779999807</v>
      </c>
      <c r="EF13" s="250">
        <v>178.56268281999999</v>
      </c>
      <c r="EG13" s="311">
        <v>94.680768089999916</v>
      </c>
      <c r="EH13" s="250">
        <v>159.83487684999966</v>
      </c>
      <c r="EI13" s="250">
        <v>64.78081881</v>
      </c>
      <c r="EJ13" s="250">
        <v>72.927689819999699</v>
      </c>
      <c r="EK13" s="250">
        <v>61.37745805000025</v>
      </c>
      <c r="EL13" s="250">
        <v>257.94285573000002</v>
      </c>
      <c r="EM13" s="250">
        <v>77.032444259999806</v>
      </c>
      <c r="EN13" s="250">
        <v>232.27551179999998</v>
      </c>
      <c r="EO13" s="250">
        <v>34.338088419999927</v>
      </c>
      <c r="EP13" s="250">
        <v>191.91022628000098</v>
      </c>
      <c r="EQ13" s="250">
        <v>75.967622859999494</v>
      </c>
      <c r="ER13" s="250">
        <v>55.612199769999364</v>
      </c>
      <c r="ES13" s="311">
        <v>79.473668479999986</v>
      </c>
      <c r="ET13" s="250">
        <v>84.441347500000006</v>
      </c>
      <c r="EU13" s="250">
        <v>158.20381440999998</v>
      </c>
      <c r="EV13" s="250">
        <v>74.328197639999999</v>
      </c>
      <c r="EW13" s="250">
        <v>60.517951509999897</v>
      </c>
      <c r="EX13" s="250">
        <v>90.046015419999989</v>
      </c>
      <c r="EY13" s="250">
        <v>92.978451410000218</v>
      </c>
      <c r="EZ13" s="250">
        <v>202.72100455</v>
      </c>
      <c r="FA13" s="250">
        <v>121.63060017000001</v>
      </c>
      <c r="FB13" s="250">
        <v>65.228873969999839</v>
      </c>
      <c r="FC13" s="250">
        <v>101.21015530000021</v>
      </c>
      <c r="FD13" s="250">
        <v>272.44135570999998</v>
      </c>
      <c r="FE13" s="311">
        <v>97.068978669999893</v>
      </c>
      <c r="FF13" s="250">
        <v>115.83541575</v>
      </c>
      <c r="FG13" s="250">
        <v>104.00283852000001</v>
      </c>
      <c r="FH13" s="250">
        <v>103.2827938799996</v>
      </c>
      <c r="FI13" s="250">
        <v>139.38197171000002</v>
      </c>
      <c r="FJ13" s="250">
        <v>79.491374890000088</v>
      </c>
      <c r="FK13" s="250">
        <v>172.9192237499999</v>
      </c>
      <c r="FL13" s="250">
        <v>143.22095563000019</v>
      </c>
      <c r="FM13" s="250">
        <v>66.201045510000512</v>
      </c>
      <c r="FN13" s="250">
        <v>82.859890050000004</v>
      </c>
      <c r="FO13" s="250">
        <v>108.19546012000001</v>
      </c>
      <c r="FP13" s="250">
        <v>97.150994609999913</v>
      </c>
      <c r="FQ13" s="311">
        <v>277.54416493999997</v>
      </c>
      <c r="FR13" s="250">
        <v>210.20548697000001</v>
      </c>
      <c r="FS13" s="250">
        <v>73.681037999999688</v>
      </c>
      <c r="FT13" s="250">
        <v>124.47924880000001</v>
      </c>
      <c r="FU13" s="250">
        <v>162.73350296000001</v>
      </c>
      <c r="FV13" s="250">
        <v>353.34590972999905</v>
      </c>
      <c r="FW13" s="250">
        <v>92.4485770200004</v>
      </c>
      <c r="FX13" s="250">
        <v>131.77846538</v>
      </c>
      <c r="FY13" s="250">
        <v>303.59230590999999</v>
      </c>
      <c r="FZ13" s="250">
        <v>203.55299189000002</v>
      </c>
      <c r="GA13" s="250">
        <v>478.847697339999</v>
      </c>
      <c r="GB13" s="250">
        <v>168.44631624000101</v>
      </c>
      <c r="GC13" s="311">
        <v>341.21474238000002</v>
      </c>
      <c r="GD13" s="250">
        <v>170.10918208999979</v>
      </c>
      <c r="GE13" s="250">
        <v>513.17906906999974</v>
      </c>
      <c r="GF13" s="250">
        <v>115.06613250000001</v>
      </c>
      <c r="GG13" s="250">
        <v>197.51922567000099</v>
      </c>
      <c r="GH13" s="250">
        <v>68.196675720000599</v>
      </c>
      <c r="GI13" s="250">
        <v>139.33606395999902</v>
      </c>
      <c r="GJ13" s="250">
        <v>201.34612467000102</v>
      </c>
      <c r="GK13" s="250">
        <v>251.807871739999</v>
      </c>
      <c r="GL13" s="250">
        <v>337.12234195000025</v>
      </c>
      <c r="GM13" s="250">
        <v>558.6068697299994</v>
      </c>
      <c r="GN13" s="312">
        <v>627.49757789000103</v>
      </c>
      <c r="GO13" s="760"/>
    </row>
    <row r="14" spans="1:197" ht="35.15" customHeight="1" x14ac:dyDescent="0.45">
      <c r="A14" s="749" t="s">
        <v>693</v>
      </c>
      <c r="B14" s="1672">
        <v>7.1240882999999995</v>
      </c>
      <c r="C14" s="1673">
        <v>7.89</v>
      </c>
      <c r="D14" s="1673">
        <v>31.6</v>
      </c>
      <c r="E14" s="1673">
        <v>26.081199999999999</v>
      </c>
      <c r="F14" s="1673">
        <v>22.714700000000001</v>
      </c>
      <c r="G14" s="1672">
        <v>4.0723000000000003</v>
      </c>
      <c r="H14" s="1673">
        <v>4.4763000000000002</v>
      </c>
      <c r="I14" s="1673">
        <v>8.9547000000000008</v>
      </c>
      <c r="J14" s="1673">
        <v>0</v>
      </c>
      <c r="K14" s="1673">
        <v>0</v>
      </c>
      <c r="L14" s="1673">
        <v>0</v>
      </c>
      <c r="M14" s="1673">
        <v>17.755400000000002</v>
      </c>
      <c r="N14" s="1673">
        <v>6.8673999999999999</v>
      </c>
      <c r="O14" s="1673">
        <v>0</v>
      </c>
      <c r="P14" s="1673">
        <v>4.7561</v>
      </c>
      <c r="Q14" s="1673">
        <v>0</v>
      </c>
      <c r="R14" s="1708">
        <v>25.590010999999997</v>
      </c>
      <c r="S14" s="1665">
        <v>72.472191000000009</v>
      </c>
      <c r="T14" s="766">
        <v>0</v>
      </c>
      <c r="U14" s="761">
        <v>9.6476000000000006</v>
      </c>
      <c r="V14" s="761"/>
      <c r="W14" s="1665">
        <v>26.482900000000001</v>
      </c>
      <c r="X14" s="1664">
        <v>0</v>
      </c>
      <c r="Y14" s="761">
        <v>5.5395000000000003</v>
      </c>
      <c r="Z14" s="765">
        <v>5.5738000000000003</v>
      </c>
      <c r="AA14" s="1664">
        <v>6.5998999999999999</v>
      </c>
      <c r="AB14" s="1664">
        <v>0</v>
      </c>
      <c r="AC14" s="1664">
        <v>0</v>
      </c>
      <c r="AD14" s="1664">
        <v>0</v>
      </c>
      <c r="AE14" s="1665">
        <v>0</v>
      </c>
      <c r="AF14" s="1708">
        <v>24.664000000000001</v>
      </c>
      <c r="AG14" s="768">
        <v>0</v>
      </c>
      <c r="AH14" s="1674">
        <v>37.945835999999993</v>
      </c>
      <c r="AI14" s="1674">
        <v>10.898325000000002</v>
      </c>
      <c r="AJ14" s="1674">
        <v>0</v>
      </c>
      <c r="AK14" s="1674">
        <v>16.029567999999998</v>
      </c>
      <c r="AL14" s="1674">
        <v>13.495897000000001</v>
      </c>
      <c r="AM14" s="1674">
        <v>0</v>
      </c>
      <c r="AN14" s="1674">
        <v>22.125344000000002</v>
      </c>
      <c r="AO14" s="1674">
        <v>0</v>
      </c>
      <c r="AP14" s="1674">
        <v>30.068317</v>
      </c>
      <c r="AQ14" s="1720">
        <v>0</v>
      </c>
      <c r="AR14" s="763">
        <v>8.0269499999999994</v>
      </c>
      <c r="AS14" s="1664">
        <v>0</v>
      </c>
      <c r="AT14" s="1664">
        <v>0</v>
      </c>
      <c r="AU14" s="1664">
        <v>36.676940000000002</v>
      </c>
      <c r="AV14" s="1664">
        <v>0</v>
      </c>
      <c r="AW14" s="1664">
        <v>18.550798000000004</v>
      </c>
      <c r="AX14" s="1664">
        <v>9.4833369999999988</v>
      </c>
      <c r="AY14" s="1664">
        <v>21.52797</v>
      </c>
      <c r="AZ14" s="1664">
        <v>11.695907999999999</v>
      </c>
      <c r="BA14" s="1664">
        <v>30.968126999999999</v>
      </c>
      <c r="BB14" s="1664">
        <v>0</v>
      </c>
      <c r="BC14" s="1694">
        <v>22.121870000000001</v>
      </c>
      <c r="BD14" s="1664"/>
      <c r="BE14" s="1664">
        <v>36.905825</v>
      </c>
      <c r="BF14" s="1664">
        <v>23.960830000000001</v>
      </c>
      <c r="BG14" s="1664">
        <v>0</v>
      </c>
      <c r="BH14" s="1664">
        <v>5.27135</v>
      </c>
      <c r="BI14" s="1664">
        <v>22.744130000000002</v>
      </c>
      <c r="BJ14" s="1664">
        <v>23.784269999999999</v>
      </c>
      <c r="BK14" s="1664">
        <v>13.531940730000001</v>
      </c>
      <c r="BL14" s="1664"/>
      <c r="BM14" s="763">
        <v>0</v>
      </c>
      <c r="BN14" s="1664">
        <v>0</v>
      </c>
      <c r="BO14" s="1664">
        <v>26.901593339999998</v>
      </c>
      <c r="BP14" s="1664">
        <v>0</v>
      </c>
      <c r="BQ14" s="1664">
        <v>0</v>
      </c>
      <c r="BR14" s="1664">
        <v>58.95795751</v>
      </c>
      <c r="BS14" s="1664">
        <v>14.217685919999999</v>
      </c>
      <c r="BT14" s="1664">
        <v>29.8169</v>
      </c>
      <c r="BU14" s="1664">
        <v>102.03436642000001</v>
      </c>
      <c r="BV14" s="755">
        <v>15.670594810000001</v>
      </c>
      <c r="BW14" s="1664">
        <v>13.7025799</v>
      </c>
      <c r="BX14" s="1694">
        <v>0</v>
      </c>
      <c r="BY14" s="796">
        <v>16.31005038</v>
      </c>
      <c r="BZ14" s="1667">
        <v>61.169892449999999</v>
      </c>
      <c r="CA14" s="1667">
        <v>0</v>
      </c>
      <c r="CB14" s="1671">
        <v>0</v>
      </c>
      <c r="CC14" s="1671">
        <v>0</v>
      </c>
      <c r="CD14" s="1668">
        <v>73.080584780000009</v>
      </c>
      <c r="CE14" s="1668">
        <v>0</v>
      </c>
      <c r="CF14" s="1668">
        <v>0</v>
      </c>
      <c r="CG14" s="1668">
        <v>52.878686680000001</v>
      </c>
      <c r="CH14" s="1668">
        <v>57.670924069999998</v>
      </c>
      <c r="CI14" s="1668">
        <v>19.243099999999998</v>
      </c>
      <c r="CJ14" s="757">
        <v>0</v>
      </c>
      <c r="CK14" s="1668">
        <v>0</v>
      </c>
      <c r="CL14" s="1668">
        <v>0</v>
      </c>
      <c r="CM14" s="1668">
        <v>0</v>
      </c>
      <c r="CN14" s="1668">
        <v>28.885312370000001</v>
      </c>
      <c r="CO14" s="1668">
        <v>40.713216580000001</v>
      </c>
      <c r="CP14" s="1668">
        <v>160.00376891000002</v>
      </c>
      <c r="CQ14" s="1668">
        <v>0</v>
      </c>
      <c r="CR14" s="1668">
        <v>66.646763800000002</v>
      </c>
      <c r="CS14" s="1668">
        <v>0</v>
      </c>
      <c r="CT14" s="1668">
        <v>110.96688898000001</v>
      </c>
      <c r="CU14" s="1668">
        <v>33.268260900000001</v>
      </c>
      <c r="CV14" s="1668">
        <v>0</v>
      </c>
      <c r="CW14" s="756">
        <v>83.706688469999989</v>
      </c>
      <c r="CX14" s="1668">
        <v>0</v>
      </c>
      <c r="CY14" s="1668">
        <v>30.76026543</v>
      </c>
      <c r="CZ14" s="1668">
        <v>87.012355779999993</v>
      </c>
      <c r="DA14" s="1668">
        <v>44.766930719999998</v>
      </c>
      <c r="DB14" s="1668">
        <v>51.972527810000003</v>
      </c>
      <c r="DC14" s="1668">
        <v>28.935798080000001</v>
      </c>
      <c r="DD14" s="1668">
        <v>0</v>
      </c>
      <c r="DE14" s="1668">
        <v>0</v>
      </c>
      <c r="DF14" s="1668">
        <v>0</v>
      </c>
      <c r="DG14" s="1668">
        <v>0</v>
      </c>
      <c r="DH14" s="757">
        <v>49.955343130000003</v>
      </c>
      <c r="DI14" s="756">
        <v>0</v>
      </c>
      <c r="DJ14" s="1668">
        <v>18.296296300000002</v>
      </c>
      <c r="DK14" s="1668">
        <v>0</v>
      </c>
      <c r="DL14" s="1668">
        <v>47.484506359999898</v>
      </c>
      <c r="DM14" s="1668">
        <v>37.557120219999995</v>
      </c>
      <c r="DN14" s="1668">
        <v>0</v>
      </c>
      <c r="DO14" s="1668">
        <v>0</v>
      </c>
      <c r="DP14" s="1668">
        <v>0</v>
      </c>
      <c r="DQ14" s="1668">
        <v>0</v>
      </c>
      <c r="DR14" s="1668">
        <v>49.916703049999995</v>
      </c>
      <c r="DS14" s="1670">
        <v>0</v>
      </c>
      <c r="DT14" s="758">
        <v>0</v>
      </c>
      <c r="DU14" s="1670">
        <v>0</v>
      </c>
      <c r="DV14" s="1670">
        <v>45.723028939999999</v>
      </c>
      <c r="DW14" s="1670">
        <v>0</v>
      </c>
      <c r="DX14" s="1670">
        <v>0</v>
      </c>
      <c r="DY14" s="1670">
        <v>0</v>
      </c>
      <c r="DZ14" s="1670">
        <v>0</v>
      </c>
      <c r="EA14" s="1670">
        <v>0</v>
      </c>
      <c r="EB14" s="1670">
        <v>0</v>
      </c>
      <c r="EC14" s="1670">
        <v>0</v>
      </c>
      <c r="ED14" s="250">
        <v>0</v>
      </c>
      <c r="EE14" s="250">
        <v>0</v>
      </c>
      <c r="EF14" s="250">
        <v>0</v>
      </c>
      <c r="EG14" s="311">
        <v>0</v>
      </c>
      <c r="EH14" s="250">
        <v>0</v>
      </c>
      <c r="EI14" s="250">
        <v>0</v>
      </c>
      <c r="EJ14" s="250">
        <v>0</v>
      </c>
      <c r="EK14" s="250">
        <v>0</v>
      </c>
      <c r="EL14" s="250">
        <v>0</v>
      </c>
      <c r="EM14" s="250">
        <v>62</v>
      </c>
      <c r="EN14" s="250">
        <v>0</v>
      </c>
      <c r="EO14" s="250">
        <v>0</v>
      </c>
      <c r="EP14" s="250">
        <v>70</v>
      </c>
      <c r="EQ14" s="250">
        <v>0</v>
      </c>
      <c r="ER14" s="250">
        <v>0</v>
      </c>
      <c r="ES14" s="311">
        <v>0</v>
      </c>
      <c r="ET14" s="250">
        <v>0</v>
      </c>
      <c r="EU14" s="250">
        <v>0</v>
      </c>
      <c r="EV14" s="250">
        <v>0</v>
      </c>
      <c r="EW14" s="250">
        <v>0</v>
      </c>
      <c r="EX14" s="250">
        <v>0</v>
      </c>
      <c r="EY14" s="250">
        <v>0</v>
      </c>
      <c r="EZ14" s="250">
        <v>0</v>
      </c>
      <c r="FA14" s="250">
        <v>0</v>
      </c>
      <c r="FB14" s="250">
        <v>0</v>
      </c>
      <c r="FC14" s="250">
        <v>0</v>
      </c>
      <c r="FD14" s="250">
        <v>0</v>
      </c>
      <c r="FE14" s="311">
        <v>0</v>
      </c>
      <c r="FF14" s="250">
        <v>0</v>
      </c>
      <c r="FG14" s="250">
        <v>0</v>
      </c>
      <c r="FH14" s="250">
        <v>0</v>
      </c>
      <c r="FI14" s="250">
        <v>0</v>
      </c>
      <c r="FJ14" s="250">
        <v>0</v>
      </c>
      <c r="FK14" s="250">
        <v>0</v>
      </c>
      <c r="FL14" s="250">
        <v>0</v>
      </c>
      <c r="FM14" s="250">
        <v>0</v>
      </c>
      <c r="FN14" s="250">
        <v>0</v>
      </c>
      <c r="FO14" s="250">
        <v>0</v>
      </c>
      <c r="FP14" s="250">
        <v>0</v>
      </c>
      <c r="FQ14" s="311">
        <v>0</v>
      </c>
      <c r="FR14" s="250">
        <v>0</v>
      </c>
      <c r="FS14" s="250">
        <v>0</v>
      </c>
      <c r="FT14" s="250">
        <v>0</v>
      </c>
      <c r="FU14" s="250">
        <v>0</v>
      </c>
      <c r="FV14" s="250">
        <v>0</v>
      </c>
      <c r="FW14" s="250">
        <v>0</v>
      </c>
      <c r="FX14" s="250">
        <v>0</v>
      </c>
      <c r="FY14" s="250">
        <v>0</v>
      </c>
      <c r="FZ14" s="250">
        <v>0</v>
      </c>
      <c r="GA14" s="250">
        <v>0</v>
      </c>
      <c r="GB14" s="250">
        <v>0</v>
      </c>
      <c r="GC14" s="311">
        <v>0</v>
      </c>
      <c r="GD14" s="250">
        <v>0</v>
      </c>
      <c r="GE14" s="250">
        <v>0</v>
      </c>
      <c r="GF14" s="250">
        <v>0</v>
      </c>
      <c r="GG14" s="250">
        <v>0</v>
      </c>
      <c r="GH14" s="250">
        <v>0</v>
      </c>
      <c r="GI14" s="250">
        <v>0</v>
      </c>
      <c r="GJ14" s="250">
        <v>0</v>
      </c>
      <c r="GK14" s="250">
        <v>0</v>
      </c>
      <c r="GL14" s="250">
        <v>0</v>
      </c>
      <c r="GM14" s="250">
        <v>0</v>
      </c>
      <c r="GN14" s="312">
        <v>0</v>
      </c>
      <c r="GO14" s="760"/>
    </row>
    <row r="15" spans="1:197" ht="35.15" customHeight="1" x14ac:dyDescent="0.45">
      <c r="A15" s="749" t="s">
        <v>694</v>
      </c>
      <c r="B15" s="1672"/>
      <c r="C15" s="1673"/>
      <c r="D15" s="1673"/>
      <c r="E15" s="1673"/>
      <c r="F15" s="1673"/>
      <c r="G15" s="1672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708"/>
      <c r="S15" s="1665"/>
      <c r="T15" s="766"/>
      <c r="U15" s="761"/>
      <c r="V15" s="761"/>
      <c r="W15" s="1665"/>
      <c r="X15" s="1664"/>
      <c r="Y15" s="761"/>
      <c r="Z15" s="765"/>
      <c r="AA15" s="1664"/>
      <c r="AB15" s="1664"/>
      <c r="AC15" s="1664"/>
      <c r="AD15" s="1664"/>
      <c r="AE15" s="1665"/>
      <c r="AF15" s="1708"/>
      <c r="AG15" s="768"/>
      <c r="AH15" s="1674"/>
      <c r="AI15" s="1674"/>
      <c r="AJ15" s="1674"/>
      <c r="AK15" s="1674"/>
      <c r="AL15" s="1674"/>
      <c r="AM15" s="1674"/>
      <c r="AN15" s="1674"/>
      <c r="AO15" s="1674"/>
      <c r="AP15" s="1674"/>
      <c r="AQ15" s="1720"/>
      <c r="AR15" s="763"/>
      <c r="AS15" s="1664"/>
      <c r="AT15" s="1664"/>
      <c r="AU15" s="1664"/>
      <c r="AV15" s="1664"/>
      <c r="AW15" s="1664"/>
      <c r="AX15" s="1664"/>
      <c r="AY15" s="1664"/>
      <c r="AZ15" s="1664"/>
      <c r="BA15" s="1664"/>
      <c r="BB15" s="1664"/>
      <c r="BC15" s="1694"/>
      <c r="BD15" s="1664"/>
      <c r="BE15" s="1664"/>
      <c r="BF15" s="1664"/>
      <c r="BG15" s="1664"/>
      <c r="BH15" s="1664"/>
      <c r="BI15" s="1664"/>
      <c r="BJ15" s="1664"/>
      <c r="BK15" s="1664"/>
      <c r="BL15" s="1664"/>
      <c r="BM15" s="763"/>
      <c r="BN15" s="1664"/>
      <c r="BO15" s="1664"/>
      <c r="BP15" s="1664"/>
      <c r="BQ15" s="1664"/>
      <c r="BR15" s="1664"/>
      <c r="BS15" s="1664"/>
      <c r="BT15" s="1664"/>
      <c r="BU15" s="1664"/>
      <c r="BV15" s="755"/>
      <c r="BW15" s="1664"/>
      <c r="BX15" s="1694"/>
      <c r="BY15" s="796"/>
      <c r="BZ15" s="1667"/>
      <c r="CA15" s="1667"/>
      <c r="CB15" s="1671"/>
      <c r="CC15" s="1671"/>
      <c r="CD15" s="1668"/>
      <c r="CE15" s="1668"/>
      <c r="CF15" s="1668"/>
      <c r="CG15" s="1668"/>
      <c r="CH15" s="1668"/>
      <c r="CI15" s="1668"/>
      <c r="CJ15" s="757"/>
      <c r="CK15" s="1668">
        <v>80.809928739999989</v>
      </c>
      <c r="CL15" s="1668">
        <v>116.98625350000002</v>
      </c>
      <c r="CM15" s="1668">
        <v>205.47517913000001</v>
      </c>
      <c r="CN15" s="1668">
        <v>122.72814794999998</v>
      </c>
      <c r="CO15" s="1668">
        <v>126.41743122</v>
      </c>
      <c r="CP15" s="1668">
        <v>85.097887810000003</v>
      </c>
      <c r="CQ15" s="1668">
        <v>120.66999109</v>
      </c>
      <c r="CR15" s="1668">
        <v>125.15968203</v>
      </c>
      <c r="CS15" s="1668">
        <v>92.950610790000013</v>
      </c>
      <c r="CT15" s="1668">
        <v>114.14403544000001</v>
      </c>
      <c r="CU15" s="1668">
        <v>123.19741499</v>
      </c>
      <c r="CV15" s="1668">
        <v>12.25095451</v>
      </c>
      <c r="CW15" s="756">
        <v>122.16121098000001</v>
      </c>
      <c r="CX15" s="1668">
        <v>88.053991960000005</v>
      </c>
      <c r="CY15" s="1668">
        <v>131.05671947999991</v>
      </c>
      <c r="CZ15" s="1668">
        <v>127.28829896000001</v>
      </c>
      <c r="DA15" s="1668">
        <v>124.70185837999999</v>
      </c>
      <c r="DB15" s="1668">
        <v>323.89420388000002</v>
      </c>
      <c r="DC15" s="1668">
        <v>129.08231764999999</v>
      </c>
      <c r="DD15" s="1668">
        <v>136.2272748</v>
      </c>
      <c r="DE15" s="1668">
        <v>126.69872116000001</v>
      </c>
      <c r="DF15" s="1668">
        <v>128.89133606000001</v>
      </c>
      <c r="DG15" s="1668">
        <v>134.80065571000003</v>
      </c>
      <c r="DH15" s="757">
        <v>142.31935980999998</v>
      </c>
      <c r="DI15" s="756">
        <v>158.75764447</v>
      </c>
      <c r="DJ15" s="1668">
        <v>105.67071642000001</v>
      </c>
      <c r="DK15" s="1668">
        <v>160.03246941999998</v>
      </c>
      <c r="DL15" s="1668">
        <v>142.85301919</v>
      </c>
      <c r="DM15" s="1668">
        <v>154.79605882000001</v>
      </c>
      <c r="DN15" s="1668">
        <v>105.37896950999999</v>
      </c>
      <c r="DO15" s="1668">
        <v>173.33360038000001</v>
      </c>
      <c r="DP15" s="1668">
        <v>140.13560672</v>
      </c>
      <c r="DQ15" s="1668">
        <v>116.03258527999989</v>
      </c>
      <c r="DR15" s="1668">
        <v>170.69290425999998</v>
      </c>
      <c r="DS15" s="1670">
        <v>154.00525140000002</v>
      </c>
      <c r="DT15" s="758">
        <v>143.0860682</v>
      </c>
      <c r="DU15" s="1670">
        <v>195.68965533000002</v>
      </c>
      <c r="DV15" s="1670">
        <v>36.786305889999994</v>
      </c>
      <c r="DW15" s="1670">
        <v>170.25641922</v>
      </c>
      <c r="DX15" s="1670">
        <v>115.12088755000001</v>
      </c>
      <c r="DY15" s="1670">
        <v>39.129059720000001</v>
      </c>
      <c r="DZ15" s="1670">
        <v>1.0069600000000001E-2</v>
      </c>
      <c r="EA15" s="1670">
        <v>250.29437161999999</v>
      </c>
      <c r="EB15" s="1670">
        <v>76.430198059999995</v>
      </c>
      <c r="EC15" s="1670">
        <v>203.23857875000002</v>
      </c>
      <c r="ED15" s="250">
        <v>236.64248704000002</v>
      </c>
      <c r="EE15" s="250">
        <v>165.81217882000001</v>
      </c>
      <c r="EF15" s="250">
        <v>218.74230888999998</v>
      </c>
      <c r="EG15" s="311">
        <v>190.20871185000001</v>
      </c>
      <c r="EH15" s="250">
        <v>138.25066684999999</v>
      </c>
      <c r="EI15" s="250">
        <v>229.95481025000001</v>
      </c>
      <c r="EJ15" s="250">
        <v>233.71968672999998</v>
      </c>
      <c r="EK15" s="250">
        <v>198.19486484000001</v>
      </c>
      <c r="EL15" s="250">
        <v>187.81144268</v>
      </c>
      <c r="EM15" s="250">
        <v>191.14191624</v>
      </c>
      <c r="EN15" s="250">
        <v>196.48909009000002</v>
      </c>
      <c r="EO15" s="250">
        <v>191.04847133999988</v>
      </c>
      <c r="EP15" s="250">
        <v>205.23692767999998</v>
      </c>
      <c r="EQ15" s="250">
        <v>193.05779003999999</v>
      </c>
      <c r="ER15" s="250">
        <v>218.77403347999999</v>
      </c>
      <c r="ES15" s="311">
        <v>203.51385144999989</v>
      </c>
      <c r="ET15" s="250">
        <v>150.79390556999999</v>
      </c>
      <c r="EU15" s="250">
        <v>240.87316656000002</v>
      </c>
      <c r="EV15" s="250">
        <v>187.85678878000002</v>
      </c>
      <c r="EW15" s="250">
        <v>183.15550458000001</v>
      </c>
      <c r="EX15" s="250">
        <v>203.88405304000003</v>
      </c>
      <c r="EY15" s="250">
        <v>191.41643983</v>
      </c>
      <c r="EZ15" s="250">
        <v>179.84268731</v>
      </c>
      <c r="FA15" s="250">
        <v>192.96384709999998</v>
      </c>
      <c r="FB15" s="250">
        <v>177.74671143</v>
      </c>
      <c r="FC15" s="250">
        <v>178.67859288000002</v>
      </c>
      <c r="FD15" s="250">
        <v>178.91868454999999</v>
      </c>
      <c r="FE15" s="311">
        <v>288.27930388000004</v>
      </c>
      <c r="FF15" s="250">
        <v>218.10215714999998</v>
      </c>
      <c r="FG15" s="250">
        <v>404.38448273000006</v>
      </c>
      <c r="FH15" s="250">
        <v>234.65212481999995</v>
      </c>
      <c r="FI15" s="250">
        <v>422.60623019999997</v>
      </c>
      <c r="FJ15" s="250">
        <v>335.12541954000005</v>
      </c>
      <c r="FK15" s="250">
        <v>333.86163396000001</v>
      </c>
      <c r="FL15" s="250">
        <v>332.83913464999995</v>
      </c>
      <c r="FM15" s="250">
        <v>256.10102568000002</v>
      </c>
      <c r="FN15" s="250">
        <v>407.91185790000003</v>
      </c>
      <c r="FO15" s="250">
        <v>313.69778587000002</v>
      </c>
      <c r="FP15" s="250">
        <v>366.80895878000001</v>
      </c>
      <c r="FQ15" s="311">
        <v>344.23934894999996</v>
      </c>
      <c r="FR15" s="250">
        <v>349.26889777999997</v>
      </c>
      <c r="FS15" s="250">
        <v>333.43881687999999</v>
      </c>
      <c r="FT15" s="250">
        <v>380.35929736999998</v>
      </c>
      <c r="FU15" s="250">
        <v>396.70950948999996</v>
      </c>
      <c r="FV15" s="250">
        <v>378.38333970000002</v>
      </c>
      <c r="FW15" s="250">
        <v>381.52163263999995</v>
      </c>
      <c r="FX15" s="250">
        <v>373.74107029999999</v>
      </c>
      <c r="FY15" s="250">
        <v>267.46724581000001</v>
      </c>
      <c r="FZ15" s="250">
        <v>529.51484464999999</v>
      </c>
      <c r="GA15" s="250">
        <v>408.41993911999998</v>
      </c>
      <c r="GB15" s="250">
        <v>428.33092409999995</v>
      </c>
      <c r="GC15" s="311">
        <v>391.87492980999997</v>
      </c>
      <c r="GD15" s="250">
        <v>332.78229107999999</v>
      </c>
      <c r="GE15" s="250">
        <v>441.94197408999997</v>
      </c>
      <c r="GF15" s="250">
        <v>487.58287308000007</v>
      </c>
      <c r="GG15" s="250">
        <v>464.30189112000005</v>
      </c>
      <c r="GH15" s="250">
        <v>7.62158186</v>
      </c>
      <c r="GI15" s="250">
        <v>635.39041946999998</v>
      </c>
      <c r="GJ15" s="250">
        <v>776.99167447000025</v>
      </c>
      <c r="GK15" s="250">
        <v>1020.2336000500001</v>
      </c>
      <c r="GL15" s="250">
        <v>1611.5204662100002</v>
      </c>
      <c r="GM15" s="250">
        <v>1377.57466602</v>
      </c>
      <c r="GN15" s="312">
        <v>1813.9300866199999</v>
      </c>
      <c r="GO15" s="760"/>
    </row>
    <row r="16" spans="1:197" s="778" customFormat="1" ht="35.15" customHeight="1" x14ac:dyDescent="0.45">
      <c r="A16" s="769" t="s">
        <v>695</v>
      </c>
      <c r="B16" s="798"/>
      <c r="C16" s="1675"/>
      <c r="D16" s="1675">
        <v>0</v>
      </c>
      <c r="E16" s="1675">
        <v>0</v>
      </c>
      <c r="F16" s="1675">
        <v>0</v>
      </c>
      <c r="G16" s="798"/>
      <c r="H16" s="1675"/>
      <c r="I16" s="1675">
        <v>0</v>
      </c>
      <c r="J16" s="1675">
        <v>0</v>
      </c>
      <c r="K16" s="1675">
        <v>0</v>
      </c>
      <c r="L16" s="1675">
        <v>0</v>
      </c>
      <c r="M16" s="1675">
        <v>0</v>
      </c>
      <c r="N16" s="1675">
        <v>0</v>
      </c>
      <c r="O16" s="1675">
        <v>0</v>
      </c>
      <c r="P16" s="1675">
        <v>0</v>
      </c>
      <c r="Q16" s="1675">
        <v>0</v>
      </c>
      <c r="R16" s="1708">
        <v>0</v>
      </c>
      <c r="S16" s="1665">
        <v>0</v>
      </c>
      <c r="T16" s="766">
        <v>0</v>
      </c>
      <c r="U16" s="761">
        <v>0</v>
      </c>
      <c r="V16" s="761"/>
      <c r="W16" s="1665">
        <v>0</v>
      </c>
      <c r="X16" s="1664">
        <v>0</v>
      </c>
      <c r="Y16" s="761">
        <v>0</v>
      </c>
      <c r="Z16" s="765">
        <v>0</v>
      </c>
      <c r="AA16" s="1664">
        <v>0</v>
      </c>
      <c r="AB16" s="1664">
        <v>0</v>
      </c>
      <c r="AC16" s="1664">
        <v>0</v>
      </c>
      <c r="AD16" s="1664">
        <v>0</v>
      </c>
      <c r="AE16" s="1665">
        <v>0</v>
      </c>
      <c r="AF16" s="1708">
        <v>0</v>
      </c>
      <c r="AG16" s="763">
        <v>0</v>
      </c>
      <c r="AH16" s="1664">
        <v>0</v>
      </c>
      <c r="AI16" s="1664">
        <v>0</v>
      </c>
      <c r="AJ16" s="1664">
        <v>0</v>
      </c>
      <c r="AK16" s="1664">
        <v>0</v>
      </c>
      <c r="AL16" s="1664">
        <v>0</v>
      </c>
      <c r="AM16" s="1664">
        <v>0</v>
      </c>
      <c r="AN16" s="1664">
        <v>0</v>
      </c>
      <c r="AO16" s="1664" t="e">
        <f>AL16+AM16+AN16+#REF!</f>
        <v>#REF!</v>
      </c>
      <c r="AP16" s="1664" t="e">
        <f>AM16+AN16+#REF!+AO16</f>
        <v>#REF!</v>
      </c>
      <c r="AQ16" s="1694" t="e">
        <f>AN16+#REF!+AO16+AP16</f>
        <v>#REF!</v>
      </c>
      <c r="AR16" s="763">
        <v>1.7077999907314732E-5</v>
      </c>
      <c r="AS16" s="1664">
        <v>0</v>
      </c>
      <c r="AT16" s="1664">
        <v>0</v>
      </c>
      <c r="AU16" s="1664">
        <v>0</v>
      </c>
      <c r="AV16" s="1664">
        <v>0</v>
      </c>
      <c r="AW16" s="1664">
        <v>0</v>
      </c>
      <c r="AX16" s="1664">
        <v>0</v>
      </c>
      <c r="AY16" s="1664">
        <v>0</v>
      </c>
      <c r="AZ16" s="1664">
        <v>0</v>
      </c>
      <c r="BA16" s="1664">
        <v>0</v>
      </c>
      <c r="BB16" s="1664">
        <v>0</v>
      </c>
      <c r="BC16" s="1694">
        <v>0</v>
      </c>
      <c r="BD16" s="1664"/>
      <c r="BE16" s="1664">
        <v>0</v>
      </c>
      <c r="BF16" s="1664">
        <v>0</v>
      </c>
      <c r="BG16" s="1664">
        <v>0</v>
      </c>
      <c r="BH16" s="1664">
        <f>SUM(BF16:BG16)</f>
        <v>0</v>
      </c>
      <c r="BI16" s="1664">
        <f>SUM(BG16:BH16)</f>
        <v>0</v>
      </c>
      <c r="BJ16" s="1664">
        <f>SUM(BH16:BI16)</f>
        <v>0</v>
      </c>
      <c r="BK16" s="1664">
        <v>0</v>
      </c>
      <c r="BL16" s="1664"/>
      <c r="BM16" s="763">
        <v>4.6566128730773927E-13</v>
      </c>
      <c r="BN16" s="1664">
        <v>358.9024156737571</v>
      </c>
      <c r="BO16" s="1664">
        <v>425.51109870883067</v>
      </c>
      <c r="BP16" s="1664">
        <v>0</v>
      </c>
      <c r="BQ16" s="1664">
        <v>176.70048371473104</v>
      </c>
      <c r="BR16" s="771">
        <v>382.26110146000224</v>
      </c>
      <c r="BS16" s="771">
        <v>0</v>
      </c>
      <c r="BT16" s="771">
        <v>196.30007134000024</v>
      </c>
      <c r="BU16" s="771">
        <v>0</v>
      </c>
      <c r="BV16" s="772">
        <v>-4.3655745685100554E-13</v>
      </c>
      <c r="BW16" s="771">
        <v>123.02740761678128</v>
      </c>
      <c r="BX16" s="1695">
        <v>0</v>
      </c>
      <c r="BY16" s="1701">
        <v>-1.6007106751203536E-13</v>
      </c>
      <c r="BZ16" s="773">
        <v>0</v>
      </c>
      <c r="CA16" s="773">
        <v>269.65595810001599</v>
      </c>
      <c r="CB16" s="1671">
        <v>746.76044398381873</v>
      </c>
      <c r="CC16" s="1671">
        <v>40.967279164966612</v>
      </c>
      <c r="CD16" s="1668">
        <v>0</v>
      </c>
      <c r="CE16" s="1669">
        <v>0</v>
      </c>
      <c r="CF16" s="767">
        <v>75.375174710000181</v>
      </c>
      <c r="CG16" s="1668">
        <v>493.22348970995529</v>
      </c>
      <c r="CH16" s="1669">
        <v>1288.5806036699939</v>
      </c>
      <c r="CI16" s="767">
        <v>0</v>
      </c>
      <c r="CJ16" s="775">
        <v>5.3660187404602763E-14</v>
      </c>
      <c r="CK16" s="767">
        <v>3.7834979593753813E-13</v>
      </c>
      <c r="CL16" s="767">
        <v>-2.7648638933897018E-13</v>
      </c>
      <c r="CM16" s="767">
        <v>177.69149888999411</v>
      </c>
      <c r="CN16" s="767">
        <v>310.96773837991304</v>
      </c>
      <c r="CO16" s="767">
        <v>14.738014869002487</v>
      </c>
      <c r="CP16" s="767">
        <v>0</v>
      </c>
      <c r="CQ16" s="767">
        <v>0.23988293992821033</v>
      </c>
      <c r="CR16" s="767">
        <v>642.99434423999048</v>
      </c>
      <c r="CS16" s="767">
        <v>63.155620000000113</v>
      </c>
      <c r="CT16" s="767">
        <v>118.87042598004936</v>
      </c>
      <c r="CU16" s="767">
        <v>488.47075999999998</v>
      </c>
      <c r="CV16" s="767">
        <v>288.1886000000024</v>
      </c>
      <c r="CW16" s="774">
        <v>0</v>
      </c>
      <c r="CX16" s="767">
        <v>1221.6128296138531</v>
      </c>
      <c r="CY16" s="767">
        <v>321.06314609999879</v>
      </c>
      <c r="CZ16" s="767">
        <v>-1.8917489796876906E-13</v>
      </c>
      <c r="DA16" s="767">
        <v>228.60803667703388</v>
      </c>
      <c r="DB16" s="767">
        <v>422.07303999999976</v>
      </c>
      <c r="DC16" s="767">
        <v>813.91599766331592</v>
      </c>
      <c r="DD16" s="767">
        <v>638.16664999999875</v>
      </c>
      <c r="DE16" s="767">
        <v>506.83738334998549</v>
      </c>
      <c r="DF16" s="767">
        <v>0</v>
      </c>
      <c r="DG16" s="767">
        <v>0</v>
      </c>
      <c r="DH16" s="775">
        <v>779.33411238998906</v>
      </c>
      <c r="DI16" s="774">
        <v>0</v>
      </c>
      <c r="DJ16" s="767">
        <v>182.77110012999563</v>
      </c>
      <c r="DK16" s="767">
        <v>0</v>
      </c>
      <c r="DL16" s="767">
        <v>-9.4587448984384532E-14</v>
      </c>
      <c r="DM16" s="767">
        <v>0</v>
      </c>
      <c r="DN16" s="767">
        <v>0</v>
      </c>
      <c r="DO16" s="767">
        <v>1296.0608615700396</v>
      </c>
      <c r="DP16" s="767">
        <v>769.59590619999983</v>
      </c>
      <c r="DQ16" s="767">
        <v>0</v>
      </c>
      <c r="DR16" s="767">
        <v>5.1222741603851315E-12</v>
      </c>
      <c r="DS16" s="745">
        <v>-4.3655745685100554E-13</v>
      </c>
      <c r="DT16" s="776">
        <v>51.3655599999991</v>
      </c>
      <c r="DU16" s="1670">
        <v>0</v>
      </c>
      <c r="DV16" s="1670">
        <v>433.16454000000044</v>
      </c>
      <c r="DW16" s="1670">
        <v>202.532859999999</v>
      </c>
      <c r="DX16" s="1670">
        <v>1622.3363186320039</v>
      </c>
      <c r="DY16" s="1670">
        <v>0</v>
      </c>
      <c r="DZ16" s="1670">
        <v>0</v>
      </c>
      <c r="EA16" s="1670">
        <v>327.34787214000079</v>
      </c>
      <c r="EB16" s="1670">
        <v>-2.0954757928848265E-12</v>
      </c>
      <c r="EC16" s="1670">
        <v>2223.4356570200234</v>
      </c>
      <c r="ED16" s="250">
        <v>135.67826999999832</v>
      </c>
      <c r="EE16" s="250">
        <v>0</v>
      </c>
      <c r="EF16" s="250">
        <v>1.9645085558295251E-12</v>
      </c>
      <c r="EG16" s="311">
        <v>753.35770568001305</v>
      </c>
      <c r="EH16" s="250">
        <v>788.22358418000306</v>
      </c>
      <c r="EI16" s="250">
        <v>994.696169999993</v>
      </c>
      <c r="EJ16" s="250">
        <v>-3.958120942115784E-12</v>
      </c>
      <c r="EK16" s="250">
        <v>-2.9103830456733704E-13</v>
      </c>
      <c r="EL16" s="250">
        <v>919.91527000000303</v>
      </c>
      <c r="EM16" s="250">
        <v>0</v>
      </c>
      <c r="EN16" s="250">
        <v>0</v>
      </c>
      <c r="EO16" s="250">
        <v>1259.1024300000013</v>
      </c>
      <c r="EP16" s="250">
        <v>0</v>
      </c>
      <c r="EQ16" s="250">
        <v>0</v>
      </c>
      <c r="ER16" s="250">
        <v>8.1854523159563535E-15</v>
      </c>
      <c r="ES16" s="311">
        <v>427.072720000007</v>
      </c>
      <c r="ET16" s="250">
        <v>77.204298239966889</v>
      </c>
      <c r="EU16" s="250">
        <v>0</v>
      </c>
      <c r="EV16" s="250">
        <v>399.13262914214187</v>
      </c>
      <c r="EW16" s="250">
        <v>0</v>
      </c>
      <c r="EX16" s="250">
        <v>826.07510999999852</v>
      </c>
      <c r="EY16" s="250">
        <v>0</v>
      </c>
      <c r="EZ16" s="250">
        <v>108.69360999999977</v>
      </c>
      <c r="FA16" s="250">
        <v>2479.8000100000099</v>
      </c>
      <c r="FB16" s="250">
        <v>750.62626384000259</v>
      </c>
      <c r="FC16" s="250">
        <v>124.67507071582816</v>
      </c>
      <c r="FD16" s="250">
        <v>78.022552730001507</v>
      </c>
      <c r="FE16" s="311">
        <v>0</v>
      </c>
      <c r="FF16" s="250">
        <v>68.291429999999238</v>
      </c>
      <c r="FG16" s="250">
        <v>3514.4672590100122</v>
      </c>
      <c r="FH16" s="250">
        <v>166.28647999999444</v>
      </c>
      <c r="FI16" s="250">
        <v>345.09349000000509</v>
      </c>
      <c r="FJ16" s="250">
        <v>3209.4025742758527</v>
      </c>
      <c r="FK16" s="250">
        <v>0</v>
      </c>
      <c r="FL16" s="250">
        <v>0</v>
      </c>
      <c r="FM16" s="250">
        <v>1087.9006146199206</v>
      </c>
      <c r="FN16" s="250">
        <v>0</v>
      </c>
      <c r="FO16" s="250">
        <v>-4.6566128730773927E-13</v>
      </c>
      <c r="FP16" s="250">
        <v>0</v>
      </c>
      <c r="FQ16" s="311">
        <v>801.92683286501517</v>
      </c>
      <c r="FR16" s="250">
        <v>0</v>
      </c>
      <c r="FS16" s="250">
        <v>0</v>
      </c>
      <c r="FT16" s="250">
        <v>0</v>
      </c>
      <c r="FU16" s="250">
        <v>924.3515663199571</v>
      </c>
      <c r="FV16" s="250">
        <v>2743.7010426110883</v>
      </c>
      <c r="FW16" s="250">
        <v>26.10647751247717</v>
      </c>
      <c r="FX16" s="250">
        <v>102.61726836998307</v>
      </c>
      <c r="FY16" s="250">
        <v>287.68606941005601</v>
      </c>
      <c r="FZ16" s="250">
        <v>663.51508352994369</v>
      </c>
      <c r="GA16" s="250">
        <v>476.46871937788592</v>
      </c>
      <c r="GB16" s="250">
        <v>15496.467774298662</v>
      </c>
      <c r="GC16" s="311">
        <v>0</v>
      </c>
      <c r="GD16" s="250">
        <v>0</v>
      </c>
      <c r="GE16" s="250">
        <v>6351.5098568607291</v>
      </c>
      <c r="GF16" s="250">
        <v>0</v>
      </c>
      <c r="GG16" s="250">
        <v>294.44697300933848</v>
      </c>
      <c r="GH16" s="250">
        <v>-1.8626451492309569E-15</v>
      </c>
      <c r="GI16" s="250">
        <v>2.7939677238464356E-15</v>
      </c>
      <c r="GJ16" s="250">
        <v>6916.62</v>
      </c>
      <c r="GK16" s="250">
        <v>1129.4303177225602</v>
      </c>
      <c r="GL16" s="250">
        <v>3159.9123542775678</v>
      </c>
      <c r="GM16" s="250">
        <v>0</v>
      </c>
      <c r="GN16" s="312">
        <v>0</v>
      </c>
      <c r="GO16" s="777"/>
    </row>
    <row r="17" spans="1:199" s="748" customFormat="1" ht="36.75" customHeight="1" x14ac:dyDescent="0.45">
      <c r="A17" s="779" t="s">
        <v>696</v>
      </c>
      <c r="B17" s="1656">
        <v>308.416</v>
      </c>
      <c r="C17" s="1657">
        <v>540.11</v>
      </c>
      <c r="D17" s="1657">
        <v>539.5</v>
      </c>
      <c r="E17" s="1657">
        <v>803.16380000000004</v>
      </c>
      <c r="F17" s="1657">
        <v>916.10609999999997</v>
      </c>
      <c r="G17" s="1656">
        <v>844.01919999999996</v>
      </c>
      <c r="H17" s="1657">
        <v>645.23940000000005</v>
      </c>
      <c r="I17" s="1657">
        <v>720.41780000000006</v>
      </c>
      <c r="J17" s="1657">
        <v>782.37149999999997</v>
      </c>
      <c r="K17" s="1657">
        <v>585.03020000000004</v>
      </c>
      <c r="L17" s="1657">
        <v>587.75840000000005</v>
      </c>
      <c r="M17" s="1657">
        <v>786.10879999999997</v>
      </c>
      <c r="N17" s="1657">
        <v>734.97159999999997</v>
      </c>
      <c r="O17" s="1657">
        <v>824.97900000000004</v>
      </c>
      <c r="P17" s="1657">
        <v>1022.3732</v>
      </c>
      <c r="Q17" s="1657">
        <v>714.90509999999995</v>
      </c>
      <c r="R17" s="1718">
        <v>965.17473877436987</v>
      </c>
      <c r="S17" s="1658">
        <v>3543.9881130723697</v>
      </c>
      <c r="T17" s="780">
        <v>603.69709999999998</v>
      </c>
      <c r="U17" s="738">
        <v>1090.3996999999999</v>
      </c>
      <c r="V17" s="738"/>
      <c r="W17" s="1658">
        <v>1355.1505</v>
      </c>
      <c r="X17" s="1660">
        <v>965.44960000000003</v>
      </c>
      <c r="Y17" s="738">
        <v>1178.2709</v>
      </c>
      <c r="Z17" s="1719">
        <v>695.33190000000002</v>
      </c>
      <c r="AA17" s="1660">
        <v>1118.7713000000001</v>
      </c>
      <c r="AB17" s="1660">
        <v>841.39350000000002</v>
      </c>
      <c r="AC17" s="1660">
        <v>1103.4840999999999</v>
      </c>
      <c r="AD17" s="1660">
        <v>1418.8100999999999</v>
      </c>
      <c r="AE17" s="1658">
        <v>1270.2666999999999</v>
      </c>
      <c r="AF17" s="1718">
        <v>1102.7043000000001</v>
      </c>
      <c r="AG17" s="1692">
        <v>1478.1931059200083</v>
      </c>
      <c r="AH17" s="1660">
        <v>1260.7397381599992</v>
      </c>
      <c r="AI17" s="1660">
        <v>1127.614341380001</v>
      </c>
      <c r="AJ17" s="1660">
        <v>1802.4324514700224</v>
      </c>
      <c r="AK17" s="1660">
        <v>1885.1345427000056</v>
      </c>
      <c r="AL17" s="1660">
        <v>1575.3894065200132</v>
      </c>
      <c r="AM17" s="1660">
        <v>1127.4187482999769</v>
      </c>
      <c r="AN17" s="1660">
        <v>1442.9984175200088</v>
      </c>
      <c r="AO17" s="1660">
        <v>1405.9397298099984</v>
      </c>
      <c r="AP17" s="1660">
        <v>2676.3227650900062</v>
      </c>
      <c r="AQ17" s="1714">
        <v>1889.4347781800061</v>
      </c>
      <c r="AR17" s="1692">
        <v>2298.5446835979988</v>
      </c>
      <c r="AS17" s="1660">
        <v>2094.7912059399996</v>
      </c>
      <c r="AT17" s="1660">
        <v>908.67864384000234</v>
      </c>
      <c r="AU17" s="1660">
        <v>2079.871390379999</v>
      </c>
      <c r="AV17" s="1660">
        <v>1515.5838107300008</v>
      </c>
      <c r="AW17" s="1660">
        <v>1247.7511493500003</v>
      </c>
      <c r="AX17" s="1660">
        <v>1819.427767880002</v>
      </c>
      <c r="AY17" s="1660">
        <v>1887.5900458900026</v>
      </c>
      <c r="AZ17" s="1660">
        <v>2295.5283047200001</v>
      </c>
      <c r="BA17" s="1660">
        <v>2611.7363748300031</v>
      </c>
      <c r="BB17" s="1660">
        <v>1564.7080279000072</v>
      </c>
      <c r="BC17" s="1714">
        <v>1739.4803652400071</v>
      </c>
      <c r="BD17" s="1660"/>
      <c r="BE17" s="1660">
        <v>2623.2839231899766</v>
      </c>
      <c r="BF17" s="1660">
        <v>1738.3175448400139</v>
      </c>
      <c r="BG17" s="1660">
        <v>1657.6495330399891</v>
      </c>
      <c r="BH17" s="1660">
        <v>1876.8559871399857</v>
      </c>
      <c r="BI17" s="1660">
        <v>2421.927278197028</v>
      </c>
      <c r="BJ17" s="1660">
        <v>1828.8532230743676</v>
      </c>
      <c r="BK17" s="1660">
        <v>3604.7116391100094</v>
      </c>
      <c r="BL17" s="1660"/>
      <c r="BM17" s="1692">
        <v>2031.1455888300022</v>
      </c>
      <c r="BN17" s="1660">
        <v>2338.5655374399998</v>
      </c>
      <c r="BO17" s="1660">
        <v>2054.5239006800066</v>
      </c>
      <c r="BP17" s="1660">
        <v>2858.1607785328383</v>
      </c>
      <c r="BQ17" s="1660">
        <v>1835.14231154</v>
      </c>
      <c r="BR17" s="1660">
        <v>2669.05765131</v>
      </c>
      <c r="BS17" s="1660">
        <v>3011.7543260240982</v>
      </c>
      <c r="BT17" s="1660">
        <v>3238.2960528654476</v>
      </c>
      <c r="BU17" s="1660">
        <v>2234.0553069399798</v>
      </c>
      <c r="BV17" s="1660">
        <v>2910.503251609995</v>
      </c>
      <c r="BW17" s="1660">
        <v>2199.0151675195611</v>
      </c>
      <c r="BX17" s="1693">
        <v>3780.1581650500302</v>
      </c>
      <c r="BY17" s="1702">
        <v>2763.7326912899671</v>
      </c>
      <c r="BZ17" s="744">
        <v>3513.792835023005</v>
      </c>
      <c r="CA17" s="744">
        <v>2683.9997539599999</v>
      </c>
      <c r="CB17" s="1661">
        <v>3191.65881193</v>
      </c>
      <c r="CC17" s="1661">
        <v>2997.0104143399976</v>
      </c>
      <c r="CD17" s="1676">
        <v>3048.7134105199725</v>
      </c>
      <c r="CE17" s="1661">
        <v>4167.7604310199704</v>
      </c>
      <c r="CF17" s="1661">
        <v>3094.3467552920674</v>
      </c>
      <c r="CG17" s="1676">
        <v>2498.2191232599903</v>
      </c>
      <c r="CH17" s="1661">
        <v>3290.5213791321721</v>
      </c>
      <c r="CI17" s="1661">
        <v>3422.5780522600517</v>
      </c>
      <c r="CJ17" s="747">
        <v>4155.6615232452286</v>
      </c>
      <c r="CK17" s="1661">
        <v>4433.8648089448907</v>
      </c>
      <c r="CL17" s="1661">
        <v>2345.9662886499959</v>
      </c>
      <c r="CM17" s="1661">
        <v>2175.119655368705</v>
      </c>
      <c r="CN17" s="1661">
        <v>2878.96524365</v>
      </c>
      <c r="CO17" s="1661">
        <v>3390.6977168699977</v>
      </c>
      <c r="CP17" s="1661">
        <v>4183.1085815398874</v>
      </c>
      <c r="CQ17" s="1661">
        <v>4008.8360068399988</v>
      </c>
      <c r="CR17" s="1661">
        <v>3220.4140447200011</v>
      </c>
      <c r="CS17" s="1661">
        <v>2769.6252193215182</v>
      </c>
      <c r="CT17" s="1661">
        <v>4341.0309197300012</v>
      </c>
      <c r="CU17" s="1661">
        <v>3650.0571928300424</v>
      </c>
      <c r="CV17" s="1661">
        <v>4398.2264964387696</v>
      </c>
      <c r="CW17" s="746">
        <v>4661.2665094399963</v>
      </c>
      <c r="CX17" s="1661">
        <v>2993.4926703200003</v>
      </c>
      <c r="CY17" s="1661">
        <v>3565.66217951</v>
      </c>
      <c r="CZ17" s="1661">
        <v>5547.8221539247588</v>
      </c>
      <c r="DA17" s="1661">
        <v>4425.7179277700016</v>
      </c>
      <c r="DB17" s="1661">
        <v>3799.9670405500051</v>
      </c>
      <c r="DC17" s="1661">
        <v>5199.8643324500008</v>
      </c>
      <c r="DD17" s="1661">
        <v>3845.1827615512188</v>
      </c>
      <c r="DE17" s="1661">
        <v>4177.7171687099999</v>
      </c>
      <c r="DF17" s="1661">
        <v>5327.7181270499914</v>
      </c>
      <c r="DG17" s="1661">
        <v>5009.5648886400004</v>
      </c>
      <c r="DH17" s="747">
        <v>4881.6256335199987</v>
      </c>
      <c r="DI17" s="746">
        <v>4634.2812209900349</v>
      </c>
      <c r="DJ17" s="1661">
        <v>4079.3442782999964</v>
      </c>
      <c r="DK17" s="1661">
        <v>4426.7755976710523</v>
      </c>
      <c r="DL17" s="1661">
        <v>5810.4661300300304</v>
      </c>
      <c r="DM17" s="1661">
        <v>6699.8364167500067</v>
      </c>
      <c r="DN17" s="1661">
        <v>4308.3232769323831</v>
      </c>
      <c r="DO17" s="1661">
        <v>6938.1111696003527</v>
      </c>
      <c r="DP17" s="1661">
        <v>4576.6504105036311</v>
      </c>
      <c r="DQ17" s="1661">
        <v>7492.1524297721162</v>
      </c>
      <c r="DR17" s="1661">
        <v>5173.4980958300366</v>
      </c>
      <c r="DS17" s="1661">
        <v>5610.0031012800191</v>
      </c>
      <c r="DT17" s="747">
        <v>6217.661760337759</v>
      </c>
      <c r="DU17" s="1661">
        <v>6813.2699895500109</v>
      </c>
      <c r="DV17" s="1661">
        <v>7392.8494992500109</v>
      </c>
      <c r="DW17" s="1661">
        <v>10063.440038689991</v>
      </c>
      <c r="DX17" s="303">
        <v>6806.9667932799957</v>
      </c>
      <c r="DY17" s="303">
        <v>7496.7524673997714</v>
      </c>
      <c r="DZ17" s="303">
        <v>8077.6238640599704</v>
      </c>
      <c r="EA17" s="303">
        <v>8725.6757600099827</v>
      </c>
      <c r="EB17" s="303">
        <v>8411.0313046529773</v>
      </c>
      <c r="EC17" s="303">
        <v>6586.3257159400009</v>
      </c>
      <c r="ED17" s="268">
        <v>9652.8742199999615</v>
      </c>
      <c r="EE17" s="268">
        <v>8056.4828460699746</v>
      </c>
      <c r="EF17" s="268">
        <v>9622.0490447207922</v>
      </c>
      <c r="EG17" s="305">
        <v>8844.479454504617</v>
      </c>
      <c r="EH17" s="268">
        <v>5530.8080442399987</v>
      </c>
      <c r="EI17" s="268">
        <v>8299.5309361700274</v>
      </c>
      <c r="EJ17" s="268">
        <v>7349.5545719300771</v>
      </c>
      <c r="EK17" s="268">
        <v>8596.8448580999975</v>
      </c>
      <c r="EL17" s="268">
        <v>7098.0276650424557</v>
      </c>
      <c r="EM17" s="268">
        <v>9403.2485977499709</v>
      </c>
      <c r="EN17" s="268">
        <v>7957.4716758499999</v>
      </c>
      <c r="EO17" s="268">
        <v>10263.14462356006</v>
      </c>
      <c r="EP17" s="268">
        <v>7206.2447703099251</v>
      </c>
      <c r="EQ17" s="268">
        <v>9602.7791144499624</v>
      </c>
      <c r="ER17" s="268">
        <v>8138.7421392999231</v>
      </c>
      <c r="ES17" s="305">
        <v>11478.096109190008</v>
      </c>
      <c r="ET17" s="268">
        <v>5536.11119469</v>
      </c>
      <c r="EU17" s="268">
        <v>10383.564625219973</v>
      </c>
      <c r="EV17" s="268">
        <v>9123.5807087300054</v>
      </c>
      <c r="EW17" s="268">
        <v>9836.9967977499928</v>
      </c>
      <c r="EX17" s="268">
        <v>7712.8617584999629</v>
      </c>
      <c r="EY17" s="268">
        <v>11059.361158509964</v>
      </c>
      <c r="EZ17" s="268">
        <v>12382.204853430025</v>
      </c>
      <c r="FA17" s="268">
        <v>12105.82231112</v>
      </c>
      <c r="FB17" s="268">
        <v>9602.3787453900022</v>
      </c>
      <c r="FC17" s="268">
        <v>12877.70931224</v>
      </c>
      <c r="FD17" s="268">
        <v>10995.051302340005</v>
      </c>
      <c r="FE17" s="305">
        <v>11805.790383809996</v>
      </c>
      <c r="FF17" s="268">
        <v>10762.074220210035</v>
      </c>
      <c r="FG17" s="268">
        <v>9221.9224167499797</v>
      </c>
      <c r="FH17" s="268">
        <v>9845.7722548799484</v>
      </c>
      <c r="FI17" s="268">
        <v>9667.882355580914</v>
      </c>
      <c r="FJ17" s="268">
        <v>8694.345980914999</v>
      </c>
      <c r="FK17" s="268">
        <v>18643.826636466019</v>
      </c>
      <c r="FL17" s="268">
        <v>13189.642401730034</v>
      </c>
      <c r="FM17" s="268">
        <v>12770.375049375076</v>
      </c>
      <c r="FN17" s="268">
        <v>13227.162239294208</v>
      </c>
      <c r="FO17" s="268">
        <v>11081.519716220017</v>
      </c>
      <c r="FP17" s="268">
        <v>15532.155491519938</v>
      </c>
      <c r="FQ17" s="305">
        <v>15290.941801459991</v>
      </c>
      <c r="FR17" s="268">
        <v>22864.84633775293</v>
      </c>
      <c r="FS17" s="268">
        <v>11615.433990803902</v>
      </c>
      <c r="FT17" s="268">
        <v>19392.511534130012</v>
      </c>
      <c r="FU17" s="268">
        <v>14494.642022419999</v>
      </c>
      <c r="FV17" s="268">
        <v>12400.324524751111</v>
      </c>
      <c r="FW17" s="268">
        <v>17428.236425238483</v>
      </c>
      <c r="FX17" s="268">
        <v>27568.233750784919</v>
      </c>
      <c r="FY17" s="268">
        <v>17212.416722122012</v>
      </c>
      <c r="FZ17" s="268">
        <v>20563.139619916928</v>
      </c>
      <c r="GA17" s="268">
        <v>16163.917376607933</v>
      </c>
      <c r="GB17" s="268">
        <v>17578.859625699461</v>
      </c>
      <c r="GC17" s="305">
        <f t="shared" ref="GC17:GH17" si="2">GC18+GC19+GC20</f>
        <v>22051.198741531152</v>
      </c>
      <c r="GD17" s="268">
        <f t="shared" si="2"/>
        <v>20721.564075444221</v>
      </c>
      <c r="GE17" s="268">
        <f t="shared" si="2"/>
        <v>13361.829781330001</v>
      </c>
      <c r="GF17" s="268">
        <f t="shared" si="2"/>
        <v>15065.565081901243</v>
      </c>
      <c r="GG17" s="268">
        <f t="shared" si="2"/>
        <v>17600.457869490001</v>
      </c>
      <c r="GH17" s="268">
        <f t="shared" si="2"/>
        <v>18092.610413525148</v>
      </c>
      <c r="GI17" s="268">
        <f>GI18+GI19+GI20</f>
        <v>8930.9302706505041</v>
      </c>
      <c r="GJ17" s="268">
        <f>GJ18+GJ19+GJ20</f>
        <v>20529.917863540002</v>
      </c>
      <c r="GK17" s="268">
        <f>GK18+GK19+GK20</f>
        <v>11284.037210160026</v>
      </c>
      <c r="GL17" s="268">
        <f>GL18+GL19+GL20</f>
        <v>19484.883159510005</v>
      </c>
      <c r="GM17" s="268">
        <f t="shared" ref="GM17:GN17" si="3">GM18+GM19+GM20</f>
        <v>20462.427535473966</v>
      </c>
      <c r="GN17" s="306">
        <f t="shared" si="3"/>
        <v>58876.069404484071</v>
      </c>
      <c r="GO17" s="781"/>
    </row>
    <row r="18" spans="1:199" ht="36.75" customHeight="1" x14ac:dyDescent="0.45">
      <c r="A18" s="749" t="s">
        <v>697</v>
      </c>
      <c r="B18" s="1662">
        <v>36.789659900000039</v>
      </c>
      <c r="C18" s="1663">
        <v>17.149999999999999</v>
      </c>
      <c r="D18" s="1663">
        <v>72</v>
      </c>
      <c r="E18" s="1663">
        <v>93.634</v>
      </c>
      <c r="F18" s="1663">
        <v>122.41630000000001</v>
      </c>
      <c r="G18" s="1662">
        <v>58.246600000000001</v>
      </c>
      <c r="H18" s="1663">
        <v>101.5889</v>
      </c>
      <c r="I18" s="1663">
        <v>98.792500000000004</v>
      </c>
      <c r="J18" s="1663">
        <v>64.822400000000002</v>
      </c>
      <c r="K18" s="1663">
        <v>97.826400000000007</v>
      </c>
      <c r="L18" s="1663">
        <v>124.336</v>
      </c>
      <c r="M18" s="1663">
        <v>125.20489999999999</v>
      </c>
      <c r="N18" s="1663">
        <v>73.316599999999994</v>
      </c>
      <c r="O18" s="1663">
        <v>107.1447</v>
      </c>
      <c r="P18" s="1663">
        <v>58.4375</v>
      </c>
      <c r="Q18" s="782">
        <v>72.279985999999923</v>
      </c>
      <c r="R18" s="1708">
        <v>142.19055199999991</v>
      </c>
      <c r="S18" s="1665">
        <v>1124.3263100000001</v>
      </c>
      <c r="T18" s="766">
        <v>97.17</v>
      </c>
      <c r="U18" s="761">
        <v>61.391599999999997</v>
      </c>
      <c r="V18" s="761"/>
      <c r="W18" s="1665">
        <v>112.37</v>
      </c>
      <c r="X18" s="1664">
        <v>99.142899999999997</v>
      </c>
      <c r="Y18" s="761">
        <v>96.6297</v>
      </c>
      <c r="Z18" s="765">
        <v>116.6696</v>
      </c>
      <c r="AA18" s="1664">
        <v>134.9248</v>
      </c>
      <c r="AB18" s="1664">
        <v>96.631100000000004</v>
      </c>
      <c r="AC18" s="1664">
        <v>130.25569999999999</v>
      </c>
      <c r="AD18" s="1664">
        <v>156.9442</v>
      </c>
      <c r="AE18" s="1665">
        <v>74.934399999999997</v>
      </c>
      <c r="AF18" s="1708">
        <v>130.83369999999999</v>
      </c>
      <c r="AG18" s="763">
        <v>89.407435579999813</v>
      </c>
      <c r="AH18" s="1664">
        <v>72.136811059999744</v>
      </c>
      <c r="AI18" s="1664">
        <v>122.67317471000086</v>
      </c>
      <c r="AJ18" s="1664">
        <v>192.33230247</v>
      </c>
      <c r="AK18" s="1664">
        <v>100.24804986000015</v>
      </c>
      <c r="AL18" s="1664">
        <v>145.16218460000027</v>
      </c>
      <c r="AM18" s="1664">
        <v>124.02713272000011</v>
      </c>
      <c r="AN18" s="1664">
        <v>115.44690241000009</v>
      </c>
      <c r="AO18" s="1664">
        <v>297.57198608000016</v>
      </c>
      <c r="AP18" s="1664">
        <v>161.35098752999957</v>
      </c>
      <c r="AQ18" s="1694">
        <v>238.20977820000053</v>
      </c>
      <c r="AR18" s="763">
        <v>376.91170417000001</v>
      </c>
      <c r="AS18" s="1664">
        <v>288.55146700999995</v>
      </c>
      <c r="AT18" s="1664">
        <v>158.63359757999996</v>
      </c>
      <c r="AU18" s="1664">
        <v>482.53471819000026</v>
      </c>
      <c r="AV18" s="1664">
        <v>202.8074620699999</v>
      </c>
      <c r="AW18" s="1664">
        <v>195.1259414199998</v>
      </c>
      <c r="AX18" s="1664">
        <v>309.21979853999989</v>
      </c>
      <c r="AY18" s="1664">
        <v>329.62668855999971</v>
      </c>
      <c r="AZ18" s="1664">
        <v>352.11132413000007</v>
      </c>
      <c r="BA18" s="1664">
        <v>366.85840028000018</v>
      </c>
      <c r="BB18" s="1664">
        <v>235.55313847000014</v>
      </c>
      <c r="BC18" s="1694">
        <v>290.50215143000008</v>
      </c>
      <c r="BD18" s="1664"/>
      <c r="BE18" s="1664">
        <v>340.05406317000001</v>
      </c>
      <c r="BF18" s="1664">
        <v>351.98003148000038</v>
      </c>
      <c r="BG18" s="1664">
        <v>418.88949233999898</v>
      </c>
      <c r="BH18" s="1664">
        <v>434.05219507999902</v>
      </c>
      <c r="BI18" s="1664">
        <v>831.7143315000003</v>
      </c>
      <c r="BJ18" s="1664">
        <v>346.01024826000025</v>
      </c>
      <c r="BK18" s="1664">
        <v>1157.4203136500009</v>
      </c>
      <c r="BL18" s="1664"/>
      <c r="BM18" s="1692">
        <v>447.63472598999994</v>
      </c>
      <c r="BN18" s="1660">
        <v>573.20549346000007</v>
      </c>
      <c r="BO18" s="1660">
        <v>518.84657534999985</v>
      </c>
      <c r="BP18" s="1664">
        <v>528.52262663999988</v>
      </c>
      <c r="BQ18" s="1660">
        <v>470.52202646999945</v>
      </c>
      <c r="BR18" s="1660">
        <v>468.73399441000026</v>
      </c>
      <c r="BS18" s="1664">
        <v>738.44631317000039</v>
      </c>
      <c r="BT18" s="1664">
        <v>755.15997050999897</v>
      </c>
      <c r="BU18" s="1664">
        <v>503.58483278000074</v>
      </c>
      <c r="BV18" s="1664">
        <v>778.3572531899996</v>
      </c>
      <c r="BW18" s="1664">
        <v>607.6225728200003</v>
      </c>
      <c r="BX18" s="84">
        <v>684.01146643999959</v>
      </c>
      <c r="BY18" s="1703">
        <v>364.57841031000021</v>
      </c>
      <c r="BZ18" s="745">
        <v>837.6607269299999</v>
      </c>
      <c r="CA18" s="745">
        <v>623.65781700999946</v>
      </c>
      <c r="CB18" s="1670">
        <v>531.95612016999905</v>
      </c>
      <c r="CC18" s="1670">
        <v>655.21637372999828</v>
      </c>
      <c r="CD18" s="1668">
        <v>447.71738893000037</v>
      </c>
      <c r="CE18" s="1670">
        <v>1003.6898611900006</v>
      </c>
      <c r="CF18" s="1670">
        <v>1017.37641362</v>
      </c>
      <c r="CG18" s="1668">
        <v>744.67173993000006</v>
      </c>
      <c r="CH18" s="1670">
        <v>780.5003282699995</v>
      </c>
      <c r="CI18" s="1670">
        <v>666.22815010999886</v>
      </c>
      <c r="CJ18" s="758">
        <v>683.11599544000069</v>
      </c>
      <c r="CK18" s="1670">
        <v>890.94509283999992</v>
      </c>
      <c r="CL18" s="1670">
        <v>678.06320037000012</v>
      </c>
      <c r="CM18" s="1670">
        <v>710.53274209000165</v>
      </c>
      <c r="CN18" s="1670">
        <v>685.90553288999945</v>
      </c>
      <c r="CO18" s="1670">
        <v>1100.354456129998</v>
      </c>
      <c r="CP18" s="1670">
        <v>1227.62869037</v>
      </c>
      <c r="CQ18" s="1670">
        <v>1063.6728565099984</v>
      </c>
      <c r="CR18" s="1670">
        <v>538.09959127000002</v>
      </c>
      <c r="CS18" s="1670">
        <v>553.14570368000102</v>
      </c>
      <c r="CT18" s="1670">
        <v>1291.0659714400024</v>
      </c>
      <c r="CU18" s="1670">
        <v>963.57225543000175</v>
      </c>
      <c r="CV18" s="1670">
        <v>1220.7555479499999</v>
      </c>
      <c r="CW18" s="764">
        <v>1106.1161461300001</v>
      </c>
      <c r="CX18" s="1670">
        <v>258.61854636999999</v>
      </c>
      <c r="CY18" s="1670">
        <v>578.55374117000008</v>
      </c>
      <c r="CZ18" s="1670">
        <v>1341.4945977499999</v>
      </c>
      <c r="DA18" s="1670">
        <v>1242.8273802399999</v>
      </c>
      <c r="DB18" s="1670">
        <v>589.33446250999998</v>
      </c>
      <c r="DC18" s="1670">
        <v>1565.4970027700001</v>
      </c>
      <c r="DD18" s="1670">
        <v>639.83640961999913</v>
      </c>
      <c r="DE18" s="1670">
        <v>937.01742234000005</v>
      </c>
      <c r="DF18" s="1670">
        <v>1475.5866198199988</v>
      </c>
      <c r="DG18" s="1670">
        <v>1194.8517710799986</v>
      </c>
      <c r="DH18" s="758">
        <v>1468.4465418499988</v>
      </c>
      <c r="DI18" s="764">
        <v>1343.9397280800008</v>
      </c>
      <c r="DJ18" s="1670">
        <v>452.00743933000041</v>
      </c>
      <c r="DK18" s="1670">
        <v>1289.2210064000003</v>
      </c>
      <c r="DL18" s="1670">
        <v>1725.7361356899999</v>
      </c>
      <c r="DM18" s="1670">
        <v>1547.1121641</v>
      </c>
      <c r="DN18" s="1670">
        <v>681.13389160000156</v>
      </c>
      <c r="DO18" s="1670">
        <v>2091.4931002699996</v>
      </c>
      <c r="DP18" s="1670">
        <v>800.70636880000313</v>
      </c>
      <c r="DQ18" s="1670">
        <v>1982.9011844400018</v>
      </c>
      <c r="DR18" s="1670">
        <v>646.31643289999658</v>
      </c>
      <c r="DS18" s="1670">
        <v>1400.7404906300007</v>
      </c>
      <c r="DT18" s="758">
        <v>1187.6096318900027</v>
      </c>
      <c r="DU18" s="1670">
        <v>2209.10406534</v>
      </c>
      <c r="DV18" s="1670">
        <v>1097.1693698299998</v>
      </c>
      <c r="DW18" s="1670">
        <v>1943.6834589199996</v>
      </c>
      <c r="DX18" s="1675">
        <v>848.58911693999994</v>
      </c>
      <c r="DY18" s="1675">
        <v>1603.0344494600001</v>
      </c>
      <c r="DZ18" s="1675">
        <v>1407.0394866500001</v>
      </c>
      <c r="EA18" s="1675">
        <v>1820.6649386700019</v>
      </c>
      <c r="EB18" s="1675">
        <v>1572.81650098</v>
      </c>
      <c r="EC18" s="1675">
        <v>1790.7573311900012</v>
      </c>
      <c r="ED18" s="250">
        <v>828.5591311099995</v>
      </c>
      <c r="EE18" s="250">
        <v>2000.14493481</v>
      </c>
      <c r="EF18" s="250">
        <v>1237.2539886899999</v>
      </c>
      <c r="EG18" s="311">
        <v>2063.940198830001</v>
      </c>
      <c r="EH18" s="250">
        <v>1710.3423203799985</v>
      </c>
      <c r="EI18" s="250">
        <v>2931.1492596700041</v>
      </c>
      <c r="EJ18" s="250">
        <v>1496.3151290000001</v>
      </c>
      <c r="EK18" s="250">
        <v>2098.7954426699998</v>
      </c>
      <c r="EL18" s="250">
        <v>1586.72235105</v>
      </c>
      <c r="EM18" s="250">
        <v>3155.0751162800002</v>
      </c>
      <c r="EN18" s="250">
        <v>2257.5050250400009</v>
      </c>
      <c r="EO18" s="250">
        <v>3276.0950144799999</v>
      </c>
      <c r="EP18" s="250">
        <v>1404.8007124999999</v>
      </c>
      <c r="EQ18" s="250">
        <v>2626.7908658599999</v>
      </c>
      <c r="ER18" s="250">
        <v>1814.5002252699956</v>
      </c>
      <c r="ES18" s="311">
        <v>3467.7633609000004</v>
      </c>
      <c r="ET18" s="250">
        <v>2346.0925197800002</v>
      </c>
      <c r="EU18" s="250">
        <v>3315.9655401499999</v>
      </c>
      <c r="EV18" s="250">
        <v>1495.92726244</v>
      </c>
      <c r="EW18" s="250">
        <v>3055.7675803399998</v>
      </c>
      <c r="EX18" s="250">
        <v>2180.3580699499998</v>
      </c>
      <c r="EY18" s="250">
        <v>2668.9731649900004</v>
      </c>
      <c r="EZ18" s="250">
        <v>2890.6698476900001</v>
      </c>
      <c r="FA18" s="250">
        <v>3632.4092787499999</v>
      </c>
      <c r="FB18" s="250">
        <v>1959.6887418800002</v>
      </c>
      <c r="FC18" s="250">
        <v>3686.18278302</v>
      </c>
      <c r="FD18" s="250">
        <v>3181.6475754900002</v>
      </c>
      <c r="FE18" s="311">
        <v>3574.3945267199992</v>
      </c>
      <c r="FF18" s="250">
        <v>982.02551472999198</v>
      </c>
      <c r="FG18" s="250">
        <v>1286.7829343000001</v>
      </c>
      <c r="FH18" s="250">
        <v>667.2063211300075</v>
      </c>
      <c r="FI18" s="250">
        <v>2329.8553583100029</v>
      </c>
      <c r="FJ18" s="250">
        <v>953.23818027000129</v>
      </c>
      <c r="FK18" s="250">
        <v>984.73256865000008</v>
      </c>
      <c r="FL18" s="250">
        <v>3342.4623098399998</v>
      </c>
      <c r="FM18" s="250">
        <v>4134.5130314600001</v>
      </c>
      <c r="FN18" s="250">
        <v>905.70321650999006</v>
      </c>
      <c r="FO18" s="250">
        <v>981.34382951001078</v>
      </c>
      <c r="FP18" s="250">
        <v>2049.5939752199997</v>
      </c>
      <c r="FQ18" s="311">
        <v>1368.55670920999</v>
      </c>
      <c r="FR18" s="250">
        <v>9112.2083777600001</v>
      </c>
      <c r="FS18" s="250">
        <v>1854.19560572</v>
      </c>
      <c r="FT18" s="250">
        <v>1395.7314206399999</v>
      </c>
      <c r="FU18" s="250">
        <v>1271.2788766399999</v>
      </c>
      <c r="FV18" s="250">
        <v>1467.8170801700001</v>
      </c>
      <c r="FW18" s="250">
        <v>1863.0792997999999</v>
      </c>
      <c r="FX18" s="250">
        <v>11133.814957550001</v>
      </c>
      <c r="FY18" s="250">
        <v>2335.9281218699962</v>
      </c>
      <c r="FZ18" s="250">
        <v>1224.9709458499999</v>
      </c>
      <c r="GA18" s="250">
        <v>2155.5234127099998</v>
      </c>
      <c r="GB18" s="250">
        <v>3029.9242842800004</v>
      </c>
      <c r="GC18" s="311">
        <v>2181.4970515800001</v>
      </c>
      <c r="GD18" s="250">
        <v>10103.910941980001</v>
      </c>
      <c r="GE18" s="250">
        <v>3004.6927896699999</v>
      </c>
      <c r="GF18" s="250">
        <v>2296.5369639300002</v>
      </c>
      <c r="GG18" s="250">
        <v>1968.97323317</v>
      </c>
      <c r="GH18" s="250">
        <v>1807.0761755999999</v>
      </c>
      <c r="GI18" s="250">
        <v>1596.1520805800001</v>
      </c>
      <c r="GJ18" s="250">
        <v>11537.817187440001</v>
      </c>
      <c r="GK18" s="250">
        <v>2049.1162265500102</v>
      </c>
      <c r="GL18" s="250">
        <v>1310.6828120200039</v>
      </c>
      <c r="GM18" s="250">
        <v>1944.7487285899967</v>
      </c>
      <c r="GN18" s="312">
        <v>1516.47429584</v>
      </c>
      <c r="GO18" s="760"/>
      <c r="GP18" s="760"/>
      <c r="GQ18" s="760"/>
    </row>
    <row r="19" spans="1:199" ht="36.75" customHeight="1" x14ac:dyDescent="0.45">
      <c r="A19" s="749" t="s">
        <v>698</v>
      </c>
      <c r="B19" s="1662">
        <v>5.4462549999999998</v>
      </c>
      <c r="C19" s="1663">
        <v>17.149999999999999</v>
      </c>
      <c r="D19" s="1663">
        <v>4.0999999999999996</v>
      </c>
      <c r="E19" s="1663">
        <v>7.8395999999999999</v>
      </c>
      <c r="F19" s="1663">
        <v>10.631</v>
      </c>
      <c r="G19" s="1662">
        <v>9.2446000000000002</v>
      </c>
      <c r="H19" s="1663">
        <v>37.752699999999997</v>
      </c>
      <c r="I19" s="1663">
        <v>7.2762000000000002</v>
      </c>
      <c r="J19" s="1663">
        <v>58.897199999999998</v>
      </c>
      <c r="K19" s="1663">
        <v>19.1004</v>
      </c>
      <c r="L19" s="1663">
        <v>10.4693</v>
      </c>
      <c r="M19" s="1663">
        <v>5.6326999999999998</v>
      </c>
      <c r="N19" s="1663">
        <v>7.3095999999999997</v>
      </c>
      <c r="O19" s="1663">
        <v>11.545500000000001</v>
      </c>
      <c r="P19" s="1663">
        <v>54.1342</v>
      </c>
      <c r="Q19" s="1663">
        <v>20.919746789999994</v>
      </c>
      <c r="R19" s="1709">
        <v>13.552842600000002</v>
      </c>
      <c r="S19" s="1665">
        <v>256.05236369000005</v>
      </c>
      <c r="T19" s="766">
        <v>14.6553</v>
      </c>
      <c r="U19" s="761">
        <v>7.7830000000000004</v>
      </c>
      <c r="V19" s="761"/>
      <c r="W19" s="1665">
        <v>18.928000000000001</v>
      </c>
      <c r="X19" s="1664">
        <v>56.976599999999998</v>
      </c>
      <c r="Y19" s="761">
        <v>19.538599999999999</v>
      </c>
      <c r="Z19" s="765">
        <v>14.1648</v>
      </c>
      <c r="AA19" s="1664">
        <v>9.4353999999999996</v>
      </c>
      <c r="AB19" s="1664">
        <v>11.4657</v>
      </c>
      <c r="AC19" s="1664">
        <v>14.3162</v>
      </c>
      <c r="AD19" s="1664">
        <v>61.554699999999997</v>
      </c>
      <c r="AE19" s="1665">
        <v>22.014900000000001</v>
      </c>
      <c r="AF19" s="1708">
        <v>4.1017000000000001</v>
      </c>
      <c r="AG19" s="763">
        <v>24.589984849999993</v>
      </c>
      <c r="AH19" s="1664">
        <v>13.512924590000001</v>
      </c>
      <c r="AI19" s="1664">
        <v>13.532904649999999</v>
      </c>
      <c r="AJ19" s="1664">
        <v>69.737068050000033</v>
      </c>
      <c r="AK19" s="1664">
        <v>55.620253669999997</v>
      </c>
      <c r="AL19" s="1664">
        <v>48.651569670000008</v>
      </c>
      <c r="AM19" s="1664">
        <v>41.971365179999999</v>
      </c>
      <c r="AN19" s="1664">
        <v>73.202336069999987</v>
      </c>
      <c r="AO19" s="1664">
        <v>78.352373209999996</v>
      </c>
      <c r="AP19" s="1664">
        <v>55.431986840000008</v>
      </c>
      <c r="AQ19" s="1694">
        <v>48.868642390000005</v>
      </c>
      <c r="AR19" s="763">
        <v>13.161363960000001</v>
      </c>
      <c r="AS19" s="1664">
        <v>44.260715199999993</v>
      </c>
      <c r="AT19" s="1664">
        <v>11.7358943</v>
      </c>
      <c r="AU19" s="1664">
        <v>99.048847189999904</v>
      </c>
      <c r="AV19" s="1664">
        <v>99.069599909999994</v>
      </c>
      <c r="AW19" s="1664">
        <v>9.7507675500000044</v>
      </c>
      <c r="AX19" s="1664">
        <v>83.764755159999964</v>
      </c>
      <c r="AY19" s="1664">
        <v>59.792264019999998</v>
      </c>
      <c r="AZ19" s="1664">
        <v>16.561316959999999</v>
      </c>
      <c r="BA19" s="1664">
        <v>53.175425550000028</v>
      </c>
      <c r="BB19" s="1664">
        <v>68.481677859999991</v>
      </c>
      <c r="BC19" s="1694">
        <v>45.303965680000005</v>
      </c>
      <c r="BD19" s="1664"/>
      <c r="BE19" s="1664">
        <v>60.343148930000005</v>
      </c>
      <c r="BF19" s="1664">
        <v>155.68530278</v>
      </c>
      <c r="BG19" s="1664">
        <v>45.112263250000005</v>
      </c>
      <c r="BH19" s="1664">
        <v>100.22180975000002</v>
      </c>
      <c r="BI19" s="1664">
        <v>42.81270052</v>
      </c>
      <c r="BJ19" s="1664">
        <v>43.357263380000006</v>
      </c>
      <c r="BK19" s="1664">
        <v>39.818438520000001</v>
      </c>
      <c r="BL19" s="1664"/>
      <c r="BM19" s="763">
        <v>182.59292746999992</v>
      </c>
      <c r="BN19" s="1664">
        <v>158.28090454000005</v>
      </c>
      <c r="BO19" s="1664">
        <v>65.684108719999998</v>
      </c>
      <c r="BP19" s="1664">
        <v>244.82559873999998</v>
      </c>
      <c r="BQ19" s="1664">
        <v>43.854765140000005</v>
      </c>
      <c r="BR19" s="1664">
        <v>55.097159600000019</v>
      </c>
      <c r="BS19" s="1664">
        <v>259.19672347000005</v>
      </c>
      <c r="BT19" s="1664">
        <v>228.95653251999997</v>
      </c>
      <c r="BU19" s="1664">
        <v>40.287728510000022</v>
      </c>
      <c r="BV19" s="1664">
        <v>293.15959583</v>
      </c>
      <c r="BW19" s="1664">
        <v>72.622413289999997</v>
      </c>
      <c r="BX19" s="84">
        <v>117.56156953999999</v>
      </c>
      <c r="BY19" s="1703">
        <v>251.19986815999999</v>
      </c>
      <c r="BZ19" s="745">
        <v>220.53362690000003</v>
      </c>
      <c r="CA19" s="745">
        <v>79.222316279999987</v>
      </c>
      <c r="CB19" s="1670">
        <v>342.89968470999997</v>
      </c>
      <c r="CC19" s="1670">
        <v>64.40424062000001</v>
      </c>
      <c r="CD19" s="1668">
        <v>102.29570421</v>
      </c>
      <c r="CE19" s="1670">
        <v>325.13012120000002</v>
      </c>
      <c r="CF19" s="1670">
        <v>192.33631675000001</v>
      </c>
      <c r="CG19" s="1668">
        <v>72.994855880000003</v>
      </c>
      <c r="CH19" s="1670">
        <v>320.93848762999994</v>
      </c>
      <c r="CI19" s="1670">
        <v>75.317418319999973</v>
      </c>
      <c r="CJ19" s="758">
        <v>175.80242329000001</v>
      </c>
      <c r="CK19" s="1670">
        <v>316.35587642000013</v>
      </c>
      <c r="CL19" s="1670">
        <v>196.42985247999997</v>
      </c>
      <c r="CM19" s="1670">
        <v>222.98685884999995</v>
      </c>
      <c r="CN19" s="1670">
        <v>353.13611292000007</v>
      </c>
      <c r="CO19" s="1670">
        <v>76.71726412000001</v>
      </c>
      <c r="CP19" s="1670">
        <v>183.95786470000002</v>
      </c>
      <c r="CQ19" s="1670">
        <v>341.04090688000002</v>
      </c>
      <c r="CR19" s="1670">
        <v>238.51349116</v>
      </c>
      <c r="CS19" s="1670">
        <v>209.91112828999999</v>
      </c>
      <c r="CT19" s="1670">
        <v>72.734433940000031</v>
      </c>
      <c r="CU19" s="1670">
        <v>65.091646729999979</v>
      </c>
      <c r="CV19" s="1670">
        <v>255.78352674000001</v>
      </c>
      <c r="CW19" s="764">
        <v>307.97070481999998</v>
      </c>
      <c r="CX19" s="1670">
        <v>250.70551761999999</v>
      </c>
      <c r="CY19" s="1670">
        <v>200.31964674</v>
      </c>
      <c r="CZ19" s="1670">
        <v>303.28229044999995</v>
      </c>
      <c r="DA19" s="1670">
        <v>188.96937729000001</v>
      </c>
      <c r="DB19" s="1670">
        <v>128.99616426999998</v>
      </c>
      <c r="DC19" s="1670">
        <v>326.42304194999997</v>
      </c>
      <c r="DD19" s="1670">
        <v>234.83757746000001</v>
      </c>
      <c r="DE19" s="1670">
        <v>254.65023436000001</v>
      </c>
      <c r="DF19" s="1670">
        <v>380.00018326000003</v>
      </c>
      <c r="DG19" s="1670">
        <v>301.16205501000002</v>
      </c>
      <c r="DH19" s="758">
        <v>454.90173651000003</v>
      </c>
      <c r="DI19" s="764">
        <v>64.672650239999896</v>
      </c>
      <c r="DJ19" s="1670">
        <v>519.21136706000004</v>
      </c>
      <c r="DK19" s="1670">
        <v>78.481375589999999</v>
      </c>
      <c r="DL19" s="1670">
        <v>403.31384200000002</v>
      </c>
      <c r="DM19" s="1670">
        <v>325.21382266000001</v>
      </c>
      <c r="DN19" s="1670">
        <v>348.73644854999992</v>
      </c>
      <c r="DO19" s="1670">
        <v>422.89650413000004</v>
      </c>
      <c r="DP19" s="1670">
        <v>228.47648874999999</v>
      </c>
      <c r="DQ19" s="1670">
        <v>399.73567972000001</v>
      </c>
      <c r="DR19" s="1670">
        <v>757.52855721000003</v>
      </c>
      <c r="DS19" s="1670">
        <v>469.68661531999999</v>
      </c>
      <c r="DT19" s="758">
        <v>541.83451927999999</v>
      </c>
      <c r="DU19" s="1670">
        <v>596.04134415999999</v>
      </c>
      <c r="DV19" s="1670">
        <v>184.58459382999993</v>
      </c>
      <c r="DW19" s="1670">
        <v>368.95870708999996</v>
      </c>
      <c r="DX19" s="1675">
        <v>784.26249169999994</v>
      </c>
      <c r="DY19" s="1675">
        <v>604.20441020999999</v>
      </c>
      <c r="DZ19" s="1675">
        <v>382.00642013000004</v>
      </c>
      <c r="EA19" s="1675">
        <v>330.76893840999998</v>
      </c>
      <c r="EB19" s="1675">
        <v>655.78525337000008</v>
      </c>
      <c r="EC19" s="1675">
        <v>642.76985329000001</v>
      </c>
      <c r="ED19" s="250">
        <v>728.75393962999999</v>
      </c>
      <c r="EE19" s="250">
        <v>500.32946644999998</v>
      </c>
      <c r="EF19" s="250">
        <v>468.72648112000002</v>
      </c>
      <c r="EG19" s="311">
        <v>286.51078999999999</v>
      </c>
      <c r="EH19" s="250">
        <v>631.29214000000002</v>
      </c>
      <c r="EI19" s="250">
        <v>643.24136999999996</v>
      </c>
      <c r="EJ19" s="250">
        <v>731.01730000000009</v>
      </c>
      <c r="EK19" s="250">
        <v>474.36343823000004</v>
      </c>
      <c r="EL19" s="250">
        <v>367.37015778</v>
      </c>
      <c r="EM19" s="250">
        <v>415.15111026</v>
      </c>
      <c r="EN19" s="250">
        <v>649.67749150999998</v>
      </c>
      <c r="EO19" s="250">
        <v>590.62543289999996</v>
      </c>
      <c r="EP19" s="250">
        <v>1203.027374</v>
      </c>
      <c r="EQ19" s="250">
        <v>669.17907571000001</v>
      </c>
      <c r="ER19" s="250">
        <v>439.09837922999992</v>
      </c>
      <c r="ES19" s="311">
        <v>338.57081830999999</v>
      </c>
      <c r="ET19" s="250">
        <v>714.01798364999991</v>
      </c>
      <c r="EU19" s="250">
        <v>744.08904546000008</v>
      </c>
      <c r="EV19" s="250">
        <v>1486.9316832900001</v>
      </c>
      <c r="EW19" s="250">
        <v>880.31422392000002</v>
      </c>
      <c r="EX19" s="250">
        <v>446.85603746000004</v>
      </c>
      <c r="EY19" s="250">
        <v>409.57441186</v>
      </c>
      <c r="EZ19" s="250">
        <v>1033.9994795499999</v>
      </c>
      <c r="FA19" s="250">
        <v>928.43041611000012</v>
      </c>
      <c r="FB19" s="250">
        <v>2045.01998871</v>
      </c>
      <c r="FC19" s="250">
        <v>1850.7401181200005</v>
      </c>
      <c r="FD19" s="250">
        <v>700.98154554999985</v>
      </c>
      <c r="FE19" s="311">
        <v>45.654568809999994</v>
      </c>
      <c r="FF19" s="250">
        <v>92.065255680000007</v>
      </c>
      <c r="FG19" s="250">
        <v>111.63956193999999</v>
      </c>
      <c r="FH19" s="250">
        <v>75.871851910000004</v>
      </c>
      <c r="FI19" s="250">
        <v>307.32183705000006</v>
      </c>
      <c r="FJ19" s="250">
        <v>109.90930460000001</v>
      </c>
      <c r="FK19" s="250">
        <v>492.79735126999998</v>
      </c>
      <c r="FL19" s="250">
        <v>4.6609109799999997</v>
      </c>
      <c r="FM19" s="250">
        <v>104.23533313000003</v>
      </c>
      <c r="FN19" s="250">
        <v>194.02939206000002</v>
      </c>
      <c r="FO19" s="250">
        <v>201.50351351999998</v>
      </c>
      <c r="FP19" s="250">
        <v>34.432049660000004</v>
      </c>
      <c r="FQ19" s="311">
        <v>83.377816170000031</v>
      </c>
      <c r="FR19" s="250">
        <v>63.400364579999994</v>
      </c>
      <c r="FS19" s="250">
        <v>61.604984840000014</v>
      </c>
      <c r="FT19" s="250">
        <v>121.36887507000003</v>
      </c>
      <c r="FU19" s="250">
        <v>132.13120465</v>
      </c>
      <c r="FV19" s="250">
        <v>115.71958326999997</v>
      </c>
      <c r="FW19" s="250">
        <v>78.230060699999996</v>
      </c>
      <c r="FX19" s="250">
        <v>49.170826629999993</v>
      </c>
      <c r="FY19" s="250">
        <v>144.67045514</v>
      </c>
      <c r="FZ19" s="250">
        <v>2987.11430294</v>
      </c>
      <c r="GA19" s="250">
        <v>325.82795159999995</v>
      </c>
      <c r="GB19" s="250">
        <v>289.13914161999998</v>
      </c>
      <c r="GC19" s="311">
        <v>2917.5786433699996</v>
      </c>
      <c r="GD19" s="250">
        <v>110.33430143999999</v>
      </c>
      <c r="GE19" s="250">
        <v>82.587159659999983</v>
      </c>
      <c r="GF19" s="250">
        <v>263.12605001000003</v>
      </c>
      <c r="GG19" s="250">
        <v>343.57433897999999</v>
      </c>
      <c r="GH19" s="250">
        <v>45.89485389</v>
      </c>
      <c r="GI19" s="250">
        <v>1993.4977168299997</v>
      </c>
      <c r="GJ19" s="250">
        <v>64.961676099999991</v>
      </c>
      <c r="GK19" s="250">
        <v>101.54971152000002</v>
      </c>
      <c r="GL19" s="250">
        <v>330.24584749000002</v>
      </c>
      <c r="GM19" s="250">
        <v>175.51171117000001</v>
      </c>
      <c r="GN19" s="312">
        <v>2145.8771576600002</v>
      </c>
      <c r="GO19" s="760"/>
      <c r="GP19" s="760"/>
      <c r="GQ19" s="760"/>
    </row>
    <row r="20" spans="1:199" ht="36.75" customHeight="1" x14ac:dyDescent="0.45">
      <c r="A20" s="749" t="s">
        <v>162</v>
      </c>
      <c r="B20" s="1662">
        <v>266.17099999999999</v>
      </c>
      <c r="C20" s="1663">
        <v>462.42</v>
      </c>
      <c r="D20" s="1663">
        <v>463.4</v>
      </c>
      <c r="E20" s="1663">
        <v>701.6902</v>
      </c>
      <c r="F20" s="1663">
        <v>783.05880000000002</v>
      </c>
      <c r="G20" s="1662">
        <v>776.52800000000002</v>
      </c>
      <c r="H20" s="1663">
        <v>505.89780000000002</v>
      </c>
      <c r="I20" s="1663">
        <v>614.34910000000002</v>
      </c>
      <c r="J20" s="1663">
        <v>657.88559999999995</v>
      </c>
      <c r="K20" s="1663">
        <v>468.37090000000001</v>
      </c>
      <c r="L20" s="1663">
        <v>452.95310000000001</v>
      </c>
      <c r="M20" s="1663">
        <v>655.27120000000002</v>
      </c>
      <c r="N20" s="1663">
        <v>654.34540000000004</v>
      </c>
      <c r="O20" s="1663">
        <v>706.28869999999995</v>
      </c>
      <c r="P20" s="1663">
        <v>909.80150000000003</v>
      </c>
      <c r="Q20" s="1663">
        <v>621.70539654000197</v>
      </c>
      <c r="R20" s="1709">
        <v>809.43134417436988</v>
      </c>
      <c r="S20" s="750">
        <v>7831.0628188943701</v>
      </c>
      <c r="T20" s="766">
        <v>491.87180000000001</v>
      </c>
      <c r="U20" s="751">
        <v>1026.2249999999999</v>
      </c>
      <c r="V20" s="751"/>
      <c r="W20" s="1665">
        <v>1223.8525</v>
      </c>
      <c r="X20" s="752">
        <v>809.33019999999999</v>
      </c>
      <c r="Y20" s="753">
        <v>1064.1026999999999</v>
      </c>
      <c r="Z20" s="750">
        <v>564.49760000000003</v>
      </c>
      <c r="AA20" s="754">
        <v>974.41110000000003</v>
      </c>
      <c r="AB20" s="1666">
        <v>7633.2966999999999</v>
      </c>
      <c r="AC20" s="1664">
        <v>958.91210000000001</v>
      </c>
      <c r="AD20" s="1664">
        <v>1200.3112000000001</v>
      </c>
      <c r="AE20" s="1664">
        <v>1173.3173999999999</v>
      </c>
      <c r="AF20" s="1694">
        <v>967.76890000000003</v>
      </c>
      <c r="AG20" s="763">
        <v>1364.1956854900086</v>
      </c>
      <c r="AH20" s="1664">
        <v>1175.0900025099995</v>
      </c>
      <c r="AI20" s="1664">
        <v>991.40826202000017</v>
      </c>
      <c r="AJ20" s="1664">
        <v>1540.3630809500225</v>
      </c>
      <c r="AK20" s="1664">
        <v>1729.2662391700053</v>
      </c>
      <c r="AL20" s="1664">
        <v>1381.575652250013</v>
      </c>
      <c r="AM20" s="1664">
        <v>961.42025039997668</v>
      </c>
      <c r="AN20" s="1664">
        <v>1254.3491790400087</v>
      </c>
      <c r="AO20" s="1664">
        <v>1030.0153705199982</v>
      </c>
      <c r="AP20" s="1664">
        <v>2459.5397907200067</v>
      </c>
      <c r="AQ20" s="1694">
        <v>1602.3563575900057</v>
      </c>
      <c r="AR20" s="763">
        <v>1908.6113354679992</v>
      </c>
      <c r="AS20" s="1664">
        <v>1761.9790237299994</v>
      </c>
      <c r="AT20" s="1664">
        <v>738.30915196000205</v>
      </c>
      <c r="AU20" s="1664">
        <v>1498.2878249999987</v>
      </c>
      <c r="AV20" s="1664">
        <v>1213.7067487500008</v>
      </c>
      <c r="AW20" s="1664">
        <v>1042.8744403800006</v>
      </c>
      <c r="AX20" s="1664">
        <v>1426.4432141800023</v>
      </c>
      <c r="AY20" s="1664">
        <v>1498.171093310003</v>
      </c>
      <c r="AZ20" s="1664">
        <v>1926.8556636299995</v>
      </c>
      <c r="BA20" s="1664">
        <v>2191.7025490000028</v>
      </c>
      <c r="BB20" s="1664">
        <v>1260.6732115700072</v>
      </c>
      <c r="BC20" s="1694">
        <v>1403.6742481300068</v>
      </c>
      <c r="BD20" s="1664"/>
      <c r="BE20" s="1664">
        <v>2222.8867110899764</v>
      </c>
      <c r="BF20" s="1664">
        <v>1230.6522105800134</v>
      </c>
      <c r="BG20" s="1664">
        <v>1193.6477774499897</v>
      </c>
      <c r="BH20" s="1664">
        <v>1342.5819823099866</v>
      </c>
      <c r="BI20" s="1664">
        <v>1547.4002461770278</v>
      </c>
      <c r="BJ20" s="1664">
        <v>1439.4857114343677</v>
      </c>
      <c r="BK20" s="1664">
        <v>2407.4728869400078</v>
      </c>
      <c r="BL20" s="1664"/>
      <c r="BM20" s="763">
        <v>1400.9179353700022</v>
      </c>
      <c r="BN20" s="1664">
        <v>1607.0791394399996</v>
      </c>
      <c r="BO20" s="1664">
        <v>1469.9932166100066</v>
      </c>
      <c r="BP20" s="1664">
        <v>2084.8125531528381</v>
      </c>
      <c r="BQ20" s="1664">
        <v>1320.7655199300002</v>
      </c>
      <c r="BR20" s="1664">
        <v>2145.2264973000001</v>
      </c>
      <c r="BS20" s="1664">
        <v>2014.1112893840975</v>
      </c>
      <c r="BT20" s="1664">
        <v>2254.1795498354486</v>
      </c>
      <c r="BU20" s="1664">
        <v>1690.1827456499796</v>
      </c>
      <c r="BV20" s="1664">
        <v>1838.9864025899954</v>
      </c>
      <c r="BW20" s="1664">
        <v>1518.7701814095603</v>
      </c>
      <c r="BX20" s="84">
        <v>2978.585129070033</v>
      </c>
      <c r="BY20" s="1703">
        <v>2147.9544128199668</v>
      </c>
      <c r="BZ20" s="745">
        <v>2455.5984811930052</v>
      </c>
      <c r="CA20" s="745">
        <v>1981.1196206700006</v>
      </c>
      <c r="CB20" s="1670">
        <v>2316.8030070500008</v>
      </c>
      <c r="CC20" s="1670">
        <v>2277.3897999899996</v>
      </c>
      <c r="CD20" s="1668">
        <v>2498.7003173799721</v>
      </c>
      <c r="CE20" s="1670">
        <v>2838.94044862997</v>
      </c>
      <c r="CF20" s="1670">
        <v>1884.6340249220675</v>
      </c>
      <c r="CG20" s="1668">
        <v>1680.5525274499903</v>
      </c>
      <c r="CH20" s="1670">
        <v>2189.0825632321726</v>
      </c>
      <c r="CI20" s="1670">
        <v>2681.032483830053</v>
      </c>
      <c r="CJ20" s="758">
        <v>3296.743104515228</v>
      </c>
      <c r="CK20" s="1670">
        <v>3226.5638396848894</v>
      </c>
      <c r="CL20" s="1670">
        <v>1471.473235799996</v>
      </c>
      <c r="CM20" s="1670">
        <v>1241.6000544287031</v>
      </c>
      <c r="CN20" s="1670">
        <v>1839.9235978400004</v>
      </c>
      <c r="CO20" s="1670">
        <v>2213.62599662</v>
      </c>
      <c r="CP20" s="1670">
        <v>2771.5220264698869</v>
      </c>
      <c r="CQ20" s="1670">
        <v>2604.1222434500005</v>
      </c>
      <c r="CR20" s="1670">
        <v>2443.8009622900013</v>
      </c>
      <c r="CS20" s="1670">
        <v>2006.5683873515172</v>
      </c>
      <c r="CT20" s="1670">
        <v>2977.2305143499989</v>
      </c>
      <c r="CU20" s="1670">
        <v>2621.3932906700406</v>
      </c>
      <c r="CV20" s="1670">
        <v>2921.6874217487698</v>
      </c>
      <c r="CW20" s="764">
        <v>3247.1796584899967</v>
      </c>
      <c r="CX20" s="1677">
        <v>2484.1686063300003</v>
      </c>
      <c r="CY20" s="1670">
        <v>2786.7887916</v>
      </c>
      <c r="CZ20" s="1670">
        <v>3903.0452657247588</v>
      </c>
      <c r="DA20" s="1670">
        <v>2993.9211702400016</v>
      </c>
      <c r="DB20" s="1670">
        <v>3081.6364137700052</v>
      </c>
      <c r="DC20" s="1670">
        <v>3307.9442877300003</v>
      </c>
      <c r="DD20" s="1670">
        <v>2970.5087744712196</v>
      </c>
      <c r="DE20" s="1670">
        <v>2986.0495120099995</v>
      </c>
      <c r="DF20" s="1670">
        <v>3472.1313239699925</v>
      </c>
      <c r="DG20" s="1670">
        <v>3513.5510625500019</v>
      </c>
      <c r="DH20" s="758">
        <v>2958.2773551599998</v>
      </c>
      <c r="DI20" s="764">
        <v>3225.6688426700343</v>
      </c>
      <c r="DJ20" s="1670">
        <v>3108.1254719099961</v>
      </c>
      <c r="DK20" s="1670">
        <v>3059.0732156810523</v>
      </c>
      <c r="DL20" s="1670">
        <v>3681.4161523400303</v>
      </c>
      <c r="DM20" s="1670">
        <v>4827.5104299900067</v>
      </c>
      <c r="DN20" s="1670">
        <v>3278.4529367823816</v>
      </c>
      <c r="DO20" s="1670">
        <v>4423.7215652003533</v>
      </c>
      <c r="DP20" s="1670">
        <v>3547.4675529536289</v>
      </c>
      <c r="DQ20" s="1670">
        <v>5109.5155656121151</v>
      </c>
      <c r="DR20" s="1670">
        <v>3769.65310572004</v>
      </c>
      <c r="DS20" s="1670">
        <v>3739.575995330018</v>
      </c>
      <c r="DT20" s="758">
        <v>4488.2176091677557</v>
      </c>
      <c r="DU20" s="1670">
        <v>4008.1245800500114</v>
      </c>
      <c r="DV20" s="1670">
        <v>6111.0955355900105</v>
      </c>
      <c r="DW20" s="1670">
        <v>7750.797872679992</v>
      </c>
      <c r="DX20" s="1675">
        <v>5174.1151846399962</v>
      </c>
      <c r="DY20" s="1675">
        <v>5289.5136077297711</v>
      </c>
      <c r="DZ20" s="1675">
        <v>6288.5779572799711</v>
      </c>
      <c r="EA20" s="1675">
        <v>6574.2418829299813</v>
      </c>
      <c r="EB20" s="1675">
        <v>6182.4295503029771</v>
      </c>
      <c r="EC20" s="1675">
        <v>4152.79853146</v>
      </c>
      <c r="ED20" s="250">
        <v>8095.5611492599619</v>
      </c>
      <c r="EE20" s="250">
        <v>5556.0084448099742</v>
      </c>
      <c r="EF20" s="250">
        <v>7916.0685749107906</v>
      </c>
      <c r="EG20" s="311">
        <v>6494.0284656746153</v>
      </c>
      <c r="EH20" s="250">
        <v>3189.1735838600002</v>
      </c>
      <c r="EI20" s="250">
        <v>4725.1403065000222</v>
      </c>
      <c r="EJ20" s="250">
        <v>5122.2221429300762</v>
      </c>
      <c r="EK20" s="250">
        <v>6023.6859771999971</v>
      </c>
      <c r="EL20" s="250">
        <v>5143.9351562124557</v>
      </c>
      <c r="EM20" s="250">
        <v>5833.0223712099696</v>
      </c>
      <c r="EN20" s="250">
        <v>5050.2891592999995</v>
      </c>
      <c r="EO20" s="250">
        <v>6396.4241761800595</v>
      </c>
      <c r="EP20" s="250">
        <v>4598.4166838099245</v>
      </c>
      <c r="EQ20" s="250">
        <v>6306.8091728799618</v>
      </c>
      <c r="ER20" s="250">
        <v>5885.1435347999277</v>
      </c>
      <c r="ES20" s="311">
        <v>7671.7619299800072</v>
      </c>
      <c r="ET20" s="250">
        <v>2476.0006912600006</v>
      </c>
      <c r="EU20" s="250">
        <v>6323.5100396099724</v>
      </c>
      <c r="EV20" s="250">
        <v>6140.721763000005</v>
      </c>
      <c r="EW20" s="250">
        <v>5900.9149934899915</v>
      </c>
      <c r="EX20" s="250">
        <v>5085.6476510899638</v>
      </c>
      <c r="EY20" s="250">
        <v>7980.8135816599633</v>
      </c>
      <c r="EZ20" s="250">
        <v>8457.5355261900258</v>
      </c>
      <c r="FA20" s="250">
        <v>7544.9826162599984</v>
      </c>
      <c r="FB20" s="250">
        <v>5597.6700148000027</v>
      </c>
      <c r="FC20" s="250">
        <v>7340.7864111000008</v>
      </c>
      <c r="FD20" s="250">
        <v>7112.4221813000049</v>
      </c>
      <c r="FE20" s="311">
        <v>8185.7412882799954</v>
      </c>
      <c r="FF20" s="250">
        <v>9687.9834498000437</v>
      </c>
      <c r="FG20" s="250">
        <v>7823.4999205099803</v>
      </c>
      <c r="FH20" s="250">
        <v>9102.6940818399398</v>
      </c>
      <c r="FI20" s="250">
        <v>7030.7051602209112</v>
      </c>
      <c r="FJ20" s="250">
        <v>7631.1984960449981</v>
      </c>
      <c r="FK20" s="250">
        <v>17166.296716546018</v>
      </c>
      <c r="FL20" s="250">
        <v>9842.5191809100343</v>
      </c>
      <c r="FM20" s="250">
        <v>8531.6266847850748</v>
      </c>
      <c r="FN20" s="250">
        <v>12127.429630724218</v>
      </c>
      <c r="FO20" s="250">
        <v>9898.6723731900038</v>
      </c>
      <c r="FP20" s="250">
        <v>13448.129466639937</v>
      </c>
      <c r="FQ20" s="311">
        <v>13839.007276080001</v>
      </c>
      <c r="FR20" s="250">
        <v>13689.237595412929</v>
      </c>
      <c r="FS20" s="250">
        <v>9699.6334002438998</v>
      </c>
      <c r="FT20" s="250">
        <v>17875.411238420009</v>
      </c>
      <c r="FU20" s="250">
        <v>13091.23194113</v>
      </c>
      <c r="FV20" s="250">
        <v>10816.787861311112</v>
      </c>
      <c r="FW20" s="250">
        <v>15486.927064738484</v>
      </c>
      <c r="FX20" s="250">
        <v>16385.247966604918</v>
      </c>
      <c r="FY20" s="250">
        <v>14731.81814511202</v>
      </c>
      <c r="FZ20" s="250">
        <v>16351.054371126927</v>
      </c>
      <c r="GA20" s="250">
        <v>13682.566012297932</v>
      </c>
      <c r="GB20" s="250">
        <v>14259.796199799459</v>
      </c>
      <c r="GC20" s="311">
        <v>16952.123046581153</v>
      </c>
      <c r="GD20" s="250">
        <v>10507.318832024219</v>
      </c>
      <c r="GE20" s="250">
        <v>10274.549832000001</v>
      </c>
      <c r="GF20" s="250">
        <v>12505.902067961242</v>
      </c>
      <c r="GG20" s="250">
        <v>15287.91029734</v>
      </c>
      <c r="GH20" s="250">
        <v>16239.639384035148</v>
      </c>
      <c r="GI20" s="250">
        <v>5341.2804732405048</v>
      </c>
      <c r="GJ20" s="250">
        <v>8927.1389999999992</v>
      </c>
      <c r="GK20" s="250">
        <v>9133.3712720900148</v>
      </c>
      <c r="GL20" s="250">
        <v>17843.9545</v>
      </c>
      <c r="GM20" s="250">
        <v>18342.167095713969</v>
      </c>
      <c r="GN20" s="312">
        <v>55213.717950984072</v>
      </c>
      <c r="GO20" s="760"/>
      <c r="GP20" s="760"/>
      <c r="GQ20" s="760"/>
    </row>
    <row r="21" spans="1:199" s="794" customFormat="1" ht="36.75" hidden="1" customHeight="1" x14ac:dyDescent="0.45">
      <c r="A21" s="783" t="s">
        <v>672</v>
      </c>
      <c r="B21" s="1678"/>
      <c r="C21" s="1679"/>
      <c r="D21" s="1679"/>
      <c r="E21" s="1679"/>
      <c r="F21" s="1679"/>
      <c r="G21" s="1678"/>
      <c r="H21" s="1679"/>
      <c r="I21" s="1679"/>
      <c r="J21" s="1679"/>
      <c r="K21" s="1679"/>
      <c r="L21" s="1679"/>
      <c r="M21" s="1679"/>
      <c r="N21" s="1679"/>
      <c r="O21" s="1679"/>
      <c r="P21" s="1679"/>
      <c r="Q21" s="1679"/>
      <c r="R21" s="1710"/>
      <c r="S21" s="784"/>
      <c r="T21" s="1715"/>
      <c r="U21" s="785"/>
      <c r="V21" s="785"/>
      <c r="W21" s="1680"/>
      <c r="X21" s="786"/>
      <c r="Y21" s="787"/>
      <c r="Z21" s="784"/>
      <c r="AA21" s="787"/>
      <c r="AB21" s="1681"/>
      <c r="AC21" s="1682"/>
      <c r="AD21" s="1682"/>
      <c r="AE21" s="1682"/>
      <c r="AF21" s="1716"/>
      <c r="AG21" s="1696"/>
      <c r="AH21" s="1682"/>
      <c r="AI21" s="1682"/>
      <c r="AJ21" s="1682"/>
      <c r="AK21" s="1682"/>
      <c r="AL21" s="1682"/>
      <c r="AM21" s="1682"/>
      <c r="AN21" s="1682"/>
      <c r="AO21" s="1682"/>
      <c r="AP21" s="1682"/>
      <c r="AQ21" s="1716"/>
      <c r="AR21" s="1696"/>
      <c r="AS21" s="1682"/>
      <c r="AT21" s="1682"/>
      <c r="AU21" s="1682"/>
      <c r="AV21" s="1682"/>
      <c r="AW21" s="1682"/>
      <c r="AX21" s="1682"/>
      <c r="AY21" s="1682"/>
      <c r="AZ21" s="1682"/>
      <c r="BA21" s="1682"/>
      <c r="BB21" s="1682"/>
      <c r="BC21" s="1716"/>
      <c r="BD21" s="1682"/>
      <c r="BE21" s="1682"/>
      <c r="BF21" s="1682"/>
      <c r="BG21" s="1682"/>
      <c r="BH21" s="1682"/>
      <c r="BI21" s="1682"/>
      <c r="BJ21" s="1682"/>
      <c r="BK21" s="1682"/>
      <c r="BL21" s="1682"/>
      <c r="BM21" s="1696"/>
      <c r="BN21" s="1682"/>
      <c r="BO21" s="1682"/>
      <c r="BP21" s="1682"/>
      <c r="BQ21" s="1682"/>
      <c r="BR21" s="1682"/>
      <c r="BS21" s="1682"/>
      <c r="BT21" s="1682"/>
      <c r="BU21" s="1682"/>
      <c r="BV21" s="1682"/>
      <c r="BW21" s="1682"/>
      <c r="BX21" s="1697"/>
      <c r="BY21" s="1704"/>
      <c r="BZ21" s="788"/>
      <c r="CA21" s="788"/>
      <c r="CB21" s="1683"/>
      <c r="CC21" s="1683"/>
      <c r="CD21" s="1684"/>
      <c r="CE21" s="1683"/>
      <c r="CF21" s="1683"/>
      <c r="CG21" s="1684"/>
      <c r="CH21" s="1683"/>
      <c r="CI21" s="1683"/>
      <c r="CJ21" s="790"/>
      <c r="CK21" s="1683"/>
      <c r="CL21" s="1683"/>
      <c r="CM21" s="1683"/>
      <c r="CN21" s="1683"/>
      <c r="CO21" s="1683"/>
      <c r="CP21" s="1683"/>
      <c r="CQ21" s="1683"/>
      <c r="CR21" s="1683"/>
      <c r="CS21" s="1683"/>
      <c r="CT21" s="1683"/>
      <c r="CU21" s="1683"/>
      <c r="CV21" s="1683"/>
      <c r="CW21" s="789"/>
      <c r="CX21" s="1685"/>
      <c r="CY21" s="1683"/>
      <c r="CZ21" s="1683"/>
      <c r="DA21" s="1683"/>
      <c r="DB21" s="1683"/>
      <c r="DC21" s="1683"/>
      <c r="DD21" s="1683"/>
      <c r="DE21" s="1683"/>
      <c r="DF21" s="1683"/>
      <c r="DG21" s="1683"/>
      <c r="DH21" s="790"/>
      <c r="DI21" s="789"/>
      <c r="DJ21" s="1683"/>
      <c r="DK21" s="1683"/>
      <c r="DL21" s="1683"/>
      <c r="DM21" s="1683"/>
      <c r="DN21" s="1683"/>
      <c r="DO21" s="1683"/>
      <c r="DP21" s="1683"/>
      <c r="DQ21" s="1683"/>
      <c r="DR21" s="1683"/>
      <c r="DS21" s="1683"/>
      <c r="DT21" s="790"/>
      <c r="DU21" s="1683"/>
      <c r="DV21" s="1683"/>
      <c r="DW21" s="1683"/>
      <c r="DX21" s="1686"/>
      <c r="DY21" s="1686"/>
      <c r="DZ21" s="1686"/>
      <c r="EA21" s="1686"/>
      <c r="EB21" s="1686"/>
      <c r="EC21" s="1686"/>
      <c r="ED21" s="791"/>
      <c r="EE21" s="791"/>
      <c r="EF21" s="791"/>
      <c r="EG21" s="792"/>
      <c r="EH21" s="791"/>
      <c r="EI21" s="791"/>
      <c r="EJ21" s="791"/>
      <c r="EK21" s="791"/>
      <c r="EL21" s="791"/>
      <c r="EM21" s="791"/>
      <c r="EN21" s="791"/>
      <c r="EO21" s="791"/>
      <c r="EP21" s="791"/>
      <c r="EQ21" s="791"/>
      <c r="ER21" s="791"/>
      <c r="ES21" s="792">
        <v>2243.3814872100002</v>
      </c>
      <c r="ET21" s="791">
        <v>1551.6770675800001</v>
      </c>
      <c r="EU21" s="791">
        <v>3164.9768992099998</v>
      </c>
      <c r="EV21" s="791">
        <v>4737.2478161000008</v>
      </c>
      <c r="EW21" s="791">
        <v>2965.3544728000002</v>
      </c>
      <c r="EX21" s="791">
        <v>2767.9008676300004</v>
      </c>
      <c r="EY21" s="791">
        <v>3456.03505713</v>
      </c>
      <c r="EZ21" s="791">
        <v>3726.7228574000001</v>
      </c>
      <c r="FA21" s="791">
        <v>3974.6019605200004</v>
      </c>
      <c r="FB21" s="791">
        <v>3557.8658765699997</v>
      </c>
      <c r="FC21" s="791">
        <v>4263.5133580500005</v>
      </c>
      <c r="FD21" s="791">
        <v>3794.6134453</v>
      </c>
      <c r="FE21" s="792">
        <v>4233.6892251599993</v>
      </c>
      <c r="FF21" s="791">
        <v>4354.1691883800004</v>
      </c>
      <c r="FG21" s="791">
        <v>3461.6507435699996</v>
      </c>
      <c r="FH21" s="791">
        <v>5191.6060073100007</v>
      </c>
      <c r="FI21" s="791">
        <v>4084.8166509400003</v>
      </c>
      <c r="FJ21" s="791">
        <v>3281.6104511500002</v>
      </c>
      <c r="FK21" s="791">
        <v>4682.6304691800005</v>
      </c>
      <c r="FL21" s="791">
        <v>4198.1692616400005</v>
      </c>
      <c r="FM21" s="791">
        <v>4479.1563854200003</v>
      </c>
      <c r="FN21" s="791">
        <v>5238.5930094200003</v>
      </c>
      <c r="FO21" s="791">
        <v>4703.63708847</v>
      </c>
      <c r="FP21" s="791">
        <v>5074.8385199300001</v>
      </c>
      <c r="FQ21" s="792">
        <v>4874.1009862400006</v>
      </c>
      <c r="FR21" s="791">
        <v>5340.1029070099994</v>
      </c>
      <c r="FS21" s="791">
        <v>4645.9987777699998</v>
      </c>
      <c r="FT21" s="791">
        <v>5847.4896291500008</v>
      </c>
      <c r="FU21" s="791">
        <v>6056.1805219400003</v>
      </c>
      <c r="FV21" s="791">
        <v>4408.2768149599997</v>
      </c>
      <c r="FW21" s="791"/>
      <c r="FX21" s="791"/>
      <c r="FY21" s="791"/>
      <c r="FZ21" s="791"/>
      <c r="GA21" s="791"/>
      <c r="GB21" s="791"/>
      <c r="GC21" s="792"/>
      <c r="GD21" s="791"/>
      <c r="GE21" s="791"/>
      <c r="GF21" s="791"/>
      <c r="GG21" s="791"/>
      <c r="GH21" s="791"/>
      <c r="GI21" s="791"/>
      <c r="GJ21" s="791"/>
      <c r="GK21" s="791"/>
      <c r="GL21" s="791"/>
      <c r="GM21" s="791"/>
      <c r="GN21" s="1924"/>
      <c r="GO21" s="793"/>
      <c r="GP21" s="793"/>
      <c r="GQ21" s="793"/>
    </row>
    <row r="22" spans="1:199" s="794" customFormat="1" ht="36.75" hidden="1" customHeight="1" x14ac:dyDescent="0.45">
      <c r="A22" s="783" t="s">
        <v>699</v>
      </c>
      <c r="B22" s="1678"/>
      <c r="C22" s="1679"/>
      <c r="D22" s="1679"/>
      <c r="E22" s="1679"/>
      <c r="F22" s="1679"/>
      <c r="G22" s="1678"/>
      <c r="H22" s="1679"/>
      <c r="I22" s="1679"/>
      <c r="J22" s="1679"/>
      <c r="K22" s="1679"/>
      <c r="L22" s="1679"/>
      <c r="M22" s="1679"/>
      <c r="N22" s="1679"/>
      <c r="O22" s="1679"/>
      <c r="P22" s="1679"/>
      <c r="Q22" s="1679"/>
      <c r="R22" s="1710"/>
      <c r="S22" s="784"/>
      <c r="T22" s="1715"/>
      <c r="U22" s="785"/>
      <c r="V22" s="785"/>
      <c r="W22" s="1680"/>
      <c r="X22" s="786"/>
      <c r="Y22" s="787"/>
      <c r="Z22" s="784"/>
      <c r="AA22" s="787"/>
      <c r="AB22" s="1681"/>
      <c r="AC22" s="1682"/>
      <c r="AD22" s="1682"/>
      <c r="AE22" s="1682"/>
      <c r="AF22" s="1716"/>
      <c r="AG22" s="1696"/>
      <c r="AH22" s="1682"/>
      <c r="AI22" s="1682"/>
      <c r="AJ22" s="1682"/>
      <c r="AK22" s="1682"/>
      <c r="AL22" s="1682"/>
      <c r="AM22" s="1682"/>
      <c r="AN22" s="1682"/>
      <c r="AO22" s="1682"/>
      <c r="AP22" s="1682"/>
      <c r="AQ22" s="1716"/>
      <c r="AR22" s="1696"/>
      <c r="AS22" s="1682"/>
      <c r="AT22" s="1682"/>
      <c r="AU22" s="1682"/>
      <c r="AV22" s="1682"/>
      <c r="AW22" s="1682"/>
      <c r="AX22" s="1682"/>
      <c r="AY22" s="1682"/>
      <c r="AZ22" s="1682"/>
      <c r="BA22" s="1682"/>
      <c r="BB22" s="1682"/>
      <c r="BC22" s="1716"/>
      <c r="BD22" s="1682"/>
      <c r="BE22" s="1682"/>
      <c r="BF22" s="1682"/>
      <c r="BG22" s="1682"/>
      <c r="BH22" s="1682"/>
      <c r="BI22" s="1682"/>
      <c r="BJ22" s="1682"/>
      <c r="BK22" s="1682"/>
      <c r="BL22" s="1682"/>
      <c r="BM22" s="1696"/>
      <c r="BN22" s="1682"/>
      <c r="BO22" s="1682"/>
      <c r="BP22" s="1682"/>
      <c r="BQ22" s="1682"/>
      <c r="BR22" s="1682"/>
      <c r="BS22" s="1682"/>
      <c r="BT22" s="1682"/>
      <c r="BU22" s="1682"/>
      <c r="BV22" s="1682"/>
      <c r="BW22" s="1682"/>
      <c r="BX22" s="1697"/>
      <c r="BY22" s="1704"/>
      <c r="BZ22" s="788"/>
      <c r="CA22" s="788"/>
      <c r="CB22" s="1683"/>
      <c r="CC22" s="1683"/>
      <c r="CD22" s="1684"/>
      <c r="CE22" s="1683"/>
      <c r="CF22" s="1683"/>
      <c r="CG22" s="1684"/>
      <c r="CH22" s="1683"/>
      <c r="CI22" s="1683"/>
      <c r="CJ22" s="790"/>
      <c r="CK22" s="1683"/>
      <c r="CL22" s="1683"/>
      <c r="CM22" s="1683"/>
      <c r="CN22" s="1683"/>
      <c r="CO22" s="1683"/>
      <c r="CP22" s="1683"/>
      <c r="CQ22" s="1683"/>
      <c r="CR22" s="1683"/>
      <c r="CS22" s="1683"/>
      <c r="CT22" s="1683"/>
      <c r="CU22" s="1683"/>
      <c r="CV22" s="1683"/>
      <c r="CW22" s="789"/>
      <c r="CX22" s="1685"/>
      <c r="CY22" s="1683"/>
      <c r="CZ22" s="1683"/>
      <c r="DA22" s="1683"/>
      <c r="DB22" s="1683"/>
      <c r="DC22" s="1683"/>
      <c r="DD22" s="1683"/>
      <c r="DE22" s="1683"/>
      <c r="DF22" s="1683"/>
      <c r="DG22" s="1683"/>
      <c r="DH22" s="790"/>
      <c r="DI22" s="789"/>
      <c r="DJ22" s="1683"/>
      <c r="DK22" s="1683"/>
      <c r="DL22" s="1683"/>
      <c r="DM22" s="1683"/>
      <c r="DN22" s="1683"/>
      <c r="DO22" s="1683"/>
      <c r="DP22" s="1683"/>
      <c r="DQ22" s="1683"/>
      <c r="DR22" s="1683"/>
      <c r="DS22" s="1683"/>
      <c r="DT22" s="790"/>
      <c r="DU22" s="1683"/>
      <c r="DV22" s="1683"/>
      <c r="DW22" s="1683"/>
      <c r="DX22" s="1686"/>
      <c r="DY22" s="1686"/>
      <c r="DZ22" s="1686"/>
      <c r="EA22" s="1686"/>
      <c r="EB22" s="1686"/>
      <c r="EC22" s="1686"/>
      <c r="ED22" s="791"/>
      <c r="EE22" s="791"/>
      <c r="EF22" s="791"/>
      <c r="EG22" s="792"/>
      <c r="EH22" s="791"/>
      <c r="EI22" s="791"/>
      <c r="EJ22" s="791"/>
      <c r="EK22" s="791"/>
      <c r="EL22" s="791"/>
      <c r="EM22" s="791"/>
      <c r="EN22" s="791"/>
      <c r="EO22" s="791"/>
      <c r="EP22" s="791"/>
      <c r="EQ22" s="791"/>
      <c r="ER22" s="791"/>
      <c r="ES22" s="792">
        <v>724.06564743000001</v>
      </c>
      <c r="ET22" s="791">
        <v>475.08320067</v>
      </c>
      <c r="EU22" s="791">
        <v>407.48410776999998</v>
      </c>
      <c r="EV22" s="791">
        <v>463.70104734</v>
      </c>
      <c r="EW22" s="791">
        <v>818.77909051000006</v>
      </c>
      <c r="EX22" s="791">
        <v>607.91091209000001</v>
      </c>
      <c r="EY22" s="791">
        <v>939.07110661000092</v>
      </c>
      <c r="EZ22" s="791">
        <v>560.83290877000002</v>
      </c>
      <c r="FA22" s="791">
        <v>543.63459257</v>
      </c>
      <c r="FB22" s="791">
        <v>689.23029212999995</v>
      </c>
      <c r="FC22" s="791">
        <v>877.82698698000002</v>
      </c>
      <c r="FD22" s="791">
        <v>1021.27919163</v>
      </c>
      <c r="FE22" s="792">
        <v>119.58978208999964</v>
      </c>
      <c r="FF22" s="791">
        <v>1124.6109773400001</v>
      </c>
      <c r="FG22" s="791">
        <v>1157.9318604100006</v>
      </c>
      <c r="FH22" s="791">
        <v>834.66373938000015</v>
      </c>
      <c r="FI22" s="791">
        <v>1302.2266610099998</v>
      </c>
      <c r="FJ22" s="791">
        <v>2081.0629153499999</v>
      </c>
      <c r="FK22" s="791">
        <v>1660.23669943</v>
      </c>
      <c r="FL22" s="791">
        <v>1976.50027802</v>
      </c>
      <c r="FM22" s="791">
        <v>1206.7061056000007</v>
      </c>
      <c r="FN22" s="791">
        <v>1938.9872539800065</v>
      </c>
      <c r="FO22" s="791">
        <v>1714.44628444</v>
      </c>
      <c r="FP22" s="791">
        <v>2018.1029813099999</v>
      </c>
      <c r="FQ22" s="792">
        <v>5266.4777198000002</v>
      </c>
      <c r="FR22" s="791">
        <v>3613.0523681999998</v>
      </c>
      <c r="FS22" s="791">
        <v>2043.2818853400001</v>
      </c>
      <c r="FT22" s="791">
        <v>3368.26637738</v>
      </c>
      <c r="FU22" s="791">
        <v>2728.34285017</v>
      </c>
      <c r="FV22" s="791">
        <v>3594.2654576599998</v>
      </c>
      <c r="FW22" s="791"/>
      <c r="FX22" s="791"/>
      <c r="FY22" s="791"/>
      <c r="FZ22" s="791"/>
      <c r="GA22" s="791"/>
      <c r="GB22" s="791"/>
      <c r="GC22" s="792"/>
      <c r="GD22" s="791"/>
      <c r="GE22" s="791"/>
      <c r="GF22" s="791"/>
      <c r="GG22" s="791"/>
      <c r="GH22" s="791"/>
      <c r="GI22" s="791"/>
      <c r="GJ22" s="791"/>
      <c r="GK22" s="791"/>
      <c r="GL22" s="791"/>
      <c r="GM22" s="791"/>
      <c r="GN22" s="1924"/>
      <c r="GO22" s="793"/>
      <c r="GP22" s="793"/>
      <c r="GQ22" s="793"/>
    </row>
    <row r="23" spans="1:199" s="794" customFormat="1" ht="36.75" hidden="1" customHeight="1" x14ac:dyDescent="0.45">
      <c r="A23" s="783" t="s">
        <v>673</v>
      </c>
      <c r="B23" s="1678"/>
      <c r="C23" s="1679"/>
      <c r="D23" s="1679"/>
      <c r="E23" s="1679"/>
      <c r="F23" s="1679"/>
      <c r="G23" s="1678"/>
      <c r="H23" s="1679"/>
      <c r="I23" s="1679"/>
      <c r="J23" s="1679"/>
      <c r="K23" s="1679"/>
      <c r="L23" s="1679"/>
      <c r="M23" s="1679"/>
      <c r="N23" s="1679"/>
      <c r="O23" s="1679"/>
      <c r="P23" s="1679"/>
      <c r="Q23" s="1679"/>
      <c r="R23" s="1710"/>
      <c r="S23" s="784"/>
      <c r="T23" s="1715"/>
      <c r="U23" s="785"/>
      <c r="V23" s="785"/>
      <c r="W23" s="1680"/>
      <c r="X23" s="786"/>
      <c r="Y23" s="787"/>
      <c r="Z23" s="784"/>
      <c r="AA23" s="787"/>
      <c r="AB23" s="1681"/>
      <c r="AC23" s="1682"/>
      <c r="AD23" s="1682"/>
      <c r="AE23" s="1682"/>
      <c r="AF23" s="1716"/>
      <c r="AG23" s="1696"/>
      <c r="AH23" s="1682"/>
      <c r="AI23" s="1682"/>
      <c r="AJ23" s="1682"/>
      <c r="AK23" s="1682"/>
      <c r="AL23" s="1682"/>
      <c r="AM23" s="1682"/>
      <c r="AN23" s="1682"/>
      <c r="AO23" s="1682"/>
      <c r="AP23" s="1682"/>
      <c r="AQ23" s="1716"/>
      <c r="AR23" s="1696"/>
      <c r="AS23" s="1682"/>
      <c r="AT23" s="1682"/>
      <c r="AU23" s="1682"/>
      <c r="AV23" s="1682"/>
      <c r="AW23" s="1682"/>
      <c r="AX23" s="1682"/>
      <c r="AY23" s="1682"/>
      <c r="AZ23" s="1682"/>
      <c r="BA23" s="1682"/>
      <c r="BB23" s="1682"/>
      <c r="BC23" s="1716"/>
      <c r="BD23" s="1682"/>
      <c r="BE23" s="1682"/>
      <c r="BF23" s="1682"/>
      <c r="BG23" s="1682"/>
      <c r="BH23" s="1682"/>
      <c r="BI23" s="1682"/>
      <c r="BJ23" s="1682"/>
      <c r="BK23" s="1682"/>
      <c r="BL23" s="1682"/>
      <c r="BM23" s="1696"/>
      <c r="BN23" s="1682"/>
      <c r="BO23" s="1682"/>
      <c r="BP23" s="1682"/>
      <c r="BQ23" s="1682"/>
      <c r="BR23" s="1682"/>
      <c r="BS23" s="1682"/>
      <c r="BT23" s="1682"/>
      <c r="BU23" s="1682"/>
      <c r="BV23" s="1682"/>
      <c r="BW23" s="1682"/>
      <c r="BX23" s="1697"/>
      <c r="BY23" s="1704"/>
      <c r="BZ23" s="788"/>
      <c r="CA23" s="788"/>
      <c r="CB23" s="1683"/>
      <c r="CC23" s="1683"/>
      <c r="CD23" s="1684"/>
      <c r="CE23" s="1683"/>
      <c r="CF23" s="1683"/>
      <c r="CG23" s="1684"/>
      <c r="CH23" s="1683"/>
      <c r="CI23" s="1683"/>
      <c r="CJ23" s="790"/>
      <c r="CK23" s="1683"/>
      <c r="CL23" s="1683"/>
      <c r="CM23" s="1683"/>
      <c r="CN23" s="1683"/>
      <c r="CO23" s="1683"/>
      <c r="CP23" s="1683"/>
      <c r="CQ23" s="1683"/>
      <c r="CR23" s="1683"/>
      <c r="CS23" s="1683"/>
      <c r="CT23" s="1683"/>
      <c r="CU23" s="1683"/>
      <c r="CV23" s="1683"/>
      <c r="CW23" s="789"/>
      <c r="CX23" s="1685"/>
      <c r="CY23" s="1683"/>
      <c r="CZ23" s="1683"/>
      <c r="DA23" s="1683"/>
      <c r="DB23" s="1683"/>
      <c r="DC23" s="1683"/>
      <c r="DD23" s="1683"/>
      <c r="DE23" s="1683"/>
      <c r="DF23" s="1683"/>
      <c r="DG23" s="1683"/>
      <c r="DH23" s="790"/>
      <c r="DI23" s="789"/>
      <c r="DJ23" s="1683"/>
      <c r="DK23" s="1683"/>
      <c r="DL23" s="1683"/>
      <c r="DM23" s="1683"/>
      <c r="DN23" s="1683"/>
      <c r="DO23" s="1683"/>
      <c r="DP23" s="1683"/>
      <c r="DQ23" s="1683"/>
      <c r="DR23" s="1683"/>
      <c r="DS23" s="1683"/>
      <c r="DT23" s="790"/>
      <c r="DU23" s="1683"/>
      <c r="DV23" s="1683"/>
      <c r="DW23" s="1683"/>
      <c r="DX23" s="1686"/>
      <c r="DY23" s="1686"/>
      <c r="DZ23" s="1686"/>
      <c r="EA23" s="1686"/>
      <c r="EB23" s="1686"/>
      <c r="EC23" s="1686"/>
      <c r="ED23" s="791"/>
      <c r="EE23" s="791"/>
      <c r="EF23" s="791"/>
      <c r="EG23" s="792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2">
        <v>321.52692958</v>
      </c>
      <c r="ET23" s="791">
        <v>199.14477626000001</v>
      </c>
      <c r="EU23" s="791">
        <v>178.60862999</v>
      </c>
      <c r="EV23" s="791">
        <v>128.33649584</v>
      </c>
      <c r="EW23" s="791">
        <v>228.97054894000001</v>
      </c>
      <c r="EX23" s="791">
        <v>255.74854771000003</v>
      </c>
      <c r="EY23" s="791">
        <v>262.14476329999997</v>
      </c>
      <c r="EZ23" s="791">
        <v>238.54808046999997</v>
      </c>
      <c r="FA23" s="791">
        <v>149.98313558999999</v>
      </c>
      <c r="FB23" s="791">
        <v>200.05321015000001</v>
      </c>
      <c r="FC23" s="791">
        <v>320.58263210000001</v>
      </c>
      <c r="FD23" s="791">
        <v>771.31287730000008</v>
      </c>
      <c r="FE23" s="792">
        <v>656.55230276000009</v>
      </c>
      <c r="FF23" s="791">
        <v>162.6003511699997</v>
      </c>
      <c r="FG23" s="791">
        <v>1102.74534541</v>
      </c>
      <c r="FH23" s="791">
        <v>870.69146159000024</v>
      </c>
      <c r="FI23" s="791">
        <v>515.9435553699999</v>
      </c>
      <c r="FJ23" s="791">
        <v>1141.0236514600001</v>
      </c>
      <c r="FK23" s="791">
        <v>1776.414679809998</v>
      </c>
      <c r="FL23" s="791">
        <v>1892.3266006199999</v>
      </c>
      <c r="FM23" s="791">
        <v>775.69471987000043</v>
      </c>
      <c r="FN23" s="791">
        <v>1672.30660242</v>
      </c>
      <c r="FO23" s="791">
        <v>1669.6449713899999</v>
      </c>
      <c r="FP23" s="791">
        <v>2384.6811616000005</v>
      </c>
      <c r="FQ23" s="792">
        <v>3301.5834168799997</v>
      </c>
      <c r="FR23" s="791">
        <v>1397.3970435099995</v>
      </c>
      <c r="FS23" s="791">
        <v>2426.9060527400002</v>
      </c>
      <c r="FT23" s="791">
        <v>4715.9093203100001</v>
      </c>
      <c r="FU23" s="791">
        <v>2456.8192627999983</v>
      </c>
      <c r="FV23" s="791">
        <v>1757.75013975</v>
      </c>
      <c r="FW23" s="791"/>
      <c r="FX23" s="791"/>
      <c r="FY23" s="791"/>
      <c r="FZ23" s="791"/>
      <c r="GA23" s="791"/>
      <c r="GB23" s="791"/>
      <c r="GC23" s="792"/>
      <c r="GD23" s="791"/>
      <c r="GE23" s="791"/>
      <c r="GF23" s="791"/>
      <c r="GG23" s="791"/>
      <c r="GH23" s="791"/>
      <c r="GI23" s="791"/>
      <c r="GJ23" s="791"/>
      <c r="GK23" s="791"/>
      <c r="GL23" s="791"/>
      <c r="GM23" s="791"/>
      <c r="GN23" s="1924"/>
      <c r="GO23" s="793"/>
      <c r="GP23" s="793"/>
      <c r="GQ23" s="793"/>
    </row>
    <row r="24" spans="1:199" s="794" customFormat="1" ht="36.75" hidden="1" customHeight="1" x14ac:dyDescent="0.45">
      <c r="A24" s="783" t="s">
        <v>700</v>
      </c>
      <c r="B24" s="1678"/>
      <c r="C24" s="1679"/>
      <c r="D24" s="1679"/>
      <c r="E24" s="1679"/>
      <c r="F24" s="1679"/>
      <c r="G24" s="1678"/>
      <c r="H24" s="1679"/>
      <c r="I24" s="1679"/>
      <c r="J24" s="1679"/>
      <c r="K24" s="1679"/>
      <c r="L24" s="1679"/>
      <c r="M24" s="1679"/>
      <c r="N24" s="1679"/>
      <c r="O24" s="1679"/>
      <c r="P24" s="1679"/>
      <c r="Q24" s="1679"/>
      <c r="R24" s="1710"/>
      <c r="S24" s="784"/>
      <c r="T24" s="1715"/>
      <c r="U24" s="785"/>
      <c r="V24" s="785"/>
      <c r="W24" s="1680"/>
      <c r="X24" s="786"/>
      <c r="Y24" s="787"/>
      <c r="Z24" s="784"/>
      <c r="AA24" s="787"/>
      <c r="AB24" s="1681"/>
      <c r="AC24" s="1682"/>
      <c r="AD24" s="1682"/>
      <c r="AE24" s="1682"/>
      <c r="AF24" s="1716"/>
      <c r="AG24" s="1696"/>
      <c r="AH24" s="1682"/>
      <c r="AI24" s="1682"/>
      <c r="AJ24" s="1682"/>
      <c r="AK24" s="1682"/>
      <c r="AL24" s="1682"/>
      <c r="AM24" s="1682"/>
      <c r="AN24" s="1682"/>
      <c r="AO24" s="1682"/>
      <c r="AP24" s="1682"/>
      <c r="AQ24" s="1716"/>
      <c r="AR24" s="1696"/>
      <c r="AS24" s="1682"/>
      <c r="AT24" s="1682"/>
      <c r="AU24" s="1682"/>
      <c r="AV24" s="1682"/>
      <c r="AW24" s="1682"/>
      <c r="AX24" s="1682"/>
      <c r="AY24" s="1682"/>
      <c r="AZ24" s="1682"/>
      <c r="BA24" s="1682"/>
      <c r="BB24" s="1682"/>
      <c r="BC24" s="1716"/>
      <c r="BD24" s="1682"/>
      <c r="BE24" s="1682"/>
      <c r="BF24" s="1682"/>
      <c r="BG24" s="1682"/>
      <c r="BH24" s="1682"/>
      <c r="BI24" s="1682"/>
      <c r="BJ24" s="1682"/>
      <c r="BK24" s="1682"/>
      <c r="BL24" s="1682"/>
      <c r="BM24" s="1696"/>
      <c r="BN24" s="1682"/>
      <c r="BO24" s="1682"/>
      <c r="BP24" s="1682"/>
      <c r="BQ24" s="1682"/>
      <c r="BR24" s="1682"/>
      <c r="BS24" s="1682"/>
      <c r="BT24" s="1682"/>
      <c r="BU24" s="1682"/>
      <c r="BV24" s="1682"/>
      <c r="BW24" s="1682"/>
      <c r="BX24" s="1697"/>
      <c r="BY24" s="1704"/>
      <c r="BZ24" s="788"/>
      <c r="CA24" s="788"/>
      <c r="CB24" s="1683"/>
      <c r="CC24" s="1683"/>
      <c r="CD24" s="1684"/>
      <c r="CE24" s="1683"/>
      <c r="CF24" s="1683"/>
      <c r="CG24" s="1684"/>
      <c r="CH24" s="1683"/>
      <c r="CI24" s="1683"/>
      <c r="CJ24" s="790"/>
      <c r="CK24" s="1683"/>
      <c r="CL24" s="1683"/>
      <c r="CM24" s="1683"/>
      <c r="CN24" s="1683"/>
      <c r="CO24" s="1683"/>
      <c r="CP24" s="1683"/>
      <c r="CQ24" s="1683"/>
      <c r="CR24" s="1683"/>
      <c r="CS24" s="1683"/>
      <c r="CT24" s="1683"/>
      <c r="CU24" s="1683"/>
      <c r="CV24" s="1683"/>
      <c r="CW24" s="789"/>
      <c r="CX24" s="1685"/>
      <c r="CY24" s="1683"/>
      <c r="CZ24" s="1683"/>
      <c r="DA24" s="1683"/>
      <c r="DB24" s="1683"/>
      <c r="DC24" s="1683"/>
      <c r="DD24" s="1683"/>
      <c r="DE24" s="1683"/>
      <c r="DF24" s="1683"/>
      <c r="DG24" s="1683"/>
      <c r="DH24" s="790"/>
      <c r="DI24" s="789"/>
      <c r="DJ24" s="1683"/>
      <c r="DK24" s="1683"/>
      <c r="DL24" s="1683"/>
      <c r="DM24" s="1683"/>
      <c r="DN24" s="1683"/>
      <c r="DO24" s="1683"/>
      <c r="DP24" s="1683"/>
      <c r="DQ24" s="1683"/>
      <c r="DR24" s="1683"/>
      <c r="DS24" s="1683"/>
      <c r="DT24" s="790"/>
      <c r="DU24" s="1683"/>
      <c r="DV24" s="1683"/>
      <c r="DW24" s="1683"/>
      <c r="DX24" s="1686"/>
      <c r="DY24" s="1686"/>
      <c r="DZ24" s="1686"/>
      <c r="EA24" s="1686"/>
      <c r="EB24" s="1686"/>
      <c r="EC24" s="1686"/>
      <c r="ED24" s="791"/>
      <c r="EE24" s="791"/>
      <c r="EF24" s="791"/>
      <c r="EG24" s="792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2">
        <v>0</v>
      </c>
      <c r="ET24" s="791">
        <v>0</v>
      </c>
      <c r="EU24" s="791">
        <v>300</v>
      </c>
      <c r="EV24" s="791">
        <v>200</v>
      </c>
      <c r="EW24" s="791">
        <v>0</v>
      </c>
      <c r="EX24" s="791">
        <v>300</v>
      </c>
      <c r="EY24" s="791">
        <v>0</v>
      </c>
      <c r="EZ24" s="791">
        <v>0</v>
      </c>
      <c r="FA24" s="791">
        <v>100</v>
      </c>
      <c r="FB24" s="791">
        <v>755.65293006000002</v>
      </c>
      <c r="FC24" s="791">
        <v>0</v>
      </c>
      <c r="FD24" s="791">
        <v>400</v>
      </c>
      <c r="FE24" s="792">
        <v>100</v>
      </c>
      <c r="FF24" s="791">
        <v>18.789994159494</v>
      </c>
      <c r="FG24" s="791">
        <v>401.699045276069</v>
      </c>
      <c r="FH24" s="791">
        <v>300</v>
      </c>
      <c r="FI24" s="791">
        <v>13.867279982458749</v>
      </c>
      <c r="FJ24" s="791">
        <v>146.64904148500418</v>
      </c>
      <c r="FK24" s="791">
        <v>330</v>
      </c>
      <c r="FL24" s="791">
        <v>171.61196517073199</v>
      </c>
      <c r="FM24" s="791">
        <v>26.795670161580002</v>
      </c>
      <c r="FN24" s="791">
        <v>200</v>
      </c>
      <c r="FO24" s="791">
        <v>525.07817727071949</v>
      </c>
      <c r="FP24" s="791">
        <v>296.67503366354401</v>
      </c>
      <c r="FQ24" s="792">
        <v>0</v>
      </c>
      <c r="FR24" s="791">
        <v>570.60979130999999</v>
      </c>
      <c r="FS24" s="791">
        <v>18.093365500000001</v>
      </c>
      <c r="FT24" s="791">
        <v>286.21578077999999</v>
      </c>
      <c r="FU24" s="791">
        <v>80</v>
      </c>
      <c r="FV24" s="791">
        <v>108.4553977811118</v>
      </c>
      <c r="FW24" s="791"/>
      <c r="FX24" s="791"/>
      <c r="FY24" s="791"/>
      <c r="FZ24" s="791"/>
      <c r="GA24" s="791"/>
      <c r="GB24" s="791"/>
      <c r="GC24" s="792"/>
      <c r="GD24" s="791"/>
      <c r="GE24" s="791"/>
      <c r="GF24" s="791"/>
      <c r="GG24" s="791"/>
      <c r="GH24" s="791"/>
      <c r="GI24" s="791"/>
      <c r="GJ24" s="791"/>
      <c r="GK24" s="791"/>
      <c r="GL24" s="791"/>
      <c r="GM24" s="791"/>
      <c r="GN24" s="1924"/>
      <c r="GO24" s="793"/>
      <c r="GP24" s="793"/>
      <c r="GQ24" s="793"/>
    </row>
    <row r="25" spans="1:199" s="794" customFormat="1" ht="36.75" hidden="1" customHeight="1" x14ac:dyDescent="0.45">
      <c r="A25" s="783" t="s">
        <v>701</v>
      </c>
      <c r="B25" s="1678"/>
      <c r="C25" s="1679"/>
      <c r="D25" s="1679"/>
      <c r="E25" s="1679"/>
      <c r="F25" s="1679"/>
      <c r="G25" s="1678"/>
      <c r="H25" s="1679"/>
      <c r="I25" s="1679"/>
      <c r="J25" s="1679"/>
      <c r="K25" s="1679"/>
      <c r="L25" s="1679"/>
      <c r="M25" s="1679"/>
      <c r="N25" s="1679"/>
      <c r="O25" s="1679"/>
      <c r="P25" s="1679"/>
      <c r="Q25" s="1679"/>
      <c r="R25" s="1710"/>
      <c r="S25" s="784"/>
      <c r="T25" s="1715"/>
      <c r="U25" s="785"/>
      <c r="V25" s="785"/>
      <c r="W25" s="1680"/>
      <c r="X25" s="786"/>
      <c r="Y25" s="787"/>
      <c r="Z25" s="784"/>
      <c r="AA25" s="787"/>
      <c r="AB25" s="1681"/>
      <c r="AC25" s="1682"/>
      <c r="AD25" s="1682"/>
      <c r="AE25" s="1682"/>
      <c r="AF25" s="1716"/>
      <c r="AG25" s="1696"/>
      <c r="AH25" s="1682"/>
      <c r="AI25" s="1682"/>
      <c r="AJ25" s="1682"/>
      <c r="AK25" s="1682"/>
      <c r="AL25" s="1682"/>
      <c r="AM25" s="1682"/>
      <c r="AN25" s="1682"/>
      <c r="AO25" s="1682"/>
      <c r="AP25" s="1682"/>
      <c r="AQ25" s="1716"/>
      <c r="AR25" s="1696"/>
      <c r="AS25" s="1682"/>
      <c r="AT25" s="1682"/>
      <c r="AU25" s="1682"/>
      <c r="AV25" s="1682"/>
      <c r="AW25" s="1682"/>
      <c r="AX25" s="1682"/>
      <c r="AY25" s="1682"/>
      <c r="AZ25" s="1682"/>
      <c r="BA25" s="1682"/>
      <c r="BB25" s="1682"/>
      <c r="BC25" s="1716"/>
      <c r="BD25" s="1682"/>
      <c r="BE25" s="1682"/>
      <c r="BF25" s="1682"/>
      <c r="BG25" s="1682"/>
      <c r="BH25" s="1682"/>
      <c r="BI25" s="1682"/>
      <c r="BJ25" s="1682"/>
      <c r="BK25" s="1682"/>
      <c r="BL25" s="1682"/>
      <c r="BM25" s="1696"/>
      <c r="BN25" s="1682"/>
      <c r="BO25" s="1682"/>
      <c r="BP25" s="1682"/>
      <c r="BQ25" s="1682"/>
      <c r="BR25" s="1682"/>
      <c r="BS25" s="1682"/>
      <c r="BT25" s="1682"/>
      <c r="BU25" s="1682"/>
      <c r="BV25" s="1682"/>
      <c r="BW25" s="1682"/>
      <c r="BX25" s="1697"/>
      <c r="BY25" s="1704"/>
      <c r="BZ25" s="788"/>
      <c r="CA25" s="788"/>
      <c r="CB25" s="1683"/>
      <c r="CC25" s="1683"/>
      <c r="CD25" s="1684"/>
      <c r="CE25" s="1683"/>
      <c r="CF25" s="1683"/>
      <c r="CG25" s="1684"/>
      <c r="CH25" s="1683"/>
      <c r="CI25" s="1683"/>
      <c r="CJ25" s="790"/>
      <c r="CK25" s="1683"/>
      <c r="CL25" s="1683"/>
      <c r="CM25" s="1683"/>
      <c r="CN25" s="1683"/>
      <c r="CO25" s="1683"/>
      <c r="CP25" s="1683"/>
      <c r="CQ25" s="1683"/>
      <c r="CR25" s="1683"/>
      <c r="CS25" s="1683"/>
      <c r="CT25" s="1683"/>
      <c r="CU25" s="1683"/>
      <c r="CV25" s="1683"/>
      <c r="CW25" s="789"/>
      <c r="CX25" s="1685"/>
      <c r="CY25" s="1683"/>
      <c r="CZ25" s="1683"/>
      <c r="DA25" s="1683"/>
      <c r="DB25" s="1683"/>
      <c r="DC25" s="1683"/>
      <c r="DD25" s="1683"/>
      <c r="DE25" s="1683"/>
      <c r="DF25" s="1683"/>
      <c r="DG25" s="1683"/>
      <c r="DH25" s="790"/>
      <c r="DI25" s="789"/>
      <c r="DJ25" s="1683"/>
      <c r="DK25" s="1683"/>
      <c r="DL25" s="1683"/>
      <c r="DM25" s="1683"/>
      <c r="DN25" s="1683"/>
      <c r="DO25" s="1683"/>
      <c r="DP25" s="1683"/>
      <c r="DQ25" s="1683"/>
      <c r="DR25" s="1683"/>
      <c r="DS25" s="1683"/>
      <c r="DT25" s="790"/>
      <c r="DU25" s="1683"/>
      <c r="DV25" s="1683"/>
      <c r="DW25" s="1683"/>
      <c r="DX25" s="1686"/>
      <c r="DY25" s="1686"/>
      <c r="DZ25" s="1686"/>
      <c r="EA25" s="1686"/>
      <c r="EB25" s="1686"/>
      <c r="EC25" s="1686"/>
      <c r="ED25" s="791"/>
      <c r="EE25" s="791"/>
      <c r="EF25" s="791"/>
      <c r="EG25" s="792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2">
        <v>95.501293509999996</v>
      </c>
      <c r="ET25" s="791">
        <v>104.01090677000001</v>
      </c>
      <c r="EU25" s="791">
        <v>84.756100140000001</v>
      </c>
      <c r="EV25" s="791">
        <v>151.48964755</v>
      </c>
      <c r="EW25" s="791">
        <v>178.02255273</v>
      </c>
      <c r="EX25" s="791">
        <v>178.02255273</v>
      </c>
      <c r="EY25" s="791">
        <v>91.712859050000006</v>
      </c>
      <c r="EZ25" s="791">
        <v>184.86770589</v>
      </c>
      <c r="FA25" s="791">
        <v>178.02255273</v>
      </c>
      <c r="FB25" s="791">
        <v>184.86770589</v>
      </c>
      <c r="FC25" s="791">
        <v>91.712859050000006</v>
      </c>
      <c r="FD25" s="791">
        <v>291.48964754999997</v>
      </c>
      <c r="FE25" s="792">
        <v>192.74669932</v>
      </c>
      <c r="FF25" s="791">
        <v>356.21379414</v>
      </c>
      <c r="FG25" s="791">
        <v>299.48024673000003</v>
      </c>
      <c r="FH25" s="791">
        <v>92.746699320000005</v>
      </c>
      <c r="FI25" s="791">
        <v>206.21379414</v>
      </c>
      <c r="FJ25" s="791">
        <v>292.74669932</v>
      </c>
      <c r="FK25" s="791">
        <v>329.09845383999999</v>
      </c>
      <c r="FL25" s="791">
        <v>135.94360699999999</v>
      </c>
      <c r="FM25" s="791">
        <v>262.25330068</v>
      </c>
      <c r="FN25" s="791">
        <v>35.943607</v>
      </c>
      <c r="FO25" s="791">
        <v>129.09845383999999</v>
      </c>
      <c r="FP25" s="791">
        <v>62.253300680000002</v>
      </c>
      <c r="FQ25" s="792">
        <v>6.8451531599999997</v>
      </c>
      <c r="FR25" s="791">
        <v>0</v>
      </c>
      <c r="FS25" s="791">
        <v>73.690306320000005</v>
      </c>
      <c r="FT25" s="791">
        <v>360.45093313999996</v>
      </c>
      <c r="FU25" s="791">
        <v>520.53545947999999</v>
      </c>
      <c r="FV25" s="791">
        <v>206.84515316</v>
      </c>
      <c r="FW25" s="791"/>
      <c r="FX25" s="791"/>
      <c r="FY25" s="791"/>
      <c r="FZ25" s="791"/>
      <c r="GA25" s="791"/>
      <c r="GB25" s="791"/>
      <c r="GC25" s="792"/>
      <c r="GD25" s="791"/>
      <c r="GE25" s="791"/>
      <c r="GF25" s="791"/>
      <c r="GG25" s="791"/>
      <c r="GH25" s="791"/>
      <c r="GI25" s="791"/>
      <c r="GJ25" s="791"/>
      <c r="GK25" s="791"/>
      <c r="GL25" s="791"/>
      <c r="GM25" s="791"/>
      <c r="GN25" s="1924"/>
      <c r="GO25" s="793"/>
      <c r="GP25" s="793"/>
      <c r="GQ25" s="793"/>
    </row>
    <row r="26" spans="1:199" s="794" customFormat="1" ht="36.75" hidden="1" customHeight="1" x14ac:dyDescent="0.45">
      <c r="A26" s="783" t="s">
        <v>702</v>
      </c>
      <c r="B26" s="1678"/>
      <c r="C26" s="1679"/>
      <c r="D26" s="1679"/>
      <c r="E26" s="1679"/>
      <c r="F26" s="1679"/>
      <c r="G26" s="1678"/>
      <c r="H26" s="1679"/>
      <c r="I26" s="1679"/>
      <c r="J26" s="1679"/>
      <c r="K26" s="1679"/>
      <c r="L26" s="1679"/>
      <c r="M26" s="1679"/>
      <c r="N26" s="1679"/>
      <c r="O26" s="1679"/>
      <c r="P26" s="1679"/>
      <c r="Q26" s="1679"/>
      <c r="R26" s="1710"/>
      <c r="S26" s="784"/>
      <c r="T26" s="1715"/>
      <c r="U26" s="785"/>
      <c r="V26" s="785"/>
      <c r="W26" s="1680"/>
      <c r="X26" s="786"/>
      <c r="Y26" s="787"/>
      <c r="Z26" s="784"/>
      <c r="AA26" s="787"/>
      <c r="AB26" s="1681"/>
      <c r="AC26" s="1682"/>
      <c r="AD26" s="1682"/>
      <c r="AE26" s="1682"/>
      <c r="AF26" s="1716"/>
      <c r="AG26" s="1696"/>
      <c r="AH26" s="1682"/>
      <c r="AI26" s="1682"/>
      <c r="AJ26" s="1682"/>
      <c r="AK26" s="1682"/>
      <c r="AL26" s="1682"/>
      <c r="AM26" s="1682"/>
      <c r="AN26" s="1682"/>
      <c r="AO26" s="1682"/>
      <c r="AP26" s="1682"/>
      <c r="AQ26" s="1716"/>
      <c r="AR26" s="1696"/>
      <c r="AS26" s="1682"/>
      <c r="AT26" s="1682"/>
      <c r="AU26" s="1682"/>
      <c r="AV26" s="1682"/>
      <c r="AW26" s="1682"/>
      <c r="AX26" s="1682"/>
      <c r="AY26" s="1682"/>
      <c r="AZ26" s="1682"/>
      <c r="BA26" s="1682"/>
      <c r="BB26" s="1682"/>
      <c r="BC26" s="1716"/>
      <c r="BD26" s="1682"/>
      <c r="BE26" s="1682"/>
      <c r="BF26" s="1682"/>
      <c r="BG26" s="1682"/>
      <c r="BH26" s="1682"/>
      <c r="BI26" s="1682"/>
      <c r="BJ26" s="1682"/>
      <c r="BK26" s="1682"/>
      <c r="BL26" s="1682"/>
      <c r="BM26" s="1696"/>
      <c r="BN26" s="1682"/>
      <c r="BO26" s="1682"/>
      <c r="BP26" s="1682"/>
      <c r="BQ26" s="1682"/>
      <c r="BR26" s="1682"/>
      <c r="BS26" s="1682"/>
      <c r="BT26" s="1682"/>
      <c r="BU26" s="1682"/>
      <c r="BV26" s="1682"/>
      <c r="BW26" s="1682"/>
      <c r="BX26" s="1697"/>
      <c r="BY26" s="1704"/>
      <c r="BZ26" s="788"/>
      <c r="CA26" s="788"/>
      <c r="CB26" s="1683"/>
      <c r="CC26" s="1683"/>
      <c r="CD26" s="1684"/>
      <c r="CE26" s="1683"/>
      <c r="CF26" s="1683"/>
      <c r="CG26" s="1684"/>
      <c r="CH26" s="1683"/>
      <c r="CI26" s="1683"/>
      <c r="CJ26" s="790"/>
      <c r="CK26" s="1683"/>
      <c r="CL26" s="1683"/>
      <c r="CM26" s="1683"/>
      <c r="CN26" s="1683"/>
      <c r="CO26" s="1683"/>
      <c r="CP26" s="1683"/>
      <c r="CQ26" s="1683"/>
      <c r="CR26" s="1683"/>
      <c r="CS26" s="1683"/>
      <c r="CT26" s="1683"/>
      <c r="CU26" s="1683"/>
      <c r="CV26" s="1683"/>
      <c r="CW26" s="789"/>
      <c r="CX26" s="1685"/>
      <c r="CY26" s="1683"/>
      <c r="CZ26" s="1683"/>
      <c r="DA26" s="1683"/>
      <c r="DB26" s="1683"/>
      <c r="DC26" s="1683"/>
      <c r="DD26" s="1683"/>
      <c r="DE26" s="1683"/>
      <c r="DF26" s="1683"/>
      <c r="DG26" s="1683"/>
      <c r="DH26" s="790"/>
      <c r="DI26" s="789"/>
      <c r="DJ26" s="1683"/>
      <c r="DK26" s="1683"/>
      <c r="DL26" s="1683"/>
      <c r="DM26" s="1683"/>
      <c r="DN26" s="1683"/>
      <c r="DO26" s="1683"/>
      <c r="DP26" s="1683"/>
      <c r="DQ26" s="1683"/>
      <c r="DR26" s="1683"/>
      <c r="DS26" s="1683"/>
      <c r="DT26" s="790"/>
      <c r="DU26" s="1683"/>
      <c r="DV26" s="1683"/>
      <c r="DW26" s="1683"/>
      <c r="DX26" s="1686"/>
      <c r="DY26" s="1686"/>
      <c r="DZ26" s="1686"/>
      <c r="EA26" s="1686"/>
      <c r="EB26" s="1686"/>
      <c r="EC26" s="1686"/>
      <c r="ED26" s="791"/>
      <c r="EE26" s="791"/>
      <c r="EF26" s="791"/>
      <c r="EG26" s="792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2">
        <v>200</v>
      </c>
      <c r="ET26" s="791">
        <v>40</v>
      </c>
      <c r="EU26" s="791">
        <v>60</v>
      </c>
      <c r="EV26" s="791">
        <v>140</v>
      </c>
      <c r="EW26" s="791">
        <v>150</v>
      </c>
      <c r="EX26" s="791">
        <v>150</v>
      </c>
      <c r="EY26" s="791">
        <v>160</v>
      </c>
      <c r="EZ26" s="791">
        <v>200</v>
      </c>
      <c r="FA26" s="791">
        <v>250</v>
      </c>
      <c r="FB26" s="791">
        <v>150</v>
      </c>
      <c r="FC26" s="791">
        <v>300</v>
      </c>
      <c r="FD26" s="791">
        <v>200</v>
      </c>
      <c r="FE26" s="792">
        <v>100</v>
      </c>
      <c r="FF26" s="791">
        <v>100</v>
      </c>
      <c r="FG26" s="791">
        <v>180</v>
      </c>
      <c r="FH26" s="791">
        <v>80</v>
      </c>
      <c r="FI26" s="791">
        <v>100</v>
      </c>
      <c r="FJ26" s="791">
        <v>618.24024499999996</v>
      </c>
      <c r="FK26" s="791">
        <v>0</v>
      </c>
      <c r="FL26" s="791">
        <v>100</v>
      </c>
      <c r="FM26" s="791">
        <v>150</v>
      </c>
      <c r="FN26" s="791">
        <v>150</v>
      </c>
      <c r="FO26" s="791">
        <v>150</v>
      </c>
      <c r="FP26" s="791">
        <v>350</v>
      </c>
      <c r="FQ26" s="792">
        <v>330</v>
      </c>
      <c r="FR26" s="791">
        <v>100</v>
      </c>
      <c r="FS26" s="791">
        <v>100</v>
      </c>
      <c r="FT26" s="791">
        <v>200</v>
      </c>
      <c r="FU26" s="791">
        <v>500</v>
      </c>
      <c r="FV26" s="791">
        <v>400</v>
      </c>
      <c r="FW26" s="791"/>
      <c r="FX26" s="791"/>
      <c r="FY26" s="791"/>
      <c r="FZ26" s="791"/>
      <c r="GA26" s="791"/>
      <c r="GB26" s="791"/>
      <c r="GC26" s="792"/>
      <c r="GD26" s="791"/>
      <c r="GE26" s="791"/>
      <c r="GF26" s="791"/>
      <c r="GG26" s="791"/>
      <c r="GH26" s="791"/>
      <c r="GI26" s="791"/>
      <c r="GJ26" s="791"/>
      <c r="GK26" s="791"/>
      <c r="GL26" s="791"/>
      <c r="GM26" s="791"/>
      <c r="GN26" s="1924"/>
      <c r="GO26" s="793"/>
      <c r="GP26" s="793"/>
      <c r="GQ26" s="793"/>
    </row>
    <row r="27" spans="1:199" s="794" customFormat="1" ht="36.75" hidden="1" customHeight="1" x14ac:dyDescent="0.45">
      <c r="A27" s="783" t="s">
        <v>703</v>
      </c>
      <c r="B27" s="1678"/>
      <c r="C27" s="1679"/>
      <c r="D27" s="1679"/>
      <c r="E27" s="1679"/>
      <c r="F27" s="1679"/>
      <c r="G27" s="1678"/>
      <c r="H27" s="1679"/>
      <c r="I27" s="1679"/>
      <c r="J27" s="1679"/>
      <c r="K27" s="1679"/>
      <c r="L27" s="1679"/>
      <c r="M27" s="1679"/>
      <c r="N27" s="1679"/>
      <c r="O27" s="1679"/>
      <c r="P27" s="1679"/>
      <c r="Q27" s="1679"/>
      <c r="R27" s="1710"/>
      <c r="S27" s="784"/>
      <c r="T27" s="1715"/>
      <c r="U27" s="785"/>
      <c r="V27" s="785"/>
      <c r="W27" s="1680"/>
      <c r="X27" s="786"/>
      <c r="Y27" s="787"/>
      <c r="Z27" s="784"/>
      <c r="AA27" s="787"/>
      <c r="AB27" s="1681"/>
      <c r="AC27" s="1682"/>
      <c r="AD27" s="1682"/>
      <c r="AE27" s="1682"/>
      <c r="AF27" s="1716"/>
      <c r="AG27" s="1696"/>
      <c r="AH27" s="1682"/>
      <c r="AI27" s="1682"/>
      <c r="AJ27" s="1682"/>
      <c r="AK27" s="1682"/>
      <c r="AL27" s="1682"/>
      <c r="AM27" s="1682"/>
      <c r="AN27" s="1682"/>
      <c r="AO27" s="1682"/>
      <c r="AP27" s="1682"/>
      <c r="AQ27" s="1716"/>
      <c r="AR27" s="1696"/>
      <c r="AS27" s="1682"/>
      <c r="AT27" s="1682"/>
      <c r="AU27" s="1682"/>
      <c r="AV27" s="1682"/>
      <c r="AW27" s="1682"/>
      <c r="AX27" s="1682"/>
      <c r="AY27" s="1682"/>
      <c r="AZ27" s="1682"/>
      <c r="BA27" s="1682"/>
      <c r="BB27" s="1682"/>
      <c r="BC27" s="1716"/>
      <c r="BD27" s="1682"/>
      <c r="BE27" s="1682"/>
      <c r="BF27" s="1682"/>
      <c r="BG27" s="1682"/>
      <c r="BH27" s="1682"/>
      <c r="BI27" s="1682"/>
      <c r="BJ27" s="1682"/>
      <c r="BK27" s="1682"/>
      <c r="BL27" s="1682"/>
      <c r="BM27" s="1696"/>
      <c r="BN27" s="1682"/>
      <c r="BO27" s="1682"/>
      <c r="BP27" s="1682"/>
      <c r="BQ27" s="1682"/>
      <c r="BR27" s="1682"/>
      <c r="BS27" s="1682"/>
      <c r="BT27" s="1682"/>
      <c r="BU27" s="1682"/>
      <c r="BV27" s="1682"/>
      <c r="BW27" s="1682"/>
      <c r="BX27" s="1697"/>
      <c r="BY27" s="1704"/>
      <c r="BZ27" s="788"/>
      <c r="CA27" s="788"/>
      <c r="CB27" s="1683"/>
      <c r="CC27" s="1683"/>
      <c r="CD27" s="1684"/>
      <c r="CE27" s="1683"/>
      <c r="CF27" s="1683"/>
      <c r="CG27" s="1684"/>
      <c r="CH27" s="1683"/>
      <c r="CI27" s="1683"/>
      <c r="CJ27" s="790"/>
      <c r="CK27" s="1683"/>
      <c r="CL27" s="1683"/>
      <c r="CM27" s="1683"/>
      <c r="CN27" s="1683"/>
      <c r="CO27" s="1683"/>
      <c r="CP27" s="1683"/>
      <c r="CQ27" s="1683"/>
      <c r="CR27" s="1683"/>
      <c r="CS27" s="1683"/>
      <c r="CT27" s="1683"/>
      <c r="CU27" s="1683"/>
      <c r="CV27" s="1683"/>
      <c r="CW27" s="789"/>
      <c r="CX27" s="1685"/>
      <c r="CY27" s="1683"/>
      <c r="CZ27" s="1683"/>
      <c r="DA27" s="1683"/>
      <c r="DB27" s="1683"/>
      <c r="DC27" s="1683"/>
      <c r="DD27" s="1683"/>
      <c r="DE27" s="1683"/>
      <c r="DF27" s="1683"/>
      <c r="DG27" s="1683"/>
      <c r="DH27" s="790"/>
      <c r="DI27" s="789"/>
      <c r="DJ27" s="1683"/>
      <c r="DK27" s="1683"/>
      <c r="DL27" s="1683"/>
      <c r="DM27" s="1683"/>
      <c r="DN27" s="1683"/>
      <c r="DO27" s="1683"/>
      <c r="DP27" s="1683"/>
      <c r="DQ27" s="1683"/>
      <c r="DR27" s="1683"/>
      <c r="DS27" s="1683"/>
      <c r="DT27" s="790"/>
      <c r="DU27" s="1683"/>
      <c r="DV27" s="1683"/>
      <c r="DW27" s="1683"/>
      <c r="DX27" s="1686"/>
      <c r="DY27" s="1686"/>
      <c r="DZ27" s="1686"/>
      <c r="EA27" s="1686"/>
      <c r="EB27" s="1686"/>
      <c r="EC27" s="1686"/>
      <c r="ED27" s="791"/>
      <c r="EE27" s="791"/>
      <c r="EF27" s="791"/>
      <c r="EG27" s="792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2">
        <v>64.424302999999995</v>
      </c>
      <c r="ET27" s="791">
        <v>60</v>
      </c>
      <c r="EU27" s="791">
        <v>60</v>
      </c>
      <c r="EV27" s="791">
        <v>60</v>
      </c>
      <c r="EW27" s="791">
        <v>64.770138000000003</v>
      </c>
      <c r="EX27" s="791">
        <v>60</v>
      </c>
      <c r="EY27" s="791">
        <v>60</v>
      </c>
      <c r="EZ27" s="791">
        <v>60</v>
      </c>
      <c r="FA27" s="791">
        <v>71.137446999999995</v>
      </c>
      <c r="FB27" s="791">
        <v>60</v>
      </c>
      <c r="FC27" s="791">
        <v>60</v>
      </c>
      <c r="FD27" s="791">
        <v>60</v>
      </c>
      <c r="FE27" s="792">
        <v>73.037506999999991</v>
      </c>
      <c r="FF27" s="791">
        <v>60</v>
      </c>
      <c r="FG27" s="791">
        <v>60</v>
      </c>
      <c r="FH27" s="791">
        <v>64.773280999999997</v>
      </c>
      <c r="FI27" s="791">
        <v>60</v>
      </c>
      <c r="FJ27" s="791">
        <v>64.702514000000008</v>
      </c>
      <c r="FK27" s="791">
        <v>60</v>
      </c>
      <c r="FL27" s="791">
        <v>60</v>
      </c>
      <c r="FM27" s="791">
        <v>60</v>
      </c>
      <c r="FN27" s="791">
        <v>70.538857000000007</v>
      </c>
      <c r="FO27" s="791">
        <v>60</v>
      </c>
      <c r="FP27" s="791">
        <v>60</v>
      </c>
      <c r="FQ27" s="792">
        <v>60</v>
      </c>
      <c r="FR27" s="791">
        <v>60</v>
      </c>
      <c r="FS27" s="791">
        <v>63.855938000000002</v>
      </c>
      <c r="FT27" s="791">
        <v>60</v>
      </c>
      <c r="FU27" s="791">
        <v>60</v>
      </c>
      <c r="FV27" s="791">
        <v>70.172198000000009</v>
      </c>
      <c r="FW27" s="791"/>
      <c r="FX27" s="791"/>
      <c r="FY27" s="791"/>
      <c r="FZ27" s="791"/>
      <c r="GA27" s="791"/>
      <c r="GB27" s="791"/>
      <c r="GC27" s="792"/>
      <c r="GD27" s="791"/>
      <c r="GE27" s="791"/>
      <c r="GF27" s="791"/>
      <c r="GG27" s="791"/>
      <c r="GH27" s="791"/>
      <c r="GI27" s="791"/>
      <c r="GJ27" s="791"/>
      <c r="GK27" s="791"/>
      <c r="GL27" s="791"/>
      <c r="GM27" s="791"/>
      <c r="GN27" s="1924"/>
      <c r="GO27" s="793"/>
      <c r="GP27" s="793"/>
      <c r="GQ27" s="793"/>
    </row>
    <row r="28" spans="1:199" s="794" customFormat="1" ht="36.75" hidden="1" customHeight="1" x14ac:dyDescent="0.45">
      <c r="A28" s="783" t="s">
        <v>162</v>
      </c>
      <c r="B28" s="1678"/>
      <c r="C28" s="1679"/>
      <c r="D28" s="1679"/>
      <c r="E28" s="1679"/>
      <c r="F28" s="1679"/>
      <c r="G28" s="1678"/>
      <c r="H28" s="1679"/>
      <c r="I28" s="1679"/>
      <c r="J28" s="1679"/>
      <c r="K28" s="1679"/>
      <c r="L28" s="1679"/>
      <c r="M28" s="1679"/>
      <c r="N28" s="1679"/>
      <c r="O28" s="1679"/>
      <c r="P28" s="1679"/>
      <c r="Q28" s="1679"/>
      <c r="R28" s="1710"/>
      <c r="S28" s="784"/>
      <c r="T28" s="1715"/>
      <c r="U28" s="785"/>
      <c r="V28" s="785"/>
      <c r="W28" s="1680"/>
      <c r="X28" s="786"/>
      <c r="Y28" s="787"/>
      <c r="Z28" s="784"/>
      <c r="AA28" s="787"/>
      <c r="AB28" s="1681"/>
      <c r="AC28" s="1682"/>
      <c r="AD28" s="1682"/>
      <c r="AE28" s="1682"/>
      <c r="AF28" s="1716"/>
      <c r="AG28" s="1696"/>
      <c r="AH28" s="1682"/>
      <c r="AI28" s="1682"/>
      <c r="AJ28" s="1682"/>
      <c r="AK28" s="1682"/>
      <c r="AL28" s="1682"/>
      <c r="AM28" s="1682"/>
      <c r="AN28" s="1682"/>
      <c r="AO28" s="1682"/>
      <c r="AP28" s="1682"/>
      <c r="AQ28" s="1716"/>
      <c r="AR28" s="1696"/>
      <c r="AS28" s="1682"/>
      <c r="AT28" s="1682"/>
      <c r="AU28" s="1682"/>
      <c r="AV28" s="1682"/>
      <c r="AW28" s="1682"/>
      <c r="AX28" s="1682"/>
      <c r="AY28" s="1682"/>
      <c r="AZ28" s="1682"/>
      <c r="BA28" s="1682"/>
      <c r="BB28" s="1682"/>
      <c r="BC28" s="1716"/>
      <c r="BD28" s="1682"/>
      <c r="BE28" s="1682"/>
      <c r="BF28" s="1682"/>
      <c r="BG28" s="1682"/>
      <c r="BH28" s="1682"/>
      <c r="BI28" s="1682"/>
      <c r="BJ28" s="1682"/>
      <c r="BK28" s="1682"/>
      <c r="BL28" s="1682"/>
      <c r="BM28" s="1696"/>
      <c r="BN28" s="1682"/>
      <c r="BO28" s="1682"/>
      <c r="BP28" s="1682"/>
      <c r="BQ28" s="1682"/>
      <c r="BR28" s="1682"/>
      <c r="BS28" s="1682"/>
      <c r="BT28" s="1682"/>
      <c r="BU28" s="1682"/>
      <c r="BV28" s="1682"/>
      <c r="BW28" s="1682"/>
      <c r="BX28" s="1697"/>
      <c r="BY28" s="1704"/>
      <c r="BZ28" s="788"/>
      <c r="CA28" s="788"/>
      <c r="CB28" s="1683"/>
      <c r="CC28" s="1683"/>
      <c r="CD28" s="1684"/>
      <c r="CE28" s="1683"/>
      <c r="CF28" s="1683"/>
      <c r="CG28" s="1684"/>
      <c r="CH28" s="1683"/>
      <c r="CI28" s="1683"/>
      <c r="CJ28" s="790"/>
      <c r="CK28" s="1683"/>
      <c r="CL28" s="1683"/>
      <c r="CM28" s="1683"/>
      <c r="CN28" s="1683"/>
      <c r="CO28" s="1683"/>
      <c r="CP28" s="1683"/>
      <c r="CQ28" s="1683"/>
      <c r="CR28" s="1683"/>
      <c r="CS28" s="1683"/>
      <c r="CT28" s="1683"/>
      <c r="CU28" s="1683"/>
      <c r="CV28" s="1683"/>
      <c r="CW28" s="789"/>
      <c r="CX28" s="1685"/>
      <c r="CY28" s="1683"/>
      <c r="CZ28" s="1683"/>
      <c r="DA28" s="1683"/>
      <c r="DB28" s="1683"/>
      <c r="DC28" s="1683"/>
      <c r="DD28" s="1683"/>
      <c r="DE28" s="1683"/>
      <c r="DF28" s="1683"/>
      <c r="DG28" s="1683"/>
      <c r="DH28" s="790"/>
      <c r="DI28" s="789"/>
      <c r="DJ28" s="1683"/>
      <c r="DK28" s="1683"/>
      <c r="DL28" s="1683"/>
      <c r="DM28" s="1683"/>
      <c r="DN28" s="1683"/>
      <c r="DO28" s="1683"/>
      <c r="DP28" s="1683"/>
      <c r="DQ28" s="1683"/>
      <c r="DR28" s="1683"/>
      <c r="DS28" s="1683"/>
      <c r="DT28" s="790"/>
      <c r="DU28" s="1683"/>
      <c r="DV28" s="1683"/>
      <c r="DW28" s="1683"/>
      <c r="DX28" s="1686"/>
      <c r="DY28" s="1686"/>
      <c r="DZ28" s="1686"/>
      <c r="EA28" s="1686"/>
      <c r="EB28" s="1686"/>
      <c r="EC28" s="1686"/>
      <c r="ED28" s="791"/>
      <c r="EE28" s="791"/>
      <c r="EF28" s="791"/>
      <c r="EG28" s="792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2">
        <v>4022.8622692500071</v>
      </c>
      <c r="ET28" s="791">
        <v>46.084739980001004</v>
      </c>
      <c r="EU28" s="791">
        <v>2067.6843024999721</v>
      </c>
      <c r="EV28" s="791">
        <v>259.94675617000462</v>
      </c>
      <c r="EW28" s="791">
        <v>1495.0181905099917</v>
      </c>
      <c r="EX28" s="791">
        <v>766.06477092996329</v>
      </c>
      <c r="EY28" s="791">
        <v>3011.8497955699627</v>
      </c>
      <c r="EZ28" s="791">
        <v>3486.5639736600256</v>
      </c>
      <c r="FA28" s="791">
        <v>2277.6029278499987</v>
      </c>
      <c r="FB28" s="791">
        <v>0</v>
      </c>
      <c r="FC28" s="791">
        <v>1427.1505749200005</v>
      </c>
      <c r="FD28" s="791">
        <v>573.72701952000523</v>
      </c>
      <c r="FE28" s="792">
        <v>2710.1257719499963</v>
      </c>
      <c r="FF28" s="791">
        <v>3511.5991446105513</v>
      </c>
      <c r="FG28" s="791">
        <v>1159.9926791139114</v>
      </c>
      <c r="FH28" s="791">
        <v>1668.2128932399387</v>
      </c>
      <c r="FI28" s="791">
        <v>747.63721877845194</v>
      </c>
      <c r="FJ28" s="791">
        <v>5.1629782799938697</v>
      </c>
      <c r="FK28" s="791">
        <v>8327.9164142860191</v>
      </c>
      <c r="FL28" s="791">
        <v>1307.9674684593026</v>
      </c>
      <c r="FM28" s="791">
        <v>1571.0205030534946</v>
      </c>
      <c r="FN28" s="791">
        <v>2821.0603009042088</v>
      </c>
      <c r="FO28" s="791">
        <v>946.76739777928401</v>
      </c>
      <c r="FP28" s="791">
        <v>3201.5784694563913</v>
      </c>
      <c r="FQ28" s="792">
        <v>0</v>
      </c>
      <c r="FR28" s="791">
        <v>2608.0754853829312</v>
      </c>
      <c r="FS28" s="791">
        <v>327.80707457390241</v>
      </c>
      <c r="FT28" s="791">
        <v>3037.0791976600085</v>
      </c>
      <c r="FU28" s="791">
        <v>689.35384673999999</v>
      </c>
      <c r="FV28" s="791">
        <v>271.02269999999925</v>
      </c>
      <c r="FW28" s="791"/>
      <c r="FX28" s="791"/>
      <c r="FY28" s="791"/>
      <c r="FZ28" s="791"/>
      <c r="GA28" s="791"/>
      <c r="GB28" s="791"/>
      <c r="GC28" s="792"/>
      <c r="GD28" s="791"/>
      <c r="GE28" s="791"/>
      <c r="GF28" s="791"/>
      <c r="GG28" s="791"/>
      <c r="GH28" s="791"/>
      <c r="GI28" s="791"/>
      <c r="GJ28" s="791"/>
      <c r="GK28" s="791"/>
      <c r="GL28" s="791"/>
      <c r="GM28" s="791"/>
      <c r="GN28" s="1924"/>
      <c r="GO28" s="793"/>
      <c r="GP28" s="793"/>
      <c r="GQ28" s="793"/>
    </row>
    <row r="29" spans="1:199" ht="36.75" customHeight="1" x14ac:dyDescent="0.45">
      <c r="A29" s="779" t="s">
        <v>704</v>
      </c>
      <c r="B29" s="1656"/>
      <c r="C29" s="1657"/>
      <c r="D29" s="1657"/>
      <c r="E29" s="1657"/>
      <c r="F29" s="1657"/>
      <c r="G29" s="1656"/>
      <c r="H29" s="1657"/>
      <c r="I29" s="1657"/>
      <c r="J29" s="1657"/>
      <c r="K29" s="1657"/>
      <c r="L29" s="1657"/>
      <c r="M29" s="1657"/>
      <c r="N29" s="1657"/>
      <c r="O29" s="1657"/>
      <c r="P29" s="1657"/>
      <c r="Q29" s="1657"/>
      <c r="R29" s="1711"/>
      <c r="S29" s="1687"/>
      <c r="T29" s="795"/>
      <c r="U29" s="750"/>
      <c r="V29" s="750"/>
      <c r="W29" s="1687"/>
      <c r="X29" s="1687"/>
      <c r="Y29" s="750"/>
      <c r="Z29" s="750"/>
      <c r="AA29" s="741"/>
      <c r="AB29" s="1666"/>
      <c r="AC29" s="1664"/>
      <c r="AD29" s="1664"/>
      <c r="AE29" s="1664"/>
      <c r="AF29" s="1694"/>
      <c r="AG29" s="763"/>
      <c r="AH29" s="1664"/>
      <c r="AI29" s="1664"/>
      <c r="AJ29" s="1688"/>
      <c r="AK29" s="1688"/>
      <c r="AL29" s="1688"/>
      <c r="AM29" s="1689"/>
      <c r="AN29" s="719"/>
      <c r="AO29" s="1664"/>
      <c r="AP29" s="1664"/>
      <c r="AQ29" s="1694"/>
      <c r="AR29" s="1721"/>
      <c r="AS29" s="719"/>
      <c r="AT29" s="719"/>
      <c r="AU29" s="719"/>
      <c r="AV29" s="719"/>
      <c r="AW29" s="719"/>
      <c r="AX29" s="719"/>
      <c r="AY29" s="719"/>
      <c r="AZ29" s="719"/>
      <c r="BA29" s="719"/>
      <c r="BB29" s="719"/>
      <c r="BC29" s="1722"/>
      <c r="BD29" s="1664"/>
      <c r="BE29" s="1664"/>
      <c r="BF29" s="1664"/>
      <c r="BG29" s="1664"/>
      <c r="BH29" s="1664"/>
      <c r="BI29" s="1664"/>
      <c r="BJ29" s="1664"/>
      <c r="BK29" s="1664"/>
      <c r="BL29" s="1664"/>
      <c r="BM29" s="763"/>
      <c r="BN29" s="1664"/>
      <c r="BO29" s="1664"/>
      <c r="BP29" s="1664"/>
      <c r="BQ29" s="1664"/>
      <c r="BR29" s="1664"/>
      <c r="BS29" s="1664"/>
      <c r="BT29" s="1664"/>
      <c r="BU29" s="1664"/>
      <c r="BV29" s="1664"/>
      <c r="BW29" s="1664"/>
      <c r="BX29" s="1694"/>
      <c r="BY29" s="796"/>
      <c r="BZ29" s="1667"/>
      <c r="CA29" s="1667"/>
      <c r="CB29" s="1667"/>
      <c r="CC29" s="1667"/>
      <c r="CD29" s="1667"/>
      <c r="CE29" s="1667"/>
      <c r="CF29" s="1667"/>
      <c r="CG29" s="1667"/>
      <c r="CH29" s="1667"/>
      <c r="CI29" s="1667"/>
      <c r="CJ29" s="797"/>
      <c r="CK29" s="1667"/>
      <c r="CL29" s="1667"/>
      <c r="CM29" s="1667"/>
      <c r="CN29" s="1667"/>
      <c r="CO29" s="1667"/>
      <c r="CP29" s="1667"/>
      <c r="CQ29" s="1667"/>
      <c r="CR29" s="1667"/>
      <c r="CS29" s="1667"/>
      <c r="CT29" s="1667"/>
      <c r="CU29" s="1667"/>
      <c r="CV29" s="1667"/>
      <c r="CW29" s="796"/>
      <c r="CX29" s="1667"/>
      <c r="CY29" s="1667"/>
      <c r="CZ29" s="1667"/>
      <c r="DA29" s="1667"/>
      <c r="DB29" s="1667"/>
      <c r="DC29" s="1667"/>
      <c r="DD29" s="1667"/>
      <c r="DE29" s="1667"/>
      <c r="DF29" s="1667"/>
      <c r="DG29" s="1667"/>
      <c r="DH29" s="797"/>
      <c r="DI29" s="796"/>
      <c r="DJ29" s="1667"/>
      <c r="DK29" s="1667"/>
      <c r="DL29" s="1667"/>
      <c r="DM29" s="1667"/>
      <c r="DN29" s="1667"/>
      <c r="DO29" s="1667"/>
      <c r="DP29" s="1667"/>
      <c r="DQ29" s="1667"/>
      <c r="DR29" s="1667"/>
      <c r="DS29" s="1667"/>
      <c r="DT29" s="797"/>
      <c r="DU29" s="1667"/>
      <c r="DV29" s="1667"/>
      <c r="DW29" s="1667"/>
      <c r="DX29" s="1675"/>
      <c r="DY29" s="1675"/>
      <c r="DZ29" s="1675"/>
      <c r="EA29" s="1675"/>
      <c r="EB29" s="1675"/>
      <c r="EC29" s="1675"/>
      <c r="ED29" s="1675"/>
      <c r="EE29" s="1675"/>
      <c r="EF29" s="1675"/>
      <c r="EG29" s="798"/>
      <c r="EH29" s="1675"/>
      <c r="EI29" s="1675"/>
      <c r="EJ29" s="1675"/>
      <c r="EK29" s="1675"/>
      <c r="EL29" s="1675"/>
      <c r="EM29" s="250"/>
      <c r="EN29" s="250"/>
      <c r="EO29" s="250"/>
      <c r="EP29" s="250"/>
      <c r="EQ29" s="250"/>
      <c r="ER29" s="250"/>
      <c r="ES29" s="798"/>
      <c r="ET29" s="1675"/>
      <c r="EU29" s="1675"/>
      <c r="EV29" s="250"/>
      <c r="EW29" s="250"/>
      <c r="EX29" s="250"/>
      <c r="EY29" s="250"/>
      <c r="EZ29" s="250"/>
      <c r="FA29" s="250"/>
      <c r="FB29" s="250"/>
      <c r="FC29" s="250"/>
      <c r="FD29" s="250"/>
      <c r="FE29" s="798"/>
      <c r="FF29" s="1675"/>
      <c r="FG29" s="1675"/>
      <c r="FH29" s="250"/>
      <c r="FI29" s="250"/>
      <c r="FJ29" s="250"/>
      <c r="FK29" s="250"/>
      <c r="FL29" s="250"/>
      <c r="FM29" s="250"/>
      <c r="FN29" s="250"/>
      <c r="FO29" s="250"/>
      <c r="FP29" s="250"/>
      <c r="FQ29" s="311"/>
      <c r="FR29" s="250"/>
      <c r="FS29" s="250"/>
      <c r="FT29" s="250"/>
      <c r="FU29" s="250"/>
      <c r="FV29" s="250"/>
      <c r="FW29" s="250"/>
      <c r="FX29" s="250"/>
      <c r="FY29" s="250"/>
      <c r="FZ29" s="250"/>
      <c r="GA29" s="250"/>
      <c r="GB29" s="250"/>
      <c r="GC29" s="311"/>
      <c r="GD29" s="250"/>
      <c r="GE29" s="250"/>
      <c r="GF29" s="250"/>
      <c r="GG29" s="250"/>
      <c r="GH29" s="250"/>
      <c r="GI29" s="250"/>
      <c r="GJ29" s="250"/>
      <c r="GK29" s="250"/>
      <c r="GL29" s="250"/>
      <c r="GM29" s="250"/>
      <c r="GN29" s="312"/>
    </row>
    <row r="30" spans="1:199" ht="36.75" customHeight="1" x14ac:dyDescent="0.45">
      <c r="A30" s="749" t="s">
        <v>705</v>
      </c>
      <c r="B30" s="1662">
        <v>586.78399999999999</v>
      </c>
      <c r="C30" s="1663">
        <v>419.09</v>
      </c>
      <c r="D30" s="1663">
        <v>469.1</v>
      </c>
      <c r="E30" s="1663">
        <v>518.37480000000005</v>
      </c>
      <c r="F30" s="1663">
        <v>779.60149999999999</v>
      </c>
      <c r="G30" s="1662">
        <v>505.0718</v>
      </c>
      <c r="H30" s="1663">
        <v>486.15690000000001</v>
      </c>
      <c r="I30" s="1663">
        <v>607.83339999999998</v>
      </c>
      <c r="J30" s="1663">
        <v>622.79330000000004</v>
      </c>
      <c r="K30" s="1663">
        <v>43101</v>
      </c>
      <c r="L30" s="1663">
        <v>604.99249999999995</v>
      </c>
      <c r="M30" s="1663">
        <v>545.49120000000005</v>
      </c>
      <c r="N30" s="1663">
        <v>527.31060000000002</v>
      </c>
      <c r="O30" s="1663">
        <v>674.04859999999996</v>
      </c>
      <c r="P30" s="1663">
        <v>552.73069999999996</v>
      </c>
      <c r="Q30" s="1663">
        <v>788.72349999999994</v>
      </c>
      <c r="R30" s="1709">
        <v>1124.2979</v>
      </c>
      <c r="S30" s="750">
        <v>7545.0411000000004</v>
      </c>
      <c r="T30" s="766">
        <v>711.41489999999999</v>
      </c>
      <c r="U30" s="751">
        <v>783.69770000000005</v>
      </c>
      <c r="V30" s="751"/>
      <c r="W30" s="1665">
        <v>756.19449999999995</v>
      </c>
      <c r="X30" s="1665">
        <v>656.68579999999997</v>
      </c>
      <c r="Y30" s="750">
        <v>889.82860000000005</v>
      </c>
      <c r="Z30" s="750">
        <v>1338.9989</v>
      </c>
      <c r="AA30" s="754">
        <v>689.4828</v>
      </c>
      <c r="AB30" s="1666">
        <v>702.19849999999997</v>
      </c>
      <c r="AC30" s="1664">
        <v>1062.1198999999999</v>
      </c>
      <c r="AD30" s="1664">
        <v>980.88109999999995</v>
      </c>
      <c r="AE30" s="1664">
        <v>730.74760000000003</v>
      </c>
      <c r="AF30" s="1694">
        <v>1376.4070999999999</v>
      </c>
      <c r="AG30" s="763">
        <v>651.26509431999818</v>
      </c>
      <c r="AH30" s="1664">
        <v>1205.8578391599992</v>
      </c>
      <c r="AI30" s="1664">
        <v>1291.8044147100211</v>
      </c>
      <c r="AJ30" s="1664">
        <v>808.02867633999949</v>
      </c>
      <c r="AK30" s="1664">
        <v>1132.0775241399988</v>
      </c>
      <c r="AL30" s="1664">
        <v>895.30224941999779</v>
      </c>
      <c r="AM30" s="1664">
        <v>972.48584510999945</v>
      </c>
      <c r="AN30" s="1664">
        <v>1007.4522019399984</v>
      </c>
      <c r="AO30" s="1664">
        <v>1100.0788471300011</v>
      </c>
      <c r="AP30" s="1664">
        <v>1079.5451645299995</v>
      </c>
      <c r="AQ30" s="1694">
        <v>1817.9859045299995</v>
      </c>
      <c r="AR30" s="763">
        <v>875.58930098799999</v>
      </c>
      <c r="AS30" s="1664">
        <v>1176.8736406</v>
      </c>
      <c r="AT30" s="1664">
        <v>1350.11001876</v>
      </c>
      <c r="AU30" s="1664">
        <v>1240.0087560899999</v>
      </c>
      <c r="AV30" s="1664">
        <v>1021.6136864600002</v>
      </c>
      <c r="AW30" s="1664">
        <v>1402.5073185200001</v>
      </c>
      <c r="AX30" s="1664">
        <v>939.21647432000009</v>
      </c>
      <c r="AY30" s="1664">
        <v>983.22102872999972</v>
      </c>
      <c r="AZ30" s="1664">
        <v>1022.2734119999989</v>
      </c>
      <c r="BA30" s="1664">
        <v>1495.0480678100007</v>
      </c>
      <c r="BB30" s="1664">
        <v>1106.298759699999</v>
      </c>
      <c r="BC30" s="1694">
        <v>1605.1379586100002</v>
      </c>
      <c r="BD30" s="1664"/>
      <c r="BE30" s="1664">
        <v>1216.3238398300002</v>
      </c>
      <c r="BF30" s="1664">
        <v>1205.1173558800015</v>
      </c>
      <c r="BG30" s="1664">
        <v>1572.444385870001</v>
      </c>
      <c r="BH30" s="1664">
        <v>1557.504507209999</v>
      </c>
      <c r="BI30" s="1664">
        <v>1421.0951735570418</v>
      </c>
      <c r="BJ30" s="1664">
        <v>1509.7013236543623</v>
      </c>
      <c r="BK30" s="1664">
        <v>2248.3373202099988</v>
      </c>
      <c r="BL30" s="1664"/>
      <c r="BM30" s="763">
        <v>1525.0415406800005</v>
      </c>
      <c r="BN30" s="1664">
        <v>1916.2545874699945</v>
      </c>
      <c r="BO30" s="1664">
        <v>2917.7120690100014</v>
      </c>
      <c r="BP30" s="1664">
        <v>1866.2813803028382</v>
      </c>
      <c r="BQ30" s="1664">
        <v>2058.7258992200036</v>
      </c>
      <c r="BR30" s="1664">
        <v>2727.2075586600026</v>
      </c>
      <c r="BS30" s="1664">
        <v>2111.3781317841026</v>
      </c>
      <c r="BT30" s="1664">
        <v>1915.2849136754405</v>
      </c>
      <c r="BU30" s="1664">
        <v>1664.3213642099997</v>
      </c>
      <c r="BV30" s="1664">
        <v>2103.4761663799995</v>
      </c>
      <c r="BW30" s="1664">
        <v>2057.5043731095557</v>
      </c>
      <c r="BX30" s="84">
        <v>2632.4909480699998</v>
      </c>
      <c r="BY30" s="774">
        <v>1701.2233123499975</v>
      </c>
      <c r="BZ30" s="767">
        <v>1937.2295629530051</v>
      </c>
      <c r="CA30" s="767">
        <v>2276.4344108000146</v>
      </c>
      <c r="CB30" s="1668">
        <v>3466.4248183300265</v>
      </c>
      <c r="CC30" s="1668">
        <v>2040.3135152999666</v>
      </c>
      <c r="CD30" s="1668">
        <v>2129.1486710100025</v>
      </c>
      <c r="CE30" s="1668">
        <v>2458.4008433399999</v>
      </c>
      <c r="CF30" s="1668">
        <v>1910.6390614520974</v>
      </c>
      <c r="CG30" s="1668">
        <v>2226.5209442899582</v>
      </c>
      <c r="CH30" s="1668">
        <v>3703.6069634998589</v>
      </c>
      <c r="CI30" s="1668">
        <v>2060.4723302000029</v>
      </c>
      <c r="CJ30" s="757">
        <v>2730.4401741352394</v>
      </c>
      <c r="CK30" s="1668">
        <v>2118.3362333949135</v>
      </c>
      <c r="CL30" s="1668">
        <v>2027.4982530199993</v>
      </c>
      <c r="CM30" s="1668">
        <v>2607.6304175987329</v>
      </c>
      <c r="CN30" s="1668">
        <v>2320.320041519913</v>
      </c>
      <c r="CO30" s="1668">
        <v>2576.189729430002</v>
      </c>
      <c r="CP30" s="1668">
        <v>2468.2140412299941</v>
      </c>
      <c r="CQ30" s="1668">
        <v>2537.4553350199221</v>
      </c>
      <c r="CR30" s="1668">
        <v>3087.054728299996</v>
      </c>
      <c r="CS30" s="1668">
        <v>2597.8271687214983</v>
      </c>
      <c r="CT30" s="1668">
        <v>2980.7344210500464</v>
      </c>
      <c r="CU30" s="1668">
        <v>3189.2494752899956</v>
      </c>
      <c r="CV30" s="1668">
        <v>4258.6377974087745</v>
      </c>
      <c r="CW30" s="756">
        <v>2391.0588438499999</v>
      </c>
      <c r="CX30" s="1668">
        <v>3623.2608594099966</v>
      </c>
      <c r="CY30" s="1668">
        <v>2805.2286861099992</v>
      </c>
      <c r="CZ30" s="1668">
        <v>2814.6973064199992</v>
      </c>
      <c r="DA30" s="1668">
        <v>3101.0995468970341</v>
      </c>
      <c r="DB30" s="1668">
        <v>3883.4198881600005</v>
      </c>
      <c r="DC30" s="1668">
        <v>3743.0195420833161</v>
      </c>
      <c r="DD30" s="1668">
        <v>3654.5463621589288</v>
      </c>
      <c r="DE30" s="1668">
        <v>3810.3102968899866</v>
      </c>
      <c r="DF30" s="1668">
        <v>3136.7062111399991</v>
      </c>
      <c r="DG30" s="1668">
        <v>3535.672087310023</v>
      </c>
      <c r="DH30" s="757">
        <v>5803.3293499099909</v>
      </c>
      <c r="DI30" s="756">
        <v>2991.9410882599955</v>
      </c>
      <c r="DJ30" s="1668">
        <v>2822.4406706299978</v>
      </c>
      <c r="DK30" s="1668">
        <v>3180.7669435499979</v>
      </c>
      <c r="DL30" s="1668">
        <v>3489.5932895999981</v>
      </c>
      <c r="DM30" s="1668">
        <v>3155.217946050001</v>
      </c>
      <c r="DN30" s="1668">
        <v>3351.7666694923987</v>
      </c>
      <c r="DO30" s="1668">
        <v>4825.0586000000358</v>
      </c>
      <c r="DP30" s="1668">
        <v>3863.1205666035694</v>
      </c>
      <c r="DQ30" s="1668">
        <v>3965.4732609520865</v>
      </c>
      <c r="DR30" s="1668">
        <v>3713.0729656000012</v>
      </c>
      <c r="DS30" s="1670">
        <v>3313.357808960001</v>
      </c>
      <c r="DT30" s="758">
        <v>7593.2619654977971</v>
      </c>
      <c r="DU30" s="1670">
        <v>3582.455582409993</v>
      </c>
      <c r="DV30" s="1670">
        <v>2511.3319241200002</v>
      </c>
      <c r="DW30" s="1670">
        <v>3167.9041599799989</v>
      </c>
      <c r="DX30" s="1675">
        <v>5366.3754236855957</v>
      </c>
      <c r="DY30" s="1675">
        <v>2733.5035049800008</v>
      </c>
      <c r="DZ30" s="1675">
        <v>3615.1553727099999</v>
      </c>
      <c r="EA30" s="1675">
        <v>4459.3019066899988</v>
      </c>
      <c r="EB30" s="1675">
        <v>3304.996695186951</v>
      </c>
      <c r="EC30" s="1675">
        <v>6234.5946423700207</v>
      </c>
      <c r="ED30" s="1675">
        <v>4614.1949523799985</v>
      </c>
      <c r="EE30" s="1675">
        <v>3929.0296959399966</v>
      </c>
      <c r="EF30" s="1675">
        <v>7104.2581024607325</v>
      </c>
      <c r="EG30" s="798">
        <v>4447.1136307946472</v>
      </c>
      <c r="EH30" s="1675">
        <v>3780.9579376000011</v>
      </c>
      <c r="EI30" s="1675">
        <v>5351.6774650599937</v>
      </c>
      <c r="EJ30" s="1675">
        <v>4765.2819203800018</v>
      </c>
      <c r="EK30" s="1675">
        <v>3586.5159603999987</v>
      </c>
      <c r="EL30" s="1675">
        <v>5711.9701294425049</v>
      </c>
      <c r="EM30" s="250">
        <v>5290.1371957300007</v>
      </c>
      <c r="EN30" s="250">
        <v>4088.7875416200018</v>
      </c>
      <c r="EO30" s="250">
        <v>5896.9852479200017</v>
      </c>
      <c r="EP30" s="250">
        <v>6630.0450915200026</v>
      </c>
      <c r="EQ30" s="250">
        <v>4269.1043928799991</v>
      </c>
      <c r="ER30" s="250">
        <v>8524.0813218700005</v>
      </c>
      <c r="ES30" s="798">
        <v>4186.8536878700079</v>
      </c>
      <c r="ET30" s="1675">
        <v>3919.8328745199674</v>
      </c>
      <c r="EU30" s="1675">
        <v>5898.2593036600001</v>
      </c>
      <c r="EV30" s="250">
        <v>7028.279160640006</v>
      </c>
      <c r="EW30" s="250">
        <v>4892.1702450300008</v>
      </c>
      <c r="EX30" s="250">
        <v>6281.0748797199976</v>
      </c>
      <c r="EY30" s="250">
        <v>6146.8481922699993</v>
      </c>
      <c r="EZ30" s="250">
        <v>5980.6904458599984</v>
      </c>
      <c r="FA30" s="250">
        <v>9669.6958267300088</v>
      </c>
      <c r="FB30" s="250">
        <v>7231.9471153999975</v>
      </c>
      <c r="FC30" s="250">
        <v>7562.2794576600181</v>
      </c>
      <c r="FD30" s="250">
        <v>12069.29447458</v>
      </c>
      <c r="FE30" s="798">
        <v>5306.9719054199995</v>
      </c>
      <c r="FF30" s="1675">
        <v>6315.4825231700015</v>
      </c>
      <c r="FG30" s="1675">
        <v>12451.240977060008</v>
      </c>
      <c r="FH30" s="250">
        <v>7139.7577560499876</v>
      </c>
      <c r="FI30" s="250">
        <v>8963.9563639499993</v>
      </c>
      <c r="FJ30" s="250">
        <v>14949.298867985852</v>
      </c>
      <c r="FK30" s="250">
        <v>10079.928616339997</v>
      </c>
      <c r="FL30" s="250">
        <v>8304.9975745499996</v>
      </c>
      <c r="FM30" s="250">
        <v>9038.5356465199238</v>
      </c>
      <c r="FN30" s="250">
        <v>9754.7752431799927</v>
      </c>
      <c r="FO30" s="250">
        <v>8442.9971525600049</v>
      </c>
      <c r="FP30" s="250">
        <v>16534.916327690007</v>
      </c>
      <c r="FQ30" s="311">
        <v>7359.9855977050192</v>
      </c>
      <c r="FR30" s="250">
        <v>8089.4639039429039</v>
      </c>
      <c r="FS30" s="250">
        <v>8913.6782629539648</v>
      </c>
      <c r="FT30" s="250">
        <v>12846.83831374</v>
      </c>
      <c r="FU30" s="250">
        <v>11309.308252679963</v>
      </c>
      <c r="FV30" s="250">
        <v>14433.343085381084</v>
      </c>
      <c r="FW30" s="250">
        <v>14215.981273062482</v>
      </c>
      <c r="FX30" s="250">
        <v>9642.0938381499818</v>
      </c>
      <c r="FY30" s="250">
        <v>10604.804833860057</v>
      </c>
      <c r="FZ30" s="250">
        <v>16765.117153109935</v>
      </c>
      <c r="GA30" s="250">
        <v>12875.288579837894</v>
      </c>
      <c r="GB30" s="250">
        <v>38114.752860588669</v>
      </c>
      <c r="GC30" s="311">
        <f>GC4</f>
        <v>10202.507739430004</v>
      </c>
      <c r="GD30" s="250">
        <f t="shared" ref="GD30:GN30" si="4">GD4</f>
        <v>9992.0908393300051</v>
      </c>
      <c r="GE30" s="250">
        <f t="shared" si="4"/>
        <v>19484.300981090713</v>
      </c>
      <c r="GF30" s="250">
        <f t="shared" si="4"/>
        <v>17486.850849960007</v>
      </c>
      <c r="GG30" s="250">
        <f t="shared" si="4"/>
        <v>12957.979737139354</v>
      </c>
      <c r="GH30" s="250">
        <f t="shared" si="4"/>
        <v>15407.770811518103</v>
      </c>
      <c r="GI30" s="250">
        <f t="shared" si="4"/>
        <v>12467.136080630014</v>
      </c>
      <c r="GJ30" s="250">
        <f t="shared" si="4"/>
        <v>21198.117105090008</v>
      </c>
      <c r="GK30" s="250">
        <f t="shared" si="4"/>
        <v>19466.931049282535</v>
      </c>
      <c r="GL30" s="250">
        <f t="shared" si="4"/>
        <v>18080.542254437558</v>
      </c>
      <c r="GM30" s="250">
        <f t="shared" si="4"/>
        <v>14966.979422106113</v>
      </c>
      <c r="GN30" s="312">
        <f t="shared" si="4"/>
        <v>33789.430390770001</v>
      </c>
      <c r="GO30" s="760"/>
    </row>
    <row r="31" spans="1:199" ht="36.75" customHeight="1" x14ac:dyDescent="0.45">
      <c r="A31" s="749" t="s">
        <v>706</v>
      </c>
      <c r="B31" s="1662">
        <v>308.416</v>
      </c>
      <c r="C31" s="1663">
        <v>540.11</v>
      </c>
      <c r="D31" s="1663">
        <v>539.5</v>
      </c>
      <c r="E31" s="1663">
        <v>803.16380000000004</v>
      </c>
      <c r="F31" s="1663">
        <v>916.10609999999997</v>
      </c>
      <c r="G31" s="1662">
        <v>844.01919999999996</v>
      </c>
      <c r="H31" s="1663">
        <v>645.23940000000005</v>
      </c>
      <c r="I31" s="1663">
        <v>720.41780000000006</v>
      </c>
      <c r="J31" s="1663">
        <v>782.37149999999997</v>
      </c>
      <c r="K31" s="1663">
        <v>585.43380000000002</v>
      </c>
      <c r="L31" s="1663">
        <v>587.75840000000005</v>
      </c>
      <c r="M31" s="1663">
        <v>786.10879999999997</v>
      </c>
      <c r="N31" s="1663">
        <v>734.97159999999997</v>
      </c>
      <c r="O31" s="1663">
        <v>824.97900000000004</v>
      </c>
      <c r="P31" s="1663">
        <v>1022.3732</v>
      </c>
      <c r="Q31" s="1663">
        <v>714.90509999999995</v>
      </c>
      <c r="R31" s="1709">
        <v>965.17470000000003</v>
      </c>
      <c r="S31" s="750">
        <v>9211.4415000000008</v>
      </c>
      <c r="T31" s="766">
        <v>603.69709999999998</v>
      </c>
      <c r="U31" s="751">
        <v>1090.3996999999999</v>
      </c>
      <c r="V31" s="751"/>
      <c r="W31" s="1665">
        <v>1355.1505</v>
      </c>
      <c r="X31" s="1665">
        <v>965.44960000000003</v>
      </c>
      <c r="Y31" s="750">
        <v>1178.2709</v>
      </c>
      <c r="Z31" s="750">
        <v>695.33190000000002</v>
      </c>
      <c r="AA31" s="754">
        <v>1118.7713000000001</v>
      </c>
      <c r="AB31" s="1666">
        <v>841.39350000000002</v>
      </c>
      <c r="AC31" s="1664">
        <v>1103.4840999999999</v>
      </c>
      <c r="AD31" s="1664">
        <v>1418.8100999999999</v>
      </c>
      <c r="AE31" s="1664">
        <v>1270.2666999999999</v>
      </c>
      <c r="AF31" s="1694">
        <v>1102.7043000000001</v>
      </c>
      <c r="AG31" s="763">
        <v>1478.1931059200083</v>
      </c>
      <c r="AH31" s="1664">
        <v>1260.7397381599992</v>
      </c>
      <c r="AI31" s="1664">
        <v>1127.614341380001</v>
      </c>
      <c r="AJ31" s="1664">
        <v>1802.4324514700224</v>
      </c>
      <c r="AK31" s="1664">
        <v>1885.1345427000056</v>
      </c>
      <c r="AL31" s="1664">
        <v>1575.3894065200132</v>
      </c>
      <c r="AM31" s="1664">
        <v>1127.4187482999769</v>
      </c>
      <c r="AN31" s="1664">
        <v>1442.9984175200088</v>
      </c>
      <c r="AO31" s="1664">
        <v>1405.9397298099984</v>
      </c>
      <c r="AP31" s="1664">
        <v>2676.3227650900062</v>
      </c>
      <c r="AQ31" s="1694">
        <v>1889.4347781800061</v>
      </c>
      <c r="AR31" s="763">
        <v>2298.5446835979988</v>
      </c>
      <c r="AS31" s="1664">
        <v>2094.7912059399996</v>
      </c>
      <c r="AT31" s="1664">
        <v>908.67864384000234</v>
      </c>
      <c r="AU31" s="1664">
        <v>2079.8713903799994</v>
      </c>
      <c r="AV31" s="1664">
        <v>1515.5838107300008</v>
      </c>
      <c r="AW31" s="1664">
        <v>1247.7511493500003</v>
      </c>
      <c r="AX31" s="1664">
        <v>1819.427767880002</v>
      </c>
      <c r="AY31" s="1664">
        <v>1887.5900458900026</v>
      </c>
      <c r="AZ31" s="1664">
        <v>2295.5283047200001</v>
      </c>
      <c r="BA31" s="1664">
        <v>2611.7363748300031</v>
      </c>
      <c r="BB31" s="1664">
        <v>1564.7080279000072</v>
      </c>
      <c r="BC31" s="1694">
        <v>1739.4803652400071</v>
      </c>
      <c r="BD31" s="1664"/>
      <c r="BE31" s="1664">
        <v>2623.2839231899766</v>
      </c>
      <c r="BF31" s="1664">
        <v>1738.3175448400139</v>
      </c>
      <c r="BG31" s="1664">
        <v>1657.6495330399891</v>
      </c>
      <c r="BH31" s="1664">
        <v>1876.8559871399857</v>
      </c>
      <c r="BI31" s="1664">
        <v>2421.927278197028</v>
      </c>
      <c r="BJ31" s="1664">
        <v>1828.8532230743676</v>
      </c>
      <c r="BK31" s="1664">
        <v>3604.7116391100094</v>
      </c>
      <c r="BL31" s="1664"/>
      <c r="BM31" s="763">
        <v>2031.1455888300022</v>
      </c>
      <c r="BN31" s="1664">
        <v>2338.5655374399998</v>
      </c>
      <c r="BO31" s="1664">
        <v>2054.5239006800066</v>
      </c>
      <c r="BP31" s="1664">
        <v>2858.1607785328383</v>
      </c>
      <c r="BQ31" s="1664">
        <v>1835.1423115399996</v>
      </c>
      <c r="BR31" s="1664">
        <v>2669.05765131</v>
      </c>
      <c r="BS31" s="1664">
        <v>3011.7543260240982</v>
      </c>
      <c r="BT31" s="1664">
        <v>3238.2960528654476</v>
      </c>
      <c r="BU31" s="1664">
        <v>2234.0553069399798</v>
      </c>
      <c r="BV31" s="1664">
        <v>2910.503251609995</v>
      </c>
      <c r="BW31" s="1664">
        <v>2199.0151675195611</v>
      </c>
      <c r="BX31" s="84">
        <v>3780.1581650500325</v>
      </c>
      <c r="BY31" s="1705">
        <v>2763.7326912899671</v>
      </c>
      <c r="BZ31" s="799">
        <v>3513.792835023005</v>
      </c>
      <c r="CA31" s="799">
        <v>2683.9997539599999</v>
      </c>
      <c r="CB31" s="1668">
        <v>3191.65881193</v>
      </c>
      <c r="CC31" s="1668">
        <v>2997.0104143399976</v>
      </c>
      <c r="CD31" s="1668">
        <v>3048.7134105199725</v>
      </c>
      <c r="CE31" s="1668">
        <v>4167.7604310199704</v>
      </c>
      <c r="CF31" s="1668">
        <v>3094.3467552920674</v>
      </c>
      <c r="CG31" s="1668">
        <v>2498.2191232599903</v>
      </c>
      <c r="CH31" s="1668">
        <v>3290.5213791321721</v>
      </c>
      <c r="CI31" s="1668">
        <v>3422.5780522600517</v>
      </c>
      <c r="CJ31" s="757">
        <v>4155.6615232452286</v>
      </c>
      <c r="CK31" s="1668">
        <v>4433.8648089448907</v>
      </c>
      <c r="CL31" s="1668">
        <v>2345.9662886499959</v>
      </c>
      <c r="CM31" s="1668">
        <v>2175.119655368705</v>
      </c>
      <c r="CN31" s="1668">
        <v>2878.96524365</v>
      </c>
      <c r="CO31" s="1668">
        <v>3390.6977168699977</v>
      </c>
      <c r="CP31" s="1668">
        <v>4183.1085815398874</v>
      </c>
      <c r="CQ31" s="1668">
        <v>4008.8360068399988</v>
      </c>
      <c r="CR31" s="1668">
        <v>3220.4140447200011</v>
      </c>
      <c r="CS31" s="1668">
        <v>2769.6252193215182</v>
      </c>
      <c r="CT31" s="1668">
        <v>4341.0309197300012</v>
      </c>
      <c r="CU31" s="1668">
        <v>3650.0571928300424</v>
      </c>
      <c r="CV31" s="1668">
        <v>4398.2264964387696</v>
      </c>
      <c r="CW31" s="756">
        <v>4661.2665094399963</v>
      </c>
      <c r="CX31" s="1668">
        <v>2993.4926703200003</v>
      </c>
      <c r="CY31" s="1668">
        <v>3565.66217951</v>
      </c>
      <c r="CZ31" s="1668">
        <v>5547.8221539247588</v>
      </c>
      <c r="DA31" s="1668">
        <v>4425.7179277700016</v>
      </c>
      <c r="DB31" s="1668">
        <v>3799.9670405500051</v>
      </c>
      <c r="DC31" s="1668">
        <v>5199.8643324500008</v>
      </c>
      <c r="DD31" s="1668">
        <v>3845.1827615512188</v>
      </c>
      <c r="DE31" s="1668">
        <v>4177.7171687099999</v>
      </c>
      <c r="DF31" s="1668">
        <v>5327.7181270499914</v>
      </c>
      <c r="DG31" s="1668">
        <v>5009.5648886400004</v>
      </c>
      <c r="DH31" s="757">
        <v>4881.6256335199987</v>
      </c>
      <c r="DI31" s="756">
        <v>4634.2812209900349</v>
      </c>
      <c r="DJ31" s="1668">
        <v>4079.3442782999964</v>
      </c>
      <c r="DK31" s="1668">
        <v>4426.7755976710523</v>
      </c>
      <c r="DL31" s="1668">
        <v>5810.4661300300304</v>
      </c>
      <c r="DM31" s="1668">
        <v>6699.8364167500067</v>
      </c>
      <c r="DN31" s="1668">
        <v>4308.3232769323831</v>
      </c>
      <c r="DO31" s="1668">
        <v>6938.1111696003527</v>
      </c>
      <c r="DP31" s="1668">
        <v>4576.6504105036311</v>
      </c>
      <c r="DQ31" s="1668">
        <v>7492.1524297721162</v>
      </c>
      <c r="DR31" s="1668">
        <v>5173.4980958300366</v>
      </c>
      <c r="DS31" s="1670">
        <v>5610.0031012800191</v>
      </c>
      <c r="DT31" s="758">
        <v>6217.661760337759</v>
      </c>
      <c r="DU31" s="1670">
        <v>6813.2699895500109</v>
      </c>
      <c r="DV31" s="1670">
        <v>7392.8494992500109</v>
      </c>
      <c r="DW31" s="1670">
        <v>10063.440038689991</v>
      </c>
      <c r="DX31" s="1675">
        <v>6806.9667932799957</v>
      </c>
      <c r="DY31" s="1675">
        <v>7496.7524673997714</v>
      </c>
      <c r="DZ31" s="1675">
        <v>8077.6238640599704</v>
      </c>
      <c r="EA31" s="1675">
        <v>8725.6757600099827</v>
      </c>
      <c r="EB31" s="1675">
        <v>8411.0313046529773</v>
      </c>
      <c r="EC31" s="1675">
        <v>6586.3257159400009</v>
      </c>
      <c r="ED31" s="1675">
        <v>9652.8742199999615</v>
      </c>
      <c r="EE31" s="1675">
        <v>8056.4828460699746</v>
      </c>
      <c r="EF31" s="1675">
        <v>9622.0490447207922</v>
      </c>
      <c r="EG31" s="798">
        <v>8844.479454504617</v>
      </c>
      <c r="EH31" s="1675">
        <v>5530.8080442399987</v>
      </c>
      <c r="EI31" s="1675">
        <v>8299.5309361700274</v>
      </c>
      <c r="EJ31" s="1675">
        <v>7349.5545719300771</v>
      </c>
      <c r="EK31" s="1675">
        <v>8596.8448580999975</v>
      </c>
      <c r="EL31" s="1675">
        <v>7098.0276650424557</v>
      </c>
      <c r="EM31" s="250">
        <v>9403.2485977499709</v>
      </c>
      <c r="EN31" s="250">
        <v>7957.4716758499999</v>
      </c>
      <c r="EO31" s="250">
        <v>10263.14462356006</v>
      </c>
      <c r="EP31" s="250">
        <v>7206.2447703099251</v>
      </c>
      <c r="EQ31" s="250">
        <v>9602.7791144499624</v>
      </c>
      <c r="ER31" s="250">
        <v>8138.7421392999231</v>
      </c>
      <c r="ES31" s="798">
        <v>11478.096109190008</v>
      </c>
      <c r="ET31" s="1675">
        <v>5536.11119469</v>
      </c>
      <c r="EU31" s="1675">
        <v>10383.564625219973</v>
      </c>
      <c r="EV31" s="250">
        <v>9123.5807087300054</v>
      </c>
      <c r="EW31" s="250">
        <v>9836.9967977499928</v>
      </c>
      <c r="EX31" s="250">
        <v>7712.8617584999629</v>
      </c>
      <c r="EY31" s="250">
        <v>11059.361158509964</v>
      </c>
      <c r="EZ31" s="250">
        <v>12382.204853430025</v>
      </c>
      <c r="FA31" s="250">
        <v>12105.82231112</v>
      </c>
      <c r="FB31" s="250">
        <v>9602.3787453900022</v>
      </c>
      <c r="FC31" s="250">
        <v>12877.70931224</v>
      </c>
      <c r="FD31" s="250">
        <v>10995.051302340005</v>
      </c>
      <c r="FE31" s="798">
        <v>11805.790383809996</v>
      </c>
      <c r="FF31" s="1675">
        <v>10762.074220210035</v>
      </c>
      <c r="FG31" s="1675">
        <v>9221.9224167499797</v>
      </c>
      <c r="FH31" s="250">
        <v>9845.7722548799484</v>
      </c>
      <c r="FI31" s="250">
        <v>9667.882355580914</v>
      </c>
      <c r="FJ31" s="250">
        <v>8694.345980914999</v>
      </c>
      <c r="FK31" s="250">
        <v>18643.826636466019</v>
      </c>
      <c r="FL31" s="250">
        <v>13189.642401730034</v>
      </c>
      <c r="FM31" s="250">
        <v>12770.375049375076</v>
      </c>
      <c r="FN31" s="250">
        <v>13227.162239294208</v>
      </c>
      <c r="FO31" s="250">
        <v>11081.519716220017</v>
      </c>
      <c r="FP31" s="250">
        <v>15532.155491519938</v>
      </c>
      <c r="FQ31" s="311">
        <v>15290.941801459991</v>
      </c>
      <c r="FR31" s="250">
        <v>22864.84633775293</v>
      </c>
      <c r="FS31" s="250">
        <v>11615.433990803902</v>
      </c>
      <c r="FT31" s="250">
        <v>19392.511534130012</v>
      </c>
      <c r="FU31" s="250">
        <v>14494.642022419999</v>
      </c>
      <c r="FV31" s="250">
        <v>12400.324524751111</v>
      </c>
      <c r="FW31" s="250">
        <v>17428.236425238483</v>
      </c>
      <c r="FX31" s="250">
        <v>27568.233750784919</v>
      </c>
      <c r="FY31" s="250">
        <v>17212.416722122012</v>
      </c>
      <c r="FZ31" s="250">
        <v>20563.139619916928</v>
      </c>
      <c r="GA31" s="250">
        <v>16163.917376607933</v>
      </c>
      <c r="GB31" s="250">
        <v>17578.859625699461</v>
      </c>
      <c r="GC31" s="311">
        <f>GC17</f>
        <v>22051.198741531152</v>
      </c>
      <c r="GD31" s="250">
        <f t="shared" ref="GD31:GN31" si="5">GD17</f>
        <v>20721.564075444221</v>
      </c>
      <c r="GE31" s="250">
        <f t="shared" si="5"/>
        <v>13361.829781330001</v>
      </c>
      <c r="GF31" s="250">
        <f t="shared" si="5"/>
        <v>15065.565081901243</v>
      </c>
      <c r="GG31" s="250">
        <f t="shared" si="5"/>
        <v>17600.457869490001</v>
      </c>
      <c r="GH31" s="250">
        <f t="shared" si="5"/>
        <v>18092.610413525148</v>
      </c>
      <c r="GI31" s="250">
        <f t="shared" si="5"/>
        <v>8930.9302706505041</v>
      </c>
      <c r="GJ31" s="250">
        <f t="shared" si="5"/>
        <v>20529.917863540002</v>
      </c>
      <c r="GK31" s="250">
        <f t="shared" si="5"/>
        <v>11284.037210160026</v>
      </c>
      <c r="GL31" s="250">
        <f t="shared" si="5"/>
        <v>19484.883159510005</v>
      </c>
      <c r="GM31" s="250">
        <f t="shared" si="5"/>
        <v>20462.427535473966</v>
      </c>
      <c r="GN31" s="312">
        <f t="shared" si="5"/>
        <v>58876.069404484071</v>
      </c>
      <c r="GO31" s="760"/>
    </row>
    <row r="32" spans="1:199" s="748" customFormat="1" ht="36.75" customHeight="1" thickBot="1" x14ac:dyDescent="0.5">
      <c r="A32" s="800" t="s">
        <v>707</v>
      </c>
      <c r="B32" s="1690">
        <v>278.36799999999999</v>
      </c>
      <c r="C32" s="801">
        <v>-121.02</v>
      </c>
      <c r="D32" s="801">
        <f>D30-D31</f>
        <v>-70.399999999999977</v>
      </c>
      <c r="E32" s="801">
        <v>-284.78899999999999</v>
      </c>
      <c r="F32" s="801">
        <v>-136.50460000000001</v>
      </c>
      <c r="G32" s="1690">
        <v>-338.92809999999997</v>
      </c>
      <c r="H32" s="801">
        <v>-159.08260000000001</v>
      </c>
      <c r="I32" s="801">
        <v>-112.5844</v>
      </c>
      <c r="J32" s="801">
        <v>-159.57820000000001</v>
      </c>
      <c r="K32" s="801">
        <v>44013</v>
      </c>
      <c r="L32" s="801">
        <v>17.234100000000002</v>
      </c>
      <c r="M32" s="801">
        <v>-240.61760000000001</v>
      </c>
      <c r="N32" s="801">
        <v>-207.661</v>
      </c>
      <c r="O32" s="801">
        <v>-150.93</v>
      </c>
      <c r="P32" s="801">
        <v>-469.64249999999998</v>
      </c>
      <c r="Q32" s="801">
        <v>73.818399999999997</v>
      </c>
      <c r="R32" s="1712">
        <f>R30-R31</f>
        <v>159.1232</v>
      </c>
      <c r="S32" s="803">
        <f t="shared" ref="S32:AC32" si="6">S30-S31</f>
        <v>-1666.4004000000004</v>
      </c>
      <c r="T32" s="802">
        <f t="shared" si="6"/>
        <v>107.71780000000001</v>
      </c>
      <c r="U32" s="803">
        <f t="shared" si="6"/>
        <v>-306.70199999999988</v>
      </c>
      <c r="V32" s="803"/>
      <c r="W32" s="803">
        <f t="shared" si="6"/>
        <v>-598.95600000000002</v>
      </c>
      <c r="X32" s="803">
        <f t="shared" si="6"/>
        <v>-308.76380000000006</v>
      </c>
      <c r="Y32" s="803">
        <f t="shared" si="6"/>
        <v>-288.44229999999993</v>
      </c>
      <c r="Z32" s="803">
        <f t="shared" si="6"/>
        <v>643.66700000000003</v>
      </c>
      <c r="AA32" s="803">
        <f t="shared" si="6"/>
        <v>-429.28850000000011</v>
      </c>
      <c r="AB32" s="803">
        <f t="shared" si="6"/>
        <v>-139.19500000000005</v>
      </c>
      <c r="AC32" s="804">
        <f t="shared" si="6"/>
        <v>-41.364199999999983</v>
      </c>
      <c r="AD32" s="804">
        <f>AD30-AD31</f>
        <v>-437.92899999999997</v>
      </c>
      <c r="AE32" s="804">
        <f>AE30-AE31</f>
        <v>-539.51909999999987</v>
      </c>
      <c r="AF32" s="1717">
        <f>AF30-AF31</f>
        <v>273.7027999999998</v>
      </c>
      <c r="AG32" s="1698">
        <v>-826.92801160001022</v>
      </c>
      <c r="AH32" s="804">
        <v>-54.881898999999976</v>
      </c>
      <c r="AI32" s="804">
        <v>164.19007333002006</v>
      </c>
      <c r="AJ32" s="804">
        <v>-994.40377513002306</v>
      </c>
      <c r="AK32" s="804">
        <v>-753.05701856000678</v>
      </c>
      <c r="AL32" s="804">
        <v>-680.08715710001547</v>
      </c>
      <c r="AM32" s="804">
        <v>-154.9329031899774</v>
      </c>
      <c r="AN32" s="804">
        <v>-435.54621558001031</v>
      </c>
      <c r="AO32" s="804">
        <v>-305.86088267999747</v>
      </c>
      <c r="AP32" s="804">
        <v>-1596.7776005600069</v>
      </c>
      <c r="AQ32" s="1717">
        <v>-71.448873650006718</v>
      </c>
      <c r="AR32" s="1698">
        <v>-1422.9553826099989</v>
      </c>
      <c r="AS32" s="804">
        <v>-917.91756533999956</v>
      </c>
      <c r="AT32" s="804">
        <v>441.43137491999755</v>
      </c>
      <c r="AU32" s="804">
        <v>-839.86263428999951</v>
      </c>
      <c r="AV32" s="804">
        <v>-493.97012427000061</v>
      </c>
      <c r="AW32" s="804">
        <v>154.75616916999988</v>
      </c>
      <c r="AX32" s="804">
        <v>-880.21129356000199</v>
      </c>
      <c r="AY32" s="804">
        <v>-904.36901716000284</v>
      </c>
      <c r="AZ32" s="804">
        <v>-1273.254892720001</v>
      </c>
      <c r="BA32" s="804">
        <v>-1116.6883070200022</v>
      </c>
      <c r="BB32" s="804">
        <v>-458.40926820000846</v>
      </c>
      <c r="BC32" s="1717">
        <v>-134.34240663000708</v>
      </c>
      <c r="BD32" s="804" t="e">
        <f>AU32+#REF!+#REF!+#REF!</f>
        <v>#REF!</v>
      </c>
      <c r="BE32" s="804">
        <v>-1406.9600833599766</v>
      </c>
      <c r="BF32" s="804">
        <v>-533.20018896001227</v>
      </c>
      <c r="BG32" s="804">
        <v>-85.205147169988138</v>
      </c>
      <c r="BH32" s="804">
        <v>-319.35147992998662</v>
      </c>
      <c r="BI32" s="804">
        <v>-1000.8321046399865</v>
      </c>
      <c r="BJ32" s="804">
        <v>-319.15189942000552</v>
      </c>
      <c r="BK32" s="804">
        <v>-1356.3743189000106</v>
      </c>
      <c r="BL32" s="804"/>
      <c r="BM32" s="1698">
        <v>-506.10404815000157</v>
      </c>
      <c r="BN32" s="804">
        <v>-422.31094997000508</v>
      </c>
      <c r="BO32" s="804">
        <v>863.18816832999516</v>
      </c>
      <c r="BP32" s="804">
        <v>-991.87939823000022</v>
      </c>
      <c r="BQ32" s="804">
        <v>223.58358768000406</v>
      </c>
      <c r="BR32" s="804">
        <v>58.149907350002323</v>
      </c>
      <c r="BS32" s="804">
        <v>-900.37619423999593</v>
      </c>
      <c r="BT32" s="804">
        <v>-1323.011139190007</v>
      </c>
      <c r="BU32" s="804">
        <v>-569.73394272998019</v>
      </c>
      <c r="BV32" s="804">
        <v>-807.02708522999569</v>
      </c>
      <c r="BW32" s="804">
        <v>-141.51079441000522</v>
      </c>
      <c r="BX32" s="1699">
        <v>-1147.6672169800313</v>
      </c>
      <c r="BY32" s="1706">
        <v>-1062.5093789399696</v>
      </c>
      <c r="BZ32" s="805">
        <v>-1576.56327207</v>
      </c>
      <c r="CA32" s="805">
        <v>-407.56534315998528</v>
      </c>
      <c r="CB32" s="806">
        <v>274.76600640002687</v>
      </c>
      <c r="CC32" s="806">
        <v>-956.69689904003121</v>
      </c>
      <c r="CD32" s="806">
        <v>-919.56473950996997</v>
      </c>
      <c r="CE32" s="806">
        <v>-1709.3595876799704</v>
      </c>
      <c r="CF32" s="806">
        <v>-1183.7076938399698</v>
      </c>
      <c r="CG32" s="806">
        <v>-271.69817897003236</v>
      </c>
      <c r="CH32" s="806">
        <v>413.08558436768686</v>
      </c>
      <c r="CI32" s="806">
        <v>-1362.1057220600485</v>
      </c>
      <c r="CJ32" s="808">
        <v>-1425.2213491099892</v>
      </c>
      <c r="CK32" s="806">
        <v>-2315.5285755499767</v>
      </c>
      <c r="CL32" s="806">
        <v>-318.46803562999656</v>
      </c>
      <c r="CM32" s="806">
        <v>432.51076223002792</v>
      </c>
      <c r="CN32" s="806">
        <v>-558.64520213008723</v>
      </c>
      <c r="CO32" s="806">
        <v>-814.50798743999565</v>
      </c>
      <c r="CP32" s="806">
        <v>-1714.894540309893</v>
      </c>
      <c r="CQ32" s="806">
        <v>-1471.3806718200767</v>
      </c>
      <c r="CR32" s="806">
        <v>-133.35931642000517</v>
      </c>
      <c r="CS32" s="806">
        <v>-171.79805060001974</v>
      </c>
      <c r="CT32" s="806">
        <v>-1360.2964986799545</v>
      </c>
      <c r="CU32" s="806">
        <v>-460.80771754004667</v>
      </c>
      <c r="CV32" s="806">
        <v>-139.58869902999513</v>
      </c>
      <c r="CW32" s="807">
        <v>-2270.2076655899964</v>
      </c>
      <c r="CX32" s="806">
        <v>629.76818908999633</v>
      </c>
      <c r="CY32" s="806">
        <v>-760.433493400001</v>
      </c>
      <c r="CZ32" s="806">
        <v>-2733.1248475047591</v>
      </c>
      <c r="DA32" s="806">
        <v>-1324.6183808729677</v>
      </c>
      <c r="DB32" s="806">
        <v>83.452847609995402</v>
      </c>
      <c r="DC32" s="806">
        <v>-1456.8447903666845</v>
      </c>
      <c r="DD32" s="806">
        <v>-190.63639939229003</v>
      </c>
      <c r="DE32" s="806">
        <v>-367.40687182001352</v>
      </c>
      <c r="DF32" s="806">
        <v>-2191.0119159099918</v>
      </c>
      <c r="DG32" s="806">
        <v>-1473.8928013299774</v>
      </c>
      <c r="DH32" s="808">
        <v>921.70371638999222</v>
      </c>
      <c r="DI32" s="807">
        <v>-1642.3401327300394</v>
      </c>
      <c r="DJ32" s="806">
        <v>-1256.9036076699988</v>
      </c>
      <c r="DK32" s="806">
        <v>-1246.0086541210544</v>
      </c>
      <c r="DL32" s="806">
        <v>-2320.8728404300323</v>
      </c>
      <c r="DM32" s="806">
        <v>-3544.6184707000057</v>
      </c>
      <c r="DN32" s="806">
        <v>-956.55660743998408</v>
      </c>
      <c r="DO32" s="806">
        <v>-2113.0525696003165</v>
      </c>
      <c r="DP32" s="806">
        <v>-713.52984390006213</v>
      </c>
      <c r="DQ32" s="806">
        <v>-3526.6791688200296</v>
      </c>
      <c r="DR32" s="806">
        <v>-1460.4251302300352</v>
      </c>
      <c r="DS32" s="806">
        <v>-2296.6452923200177</v>
      </c>
      <c r="DT32" s="808">
        <v>1375.6002051600385</v>
      </c>
      <c r="DU32" s="806">
        <v>-3230.8144071400184</v>
      </c>
      <c r="DV32" s="806">
        <v>-4881.5175751300103</v>
      </c>
      <c r="DW32" s="806">
        <v>-6895.5358787099922</v>
      </c>
      <c r="DX32" s="806">
        <v>-1440.5913695944007</v>
      </c>
      <c r="DY32" s="806">
        <v>-4763.2489624197706</v>
      </c>
      <c r="DZ32" s="806">
        <v>-4462.4684913499714</v>
      </c>
      <c r="EA32" s="806">
        <v>-4266.3738533199848</v>
      </c>
      <c r="EB32" s="806">
        <v>-5106.0346094660263</v>
      </c>
      <c r="EC32" s="806">
        <v>-351.73107356997951</v>
      </c>
      <c r="ED32" s="806">
        <v>-5038.679267619963</v>
      </c>
      <c r="EE32" s="806">
        <v>-4127.453150129978</v>
      </c>
      <c r="EF32" s="806">
        <v>-2517.7909422600587</v>
      </c>
      <c r="EG32" s="807">
        <v>-4397.3658237099698</v>
      </c>
      <c r="EH32" s="806">
        <v>-1749.8501066399976</v>
      </c>
      <c r="EI32" s="806">
        <v>-2947.8534711100328</v>
      </c>
      <c r="EJ32" s="806">
        <v>-2584.2726515500749</v>
      </c>
      <c r="EK32" s="806">
        <v>-5010.3288976999984</v>
      </c>
      <c r="EL32" s="806">
        <v>-1386.0575355999506</v>
      </c>
      <c r="EM32" s="806">
        <v>-4113.1114020199702</v>
      </c>
      <c r="EN32" s="806">
        <v>-3868.6841342299986</v>
      </c>
      <c r="EO32" s="806">
        <v>-4366.159375640058</v>
      </c>
      <c r="EP32" s="806">
        <v>-576.19967878992202</v>
      </c>
      <c r="EQ32" s="806">
        <v>-5333.6747215699634</v>
      </c>
      <c r="ER32" s="806">
        <v>385.33918257007747</v>
      </c>
      <c r="ES32" s="807">
        <v>-7291.2424213200011</v>
      </c>
      <c r="ET32" s="806">
        <v>-1616.2783201700329</v>
      </c>
      <c r="EU32" s="806">
        <v>-4485.305321559973</v>
      </c>
      <c r="EV32" s="806">
        <v>-2095.301548089999</v>
      </c>
      <c r="EW32" s="806">
        <v>-4944.8265527199919</v>
      </c>
      <c r="EX32" s="806">
        <v>-1431.7868787799655</v>
      </c>
      <c r="EY32" s="806">
        <v>-4912.512966239965</v>
      </c>
      <c r="EZ32" s="806">
        <v>-6401.5144075700264</v>
      </c>
      <c r="FA32" s="806">
        <v>-2436.1264843899908</v>
      </c>
      <c r="FB32" s="806">
        <v>-2370.4316299900038</v>
      </c>
      <c r="FC32" s="806">
        <v>-5315.429854579982</v>
      </c>
      <c r="FD32" s="806">
        <v>1074.2431722399947</v>
      </c>
      <c r="FE32" s="807">
        <v>-6498.8184783899951</v>
      </c>
      <c r="FF32" s="806">
        <v>-4446.5916970400349</v>
      </c>
      <c r="FG32" s="806">
        <v>3229.3185603100287</v>
      </c>
      <c r="FH32" s="806">
        <v>-2706.0144988299598</v>
      </c>
      <c r="FI32" s="806">
        <v>-703.92599163091552</v>
      </c>
      <c r="FJ32" s="806">
        <v>6254.9528870708536</v>
      </c>
      <c r="FK32" s="806">
        <v>-8563.8980201260201</v>
      </c>
      <c r="FL32" s="806">
        <v>-4884.6448271800346</v>
      </c>
      <c r="FM32" s="806">
        <v>-3731.8394028551525</v>
      </c>
      <c r="FN32" s="806">
        <v>-3472.3869961142168</v>
      </c>
      <c r="FO32" s="806">
        <v>-2638.5225636600107</v>
      </c>
      <c r="FP32" s="806">
        <v>1002.7608361700699</v>
      </c>
      <c r="FQ32" s="807">
        <v>-7930.9562037549704</v>
      </c>
      <c r="FR32" s="806">
        <v>-14775.382433810028</v>
      </c>
      <c r="FS32" s="806">
        <v>-2701.7557278499362</v>
      </c>
      <c r="FT32" s="806">
        <v>-6545.673220390011</v>
      </c>
      <c r="FU32" s="806">
        <v>-3185.3337697400357</v>
      </c>
      <c r="FV32" s="806">
        <v>2033.0185606299731</v>
      </c>
      <c r="FW32" s="806">
        <v>-3212.2551521760001</v>
      </c>
      <c r="FX32" s="806">
        <v>-17926.139912634939</v>
      </c>
      <c r="FY32" s="806">
        <v>-6607.6118882619567</v>
      </c>
      <c r="FZ32" s="806">
        <v>-3798.0224668069909</v>
      </c>
      <c r="GA32" s="806">
        <v>-3288.6287967700382</v>
      </c>
      <c r="GB32" s="806">
        <v>20535.893234889209</v>
      </c>
      <c r="GC32" s="1925">
        <f>GC30-GC31</f>
        <v>-11848.691002101148</v>
      </c>
      <c r="GD32" s="1844">
        <f t="shared" ref="GD32:GN32" si="7">GD30-GD31</f>
        <v>-10729.473236114216</v>
      </c>
      <c r="GE32" s="1844">
        <f t="shared" si="7"/>
        <v>6122.4711997607119</v>
      </c>
      <c r="GF32" s="1844">
        <f t="shared" si="7"/>
        <v>2421.285768058764</v>
      </c>
      <c r="GG32" s="1844">
        <f t="shared" si="7"/>
        <v>-4642.4781323506468</v>
      </c>
      <c r="GH32" s="1844">
        <f t="shared" si="7"/>
        <v>-2684.839602007045</v>
      </c>
      <c r="GI32" s="1844">
        <f t="shared" si="7"/>
        <v>3536.2058099795104</v>
      </c>
      <c r="GJ32" s="1844">
        <f t="shared" si="7"/>
        <v>668.19924155000626</v>
      </c>
      <c r="GK32" s="1844">
        <f t="shared" si="7"/>
        <v>8182.8938391225092</v>
      </c>
      <c r="GL32" s="1844">
        <f t="shared" si="7"/>
        <v>-1404.3409050724476</v>
      </c>
      <c r="GM32" s="1844">
        <f t="shared" si="7"/>
        <v>-5495.4481133678528</v>
      </c>
      <c r="GN32" s="1926">
        <f t="shared" si="7"/>
        <v>-25086.63901371407</v>
      </c>
      <c r="GO32" s="781"/>
    </row>
    <row r="33" spans="1:197" ht="41.5" customHeight="1" thickTop="1" x14ac:dyDescent="0.45">
      <c r="A33" s="809"/>
      <c r="B33" s="810"/>
      <c r="C33" s="810"/>
      <c r="D33" s="810"/>
      <c r="E33" s="810"/>
      <c r="F33" s="810"/>
      <c r="G33" s="810"/>
      <c r="H33" s="810"/>
      <c r="I33" s="810"/>
      <c r="J33" s="810"/>
      <c r="K33" s="810"/>
      <c r="L33" s="810"/>
      <c r="M33" s="810"/>
      <c r="N33" s="810"/>
      <c r="O33" s="810"/>
      <c r="P33" s="810"/>
      <c r="Q33" s="810"/>
      <c r="R33" s="811"/>
      <c r="S33" s="811"/>
      <c r="T33" s="811"/>
      <c r="U33" s="811"/>
      <c r="V33" s="811"/>
      <c r="W33" s="811"/>
      <c r="X33" s="811"/>
      <c r="Y33" s="811"/>
      <c r="Z33" s="811"/>
      <c r="AA33" s="811"/>
      <c r="AB33" s="811"/>
      <c r="AC33" s="812"/>
      <c r="AD33" s="812"/>
      <c r="AE33" s="812"/>
      <c r="AF33" s="812"/>
      <c r="AG33" s="812"/>
      <c r="AH33" s="812"/>
      <c r="AI33" s="812"/>
      <c r="AJ33" s="812"/>
      <c r="AK33" s="812"/>
      <c r="AL33" s="812"/>
      <c r="AM33" s="812"/>
      <c r="AN33" s="812"/>
      <c r="AO33" s="812"/>
      <c r="AP33" s="812"/>
      <c r="AQ33" s="812"/>
      <c r="AR33" s="812"/>
      <c r="AS33" s="812"/>
      <c r="AT33" s="812"/>
      <c r="AU33" s="812"/>
      <c r="AV33" s="812"/>
      <c r="AW33" s="812"/>
      <c r="AX33" s="812"/>
      <c r="AY33" s="812"/>
      <c r="AZ33" s="812"/>
      <c r="BA33" s="812"/>
      <c r="BB33" s="812"/>
      <c r="BC33" s="812"/>
      <c r="BD33" s="812"/>
      <c r="BE33" s="812"/>
      <c r="BF33" s="812"/>
      <c r="BG33" s="812"/>
      <c r="BH33" s="812"/>
      <c r="BI33" s="812"/>
      <c r="BJ33" s="812"/>
      <c r="BK33" s="812"/>
      <c r="BL33" s="812"/>
      <c r="BM33" s="813"/>
      <c r="BN33" s="813"/>
      <c r="BO33" s="813"/>
      <c r="BP33" s="812"/>
      <c r="BQ33" s="813"/>
      <c r="BR33" s="813"/>
      <c r="BS33" s="813"/>
      <c r="BT33" s="813"/>
      <c r="BU33" s="813"/>
      <c r="BV33" s="813"/>
      <c r="BW33" s="813"/>
      <c r="BX33" s="814"/>
      <c r="BY33" s="815"/>
      <c r="BZ33" s="815"/>
      <c r="CA33" s="815"/>
      <c r="CB33" s="816"/>
      <c r="CC33" s="816"/>
      <c r="CD33" s="816"/>
      <c r="CE33" s="816"/>
      <c r="CF33" s="816"/>
      <c r="CG33" s="816"/>
      <c r="CH33" s="816"/>
      <c r="CI33" s="816"/>
      <c r="CJ33" s="816"/>
      <c r="CK33" s="816"/>
      <c r="CL33" s="816"/>
      <c r="CM33" s="816"/>
      <c r="CN33" s="816"/>
      <c r="CO33" s="816"/>
      <c r="CP33" s="816"/>
      <c r="CQ33" s="816"/>
      <c r="CR33" s="816"/>
      <c r="CS33" s="816"/>
      <c r="CT33" s="816"/>
      <c r="CU33" s="816"/>
      <c r="CV33" s="816"/>
      <c r="CW33" s="816"/>
      <c r="CX33" s="816"/>
      <c r="CY33" s="816"/>
      <c r="CZ33" s="816"/>
      <c r="DA33" s="816"/>
      <c r="DB33" s="816"/>
      <c r="DC33" s="816"/>
      <c r="DD33" s="816"/>
      <c r="DE33" s="816"/>
      <c r="DF33" s="816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816"/>
      <c r="DR33" s="816"/>
      <c r="DS33" s="816"/>
      <c r="DT33" s="816"/>
      <c r="DU33" s="816"/>
      <c r="DV33" s="816"/>
      <c r="DW33" s="816"/>
      <c r="DX33" s="816"/>
      <c r="DY33" s="816"/>
      <c r="DZ33" s="816"/>
      <c r="EA33" s="816"/>
      <c r="EB33" s="816"/>
      <c r="EC33" s="816"/>
      <c r="ED33" s="816"/>
      <c r="EE33" s="816"/>
      <c r="EF33" s="816"/>
      <c r="EG33" s="816"/>
      <c r="EH33" s="816"/>
      <c r="EI33" s="816"/>
      <c r="EJ33" s="816"/>
      <c r="EK33" s="816"/>
      <c r="EL33" s="816"/>
      <c r="EM33" s="816"/>
      <c r="EN33" s="816"/>
      <c r="EO33" s="816"/>
      <c r="EP33" s="816"/>
      <c r="EQ33" s="816"/>
      <c r="ER33" s="816"/>
      <c r="ES33" s="816"/>
      <c r="ET33" s="816"/>
      <c r="EU33" s="816"/>
      <c r="EV33" s="816"/>
      <c r="EW33" s="816"/>
      <c r="EX33" s="816"/>
      <c r="EY33" s="816"/>
      <c r="EZ33" s="816"/>
      <c r="FA33" s="816"/>
      <c r="FB33" s="816"/>
      <c r="FC33" s="816"/>
      <c r="FD33" s="816"/>
      <c r="FE33" s="816"/>
      <c r="FF33" s="816"/>
      <c r="FG33" s="816"/>
      <c r="FH33" s="816"/>
      <c r="FI33" s="816"/>
      <c r="FJ33" s="816"/>
      <c r="FK33" s="816"/>
      <c r="FL33" s="816"/>
      <c r="FM33" s="816"/>
      <c r="FN33" s="816"/>
      <c r="FO33" s="816"/>
      <c r="FP33" s="816"/>
      <c r="FQ33" s="816"/>
      <c r="FR33" s="816"/>
      <c r="FS33" s="816"/>
      <c r="FT33" s="816"/>
      <c r="FU33" s="816"/>
      <c r="FV33" s="816"/>
      <c r="FW33" s="816"/>
      <c r="FX33" s="816"/>
      <c r="FY33" s="816"/>
      <c r="FZ33" s="816"/>
      <c r="GA33" s="816"/>
      <c r="GB33" s="816"/>
      <c r="GC33" s="816"/>
      <c r="GD33" s="816"/>
      <c r="GE33" s="816"/>
      <c r="GF33" s="816"/>
      <c r="GG33" s="816"/>
      <c r="GH33" s="816"/>
      <c r="GI33" s="816"/>
      <c r="GJ33" s="816"/>
      <c r="GK33" s="816"/>
      <c r="GL33" s="816"/>
      <c r="GM33" s="816"/>
      <c r="GN33" s="816"/>
      <c r="GO33" s="760"/>
    </row>
    <row r="34" spans="1:197" ht="33" customHeight="1" x14ac:dyDescent="0.45">
      <c r="A34" s="817"/>
      <c r="R34" s="818"/>
      <c r="S34" s="818"/>
      <c r="T34" s="818"/>
      <c r="U34" s="818"/>
      <c r="V34" s="818"/>
      <c r="W34" s="819"/>
      <c r="X34" s="819"/>
      <c r="Y34" s="819"/>
      <c r="Z34" s="819"/>
      <c r="AA34" s="819"/>
      <c r="AB34" s="819"/>
      <c r="AC34" s="819"/>
      <c r="AD34" s="819"/>
      <c r="AE34" s="819"/>
      <c r="AF34" s="819"/>
      <c r="AG34" s="818"/>
      <c r="AH34" s="818"/>
      <c r="AI34" s="818"/>
      <c r="AJ34" s="818"/>
      <c r="AK34" s="818"/>
      <c r="AL34" s="818"/>
      <c r="AM34" s="818"/>
      <c r="AN34" s="818"/>
      <c r="BO34" s="820"/>
      <c r="BP34" s="820"/>
      <c r="BQ34" s="820"/>
      <c r="BR34" s="820"/>
      <c r="BS34" s="820"/>
      <c r="BT34" s="820"/>
      <c r="BU34" s="820"/>
      <c r="BV34" s="820"/>
      <c r="BW34" s="820"/>
      <c r="BX34" s="820"/>
      <c r="BY34" s="821"/>
      <c r="BZ34" s="821"/>
      <c r="CA34" s="821"/>
      <c r="CB34" s="821"/>
      <c r="CC34" s="821"/>
      <c r="CD34" s="821"/>
      <c r="CE34" s="821"/>
      <c r="CF34" s="821"/>
      <c r="CG34" s="821"/>
      <c r="CH34" s="821"/>
      <c r="CI34" s="821"/>
      <c r="CJ34" s="821"/>
      <c r="CK34" s="821"/>
      <c r="CL34" s="821"/>
      <c r="CM34" s="821"/>
      <c r="CN34" s="821"/>
      <c r="CO34" s="821"/>
      <c r="CP34" s="821"/>
      <c r="CQ34" s="821"/>
      <c r="CR34" s="821"/>
      <c r="CS34" s="821"/>
      <c r="CT34" s="821"/>
      <c r="CU34" s="821"/>
      <c r="CV34" s="821"/>
      <c r="CW34" s="821"/>
      <c r="CX34" s="821"/>
      <c r="CY34" s="821"/>
      <c r="CZ34" s="821"/>
      <c r="DA34" s="821"/>
      <c r="DB34" s="821"/>
      <c r="DC34" s="821"/>
      <c r="DD34" s="821"/>
      <c r="DE34" s="821"/>
      <c r="DF34" s="821"/>
      <c r="DG34" s="821"/>
      <c r="DH34" s="821"/>
      <c r="DI34" s="821"/>
      <c r="DJ34" s="821"/>
      <c r="DK34" s="821"/>
      <c r="DL34" s="821"/>
      <c r="DM34" s="821"/>
      <c r="DN34" s="821"/>
      <c r="DO34" s="821"/>
      <c r="DP34" s="821"/>
      <c r="DQ34" s="821"/>
      <c r="DR34" s="821"/>
      <c r="DS34" s="821"/>
      <c r="DT34" s="821"/>
      <c r="DU34" s="816"/>
      <c r="DV34" s="816"/>
      <c r="DW34" s="816"/>
    </row>
    <row r="35" spans="1:197" ht="33" customHeight="1" x14ac:dyDescent="0.4">
      <c r="BV35" s="723"/>
      <c r="BW35" s="723"/>
      <c r="BX35" s="723"/>
      <c r="BY35" s="723"/>
      <c r="BZ35" s="723"/>
      <c r="CA35" s="723"/>
      <c r="CB35" s="723"/>
      <c r="CC35" s="723"/>
      <c r="CD35" s="723"/>
      <c r="CE35" s="723"/>
      <c r="CF35" s="723"/>
      <c r="CG35" s="723"/>
      <c r="CH35" s="723"/>
      <c r="CI35" s="723"/>
      <c r="CJ35" s="723"/>
      <c r="CK35" s="723"/>
      <c r="CL35" s="723"/>
      <c r="CM35" s="723"/>
      <c r="CN35" s="723"/>
      <c r="CO35" s="723"/>
      <c r="CP35" s="723"/>
      <c r="CQ35" s="723"/>
      <c r="CR35" s="723"/>
      <c r="CS35" s="723"/>
      <c r="CT35" s="723"/>
      <c r="CU35" s="723"/>
      <c r="CV35" s="723"/>
      <c r="CW35" s="723"/>
      <c r="CX35" s="723"/>
      <c r="CY35" s="723"/>
      <c r="CZ35" s="723"/>
      <c r="DA35" s="723"/>
      <c r="DB35" s="723"/>
      <c r="DC35" s="723"/>
      <c r="DD35" s="723"/>
      <c r="DE35" s="723"/>
      <c r="DF35" s="723"/>
      <c r="DG35" s="723"/>
      <c r="DH35" s="723"/>
      <c r="DI35" s="723"/>
      <c r="DJ35" s="723"/>
      <c r="DK35" s="723"/>
      <c r="DL35" s="723"/>
      <c r="DM35" s="723"/>
      <c r="DN35" s="723"/>
      <c r="DO35" s="820"/>
      <c r="DP35" s="820"/>
      <c r="DQ35" s="820"/>
      <c r="DR35" s="820"/>
      <c r="DS35" s="820"/>
      <c r="DT35" s="820"/>
      <c r="DU35" s="820"/>
      <c r="DV35" s="820"/>
      <c r="DW35" s="820"/>
      <c r="DX35" s="820"/>
      <c r="DY35" s="820"/>
      <c r="DZ35" s="820"/>
      <c r="EA35" s="820"/>
      <c r="EB35" s="820"/>
      <c r="EC35" s="820"/>
      <c r="ED35" s="820"/>
      <c r="EE35" s="820"/>
      <c r="EF35" s="820"/>
      <c r="EG35" s="820"/>
      <c r="EH35" s="820"/>
      <c r="EI35" s="820"/>
      <c r="EJ35" s="820"/>
      <c r="EK35" s="820"/>
      <c r="EL35" s="820"/>
      <c r="EM35" s="820"/>
      <c r="EN35" s="820"/>
      <c r="EO35" s="820"/>
      <c r="EP35" s="820"/>
      <c r="EQ35" s="820"/>
      <c r="ER35" s="820"/>
      <c r="ES35" s="820"/>
      <c r="ET35" s="820"/>
      <c r="EU35" s="820"/>
      <c r="EV35" s="820"/>
      <c r="EW35" s="820"/>
      <c r="EX35" s="820"/>
      <c r="EY35" s="820"/>
      <c r="EZ35" s="820"/>
      <c r="FA35" s="820"/>
      <c r="FB35" s="820"/>
      <c r="FC35" s="820"/>
      <c r="FD35" s="820"/>
      <c r="FE35" s="820"/>
      <c r="FF35" s="820"/>
      <c r="FG35" s="820"/>
      <c r="FH35" s="820"/>
      <c r="FI35" s="820"/>
      <c r="FJ35" s="820"/>
      <c r="FK35" s="820"/>
      <c r="FL35" s="820"/>
      <c r="FM35" s="820"/>
      <c r="FN35" s="820"/>
      <c r="FO35" s="820"/>
      <c r="FP35" s="820"/>
      <c r="FQ35" s="820"/>
      <c r="FR35" s="820"/>
      <c r="FS35" s="820"/>
      <c r="FT35" s="820"/>
      <c r="FU35" s="820"/>
      <c r="FV35" s="820"/>
      <c r="FW35" s="820"/>
      <c r="FX35" s="820"/>
      <c r="FY35" s="820"/>
      <c r="FZ35" s="820"/>
      <c r="GA35" s="820"/>
      <c r="GB35" s="820"/>
      <c r="GC35" s="820"/>
      <c r="GD35" s="820"/>
      <c r="GE35" s="820"/>
      <c r="GF35" s="820"/>
      <c r="GG35" s="820"/>
      <c r="GH35" s="820"/>
      <c r="GI35" s="820"/>
      <c r="GJ35" s="820"/>
      <c r="GK35" s="820"/>
      <c r="GL35" s="820"/>
      <c r="GM35" s="820"/>
      <c r="GN35" s="820"/>
    </row>
    <row r="36" spans="1:197" ht="33" customHeight="1" x14ac:dyDescent="0.45">
      <c r="BV36" s="723"/>
      <c r="BW36" s="723"/>
      <c r="BX36" s="723"/>
      <c r="BY36" s="723"/>
      <c r="BZ36" s="723"/>
      <c r="CA36" s="723"/>
      <c r="CB36" s="723"/>
      <c r="CC36" s="723"/>
      <c r="CD36" s="723"/>
      <c r="CE36" s="723"/>
      <c r="CF36" s="723"/>
      <c r="CG36" s="723"/>
      <c r="CH36" s="723"/>
      <c r="CI36" s="723"/>
      <c r="CJ36" s="723"/>
      <c r="CK36" s="723"/>
      <c r="CL36" s="723"/>
      <c r="CM36" s="723"/>
      <c r="CN36" s="723"/>
      <c r="CO36" s="723"/>
      <c r="CP36" s="723"/>
      <c r="CQ36" s="723"/>
      <c r="CR36" s="723"/>
      <c r="CS36" s="723"/>
      <c r="CT36" s="723"/>
      <c r="CU36" s="723"/>
      <c r="CV36" s="723"/>
      <c r="CW36" s="723"/>
      <c r="CX36" s="723"/>
      <c r="CY36" s="723"/>
      <c r="CZ36" s="723"/>
      <c r="DA36" s="723"/>
      <c r="DB36" s="723"/>
      <c r="DC36" s="723"/>
      <c r="DD36" s="723"/>
      <c r="DE36" s="723"/>
      <c r="DF36" s="723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78"/>
      <c r="DV36" s="778"/>
      <c r="DW36" s="778"/>
    </row>
    <row r="37" spans="1:197" ht="33" customHeight="1" x14ac:dyDescent="0.45">
      <c r="N37" s="822"/>
      <c r="O37" s="822"/>
      <c r="P37" s="822"/>
      <c r="Q37" s="822"/>
      <c r="R37" s="823"/>
      <c r="S37" s="823"/>
      <c r="BV37" s="723"/>
      <c r="BW37" s="723"/>
      <c r="BX37" s="723"/>
      <c r="BY37" s="723"/>
      <c r="BZ37" s="723"/>
      <c r="CA37" s="723"/>
      <c r="CB37" s="723"/>
      <c r="CC37" s="723"/>
      <c r="CD37" s="723"/>
      <c r="CE37" s="723"/>
      <c r="CF37" s="723"/>
      <c r="CG37" s="723"/>
      <c r="CH37" s="723"/>
      <c r="CI37" s="723"/>
      <c r="CJ37" s="723"/>
      <c r="CK37" s="723"/>
      <c r="CL37" s="723"/>
      <c r="CM37" s="723"/>
      <c r="CN37" s="723"/>
      <c r="CO37" s="723"/>
      <c r="CP37" s="723"/>
      <c r="CQ37" s="723"/>
      <c r="CR37" s="723"/>
      <c r="CS37" s="723"/>
      <c r="CT37" s="723"/>
      <c r="CU37" s="723"/>
      <c r="CV37" s="723"/>
      <c r="CW37" s="723"/>
      <c r="CX37" s="723"/>
      <c r="CY37" s="723"/>
      <c r="CZ37" s="723"/>
      <c r="DA37" s="723"/>
      <c r="DB37" s="723"/>
      <c r="DC37" s="723"/>
      <c r="DD37" s="723"/>
      <c r="DE37" s="723"/>
      <c r="DF37" s="723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78"/>
      <c r="DV37" s="778"/>
      <c r="DW37" s="778"/>
    </row>
    <row r="38" spans="1:197" ht="33" customHeight="1" x14ac:dyDescent="0.45">
      <c r="BV38" s="723"/>
      <c r="BW38" s="723"/>
      <c r="BX38" s="723"/>
      <c r="BY38" s="723"/>
      <c r="BZ38" s="723"/>
      <c r="CA38" s="723"/>
      <c r="CB38" s="723"/>
      <c r="CC38" s="723"/>
      <c r="CD38" s="723"/>
      <c r="CE38" s="723"/>
      <c r="CF38" s="723"/>
      <c r="CG38" s="723"/>
      <c r="CH38" s="723"/>
      <c r="CI38" s="723"/>
      <c r="CJ38" s="723"/>
      <c r="CK38" s="723"/>
      <c r="CL38" s="723"/>
      <c r="CM38" s="723"/>
      <c r="CN38" s="723"/>
      <c r="CO38" s="723"/>
      <c r="CP38" s="723"/>
      <c r="CQ38" s="723"/>
      <c r="CR38" s="723"/>
      <c r="CS38" s="723"/>
      <c r="CT38" s="723"/>
      <c r="CU38" s="723"/>
      <c r="CV38" s="723"/>
      <c r="CW38" s="723"/>
      <c r="CX38" s="723"/>
      <c r="CY38" s="723"/>
      <c r="CZ38" s="723"/>
      <c r="DA38" s="723"/>
      <c r="DB38" s="723"/>
      <c r="DC38" s="723"/>
      <c r="DD38" s="723"/>
      <c r="DE38" s="723"/>
      <c r="DF38" s="723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78"/>
      <c r="DV38" s="778"/>
      <c r="DW38" s="778"/>
      <c r="DY38" s="824"/>
      <c r="DZ38" s="824"/>
    </row>
    <row r="39" spans="1:197" ht="33" customHeight="1" thickBot="1" x14ac:dyDescent="0.5"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3"/>
      <c r="CK39" s="723"/>
      <c r="CL39" s="723"/>
      <c r="CM39" s="723"/>
      <c r="CN39" s="723"/>
      <c r="CO39" s="723"/>
      <c r="CP39" s="723"/>
      <c r="CQ39" s="723"/>
      <c r="CR39" s="723"/>
      <c r="CS39" s="723"/>
      <c r="CT39" s="723"/>
      <c r="CU39" s="723"/>
      <c r="CV39" s="723"/>
      <c r="CW39" s="723"/>
      <c r="CX39" s="723"/>
      <c r="CY39" s="723"/>
      <c r="CZ39" s="723"/>
      <c r="DA39" s="723"/>
      <c r="DB39" s="723"/>
      <c r="DC39" s="723"/>
      <c r="DD39" s="723"/>
      <c r="DE39" s="723"/>
      <c r="DF39" s="723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78"/>
      <c r="DV39" s="778"/>
      <c r="DW39" s="778"/>
      <c r="DY39" s="824"/>
      <c r="DZ39" s="824"/>
    </row>
    <row r="40" spans="1:197" ht="33" customHeight="1" thickTop="1" x14ac:dyDescent="0.45">
      <c r="BM40" s="825"/>
      <c r="BV40" s="723"/>
      <c r="BW40" s="723"/>
      <c r="BX40" s="723"/>
      <c r="BY40" s="723"/>
      <c r="BZ40" s="723"/>
      <c r="CA40" s="723"/>
      <c r="CB40" s="723"/>
      <c r="CC40" s="723"/>
      <c r="CD40" s="723"/>
      <c r="CE40" s="723"/>
      <c r="CF40" s="723"/>
      <c r="CG40" s="723"/>
      <c r="CH40" s="723"/>
      <c r="CI40" s="723"/>
      <c r="CJ40" s="723"/>
      <c r="CK40" s="723"/>
      <c r="CL40" s="723"/>
      <c r="CM40" s="723"/>
      <c r="CN40" s="723"/>
      <c r="CO40" s="723"/>
      <c r="CP40" s="723"/>
      <c r="CQ40" s="723"/>
      <c r="CR40" s="723"/>
      <c r="CS40" s="723"/>
      <c r="CT40" s="723"/>
      <c r="CU40" s="723"/>
      <c r="CV40" s="723"/>
      <c r="CW40" s="723"/>
      <c r="CX40" s="723"/>
      <c r="CY40" s="723"/>
      <c r="CZ40" s="723"/>
      <c r="DA40" s="723"/>
      <c r="DB40" s="723"/>
      <c r="DC40" s="723"/>
      <c r="DD40" s="723"/>
      <c r="DE40" s="723"/>
      <c r="DF40" s="723"/>
      <c r="DG40" s="723"/>
      <c r="DH40" s="723"/>
      <c r="DI40" s="723"/>
      <c r="DJ40" s="723"/>
      <c r="DK40" s="723"/>
      <c r="DL40" s="723"/>
      <c r="DM40" s="723"/>
      <c r="DN40" s="723"/>
      <c r="DO40" s="723"/>
      <c r="DP40" s="723"/>
      <c r="DQ40" s="723"/>
      <c r="DR40" s="723"/>
      <c r="DS40" s="723"/>
      <c r="DT40" s="723"/>
      <c r="DU40" s="778"/>
      <c r="DV40" s="778"/>
      <c r="DW40" s="778"/>
      <c r="DY40" s="824"/>
      <c r="DZ40" s="824"/>
    </row>
    <row r="41" spans="1:197" ht="27" customHeight="1" x14ac:dyDescent="0.45">
      <c r="BV41" s="723"/>
      <c r="BW41" s="723"/>
      <c r="BX41" s="723"/>
      <c r="BY41" s="723"/>
      <c r="BZ41" s="723"/>
      <c r="CA41" s="723"/>
      <c r="CB41" s="723"/>
      <c r="CC41" s="723"/>
      <c r="CD41" s="723"/>
      <c r="CE41" s="723"/>
      <c r="CF41" s="723"/>
      <c r="CG41" s="723"/>
      <c r="CH41" s="723"/>
      <c r="CI41" s="723"/>
      <c r="CJ41" s="723"/>
      <c r="CK41" s="723"/>
      <c r="CL41" s="723"/>
      <c r="CM41" s="723"/>
      <c r="CN41" s="723"/>
      <c r="CO41" s="723"/>
      <c r="CP41" s="723"/>
      <c r="CQ41" s="723"/>
      <c r="CR41" s="723"/>
      <c r="CS41" s="723"/>
      <c r="CT41" s="723"/>
      <c r="CU41" s="723"/>
      <c r="CV41" s="723"/>
      <c r="CW41" s="723"/>
      <c r="CX41" s="723"/>
      <c r="CY41" s="723"/>
      <c r="CZ41" s="723"/>
      <c r="DA41" s="723"/>
      <c r="DB41" s="723"/>
      <c r="DC41" s="723"/>
      <c r="DD41" s="723"/>
      <c r="DE41" s="723"/>
      <c r="DF41" s="723"/>
      <c r="DG41" s="723"/>
      <c r="DH41" s="723"/>
      <c r="DI41" s="723"/>
      <c r="DJ41" s="723"/>
      <c r="DK41" s="723"/>
      <c r="DL41" s="723"/>
      <c r="DM41" s="723"/>
      <c r="DN41" s="723"/>
      <c r="DO41" s="723"/>
      <c r="DP41" s="723"/>
      <c r="DQ41" s="723"/>
      <c r="DR41" s="723"/>
      <c r="DS41" s="723"/>
      <c r="DT41" s="723"/>
      <c r="DU41" s="778"/>
      <c r="DV41" s="778"/>
      <c r="DW41" s="778"/>
      <c r="DY41" s="824"/>
      <c r="DZ41" s="824"/>
      <c r="EA41" s="723"/>
      <c r="EB41" s="723"/>
      <c r="EC41" s="723"/>
      <c r="ED41" s="723"/>
      <c r="EE41" s="723"/>
      <c r="EF41" s="723"/>
      <c r="EG41" s="723"/>
      <c r="EH41" s="723"/>
      <c r="EI41" s="723"/>
      <c r="EJ41" s="723"/>
      <c r="EK41" s="723"/>
      <c r="EL41" s="723"/>
      <c r="EM41" s="723"/>
      <c r="EN41" s="723"/>
      <c r="EO41" s="723"/>
      <c r="EP41" s="723"/>
      <c r="EQ41" s="723"/>
      <c r="ER41" s="723"/>
      <c r="ES41" s="723"/>
      <c r="ET41" s="723"/>
      <c r="EU41" s="723"/>
      <c r="EV41" s="723"/>
      <c r="EW41" s="723"/>
      <c r="EX41" s="723"/>
      <c r="EY41" s="723"/>
      <c r="EZ41" s="723"/>
      <c r="FA41" s="723"/>
      <c r="FB41" s="723"/>
      <c r="FC41" s="723"/>
      <c r="FD41" s="723"/>
      <c r="FE41" s="723"/>
      <c r="FF41" s="723"/>
      <c r="FG41" s="723"/>
      <c r="FH41" s="723"/>
      <c r="FI41" s="723"/>
      <c r="FJ41" s="723"/>
      <c r="FK41" s="723"/>
      <c r="FL41" s="723"/>
      <c r="FM41" s="723"/>
      <c r="FN41" s="723"/>
      <c r="FO41" s="723"/>
      <c r="FP41" s="723"/>
      <c r="FQ41" s="723"/>
      <c r="FR41" s="723"/>
      <c r="FS41" s="723"/>
      <c r="FT41" s="723"/>
      <c r="FU41" s="723"/>
      <c r="FV41" s="723"/>
      <c r="FW41" s="723"/>
      <c r="FX41" s="723"/>
      <c r="FY41" s="723"/>
      <c r="FZ41" s="723"/>
      <c r="GA41" s="723"/>
      <c r="GB41" s="723"/>
      <c r="GC41" s="723"/>
      <c r="GD41" s="723"/>
      <c r="GE41" s="723"/>
      <c r="GF41" s="723"/>
      <c r="GG41" s="723"/>
      <c r="GH41" s="723"/>
      <c r="GI41" s="723"/>
      <c r="GJ41" s="723"/>
      <c r="GK41" s="723"/>
      <c r="GL41" s="723"/>
      <c r="GM41" s="723"/>
      <c r="GN41" s="723"/>
    </row>
    <row r="42" spans="1:197" ht="23.25" customHeight="1" x14ac:dyDescent="0.45">
      <c r="BV42" s="723"/>
      <c r="BW42" s="723"/>
      <c r="BX42" s="723"/>
      <c r="BY42" s="723"/>
      <c r="BZ42" s="723"/>
      <c r="CA42" s="723"/>
      <c r="CB42" s="723"/>
      <c r="CC42" s="723"/>
      <c r="CD42" s="723"/>
      <c r="CE42" s="723"/>
      <c r="CF42" s="723"/>
      <c r="CG42" s="723"/>
      <c r="CH42" s="723"/>
      <c r="CI42" s="723"/>
      <c r="CJ42" s="723"/>
      <c r="CK42" s="723"/>
      <c r="CL42" s="723"/>
      <c r="CM42" s="723"/>
      <c r="CN42" s="723"/>
      <c r="CO42" s="723"/>
      <c r="CP42" s="723"/>
      <c r="CQ42" s="723"/>
      <c r="CR42" s="723"/>
      <c r="CS42" s="723"/>
      <c r="CT42" s="723"/>
      <c r="CU42" s="723"/>
      <c r="CV42" s="723"/>
      <c r="CW42" s="723"/>
      <c r="CX42" s="723"/>
      <c r="CY42" s="723"/>
      <c r="CZ42" s="723"/>
      <c r="DA42" s="723"/>
      <c r="DB42" s="723"/>
      <c r="DC42" s="723"/>
      <c r="DD42" s="723"/>
      <c r="DE42" s="723"/>
      <c r="DF42" s="723"/>
      <c r="DG42" s="723"/>
      <c r="DH42" s="723"/>
      <c r="DI42" s="723"/>
      <c r="DJ42" s="723"/>
      <c r="DK42" s="723"/>
      <c r="DL42" s="723"/>
      <c r="DM42" s="723"/>
      <c r="DN42" s="723"/>
      <c r="DO42" s="723"/>
      <c r="DP42" s="723"/>
      <c r="DQ42" s="723"/>
      <c r="DR42" s="723"/>
      <c r="DS42" s="723"/>
      <c r="DT42" s="723"/>
      <c r="DU42" s="778"/>
      <c r="DV42" s="778"/>
      <c r="DW42" s="778"/>
      <c r="DY42" s="824"/>
      <c r="DZ42" s="824"/>
      <c r="EA42" s="723"/>
      <c r="EB42" s="723"/>
      <c r="EC42" s="723"/>
      <c r="ED42" s="723"/>
      <c r="EE42" s="723"/>
      <c r="EF42" s="723"/>
      <c r="EG42" s="723"/>
      <c r="EH42" s="723"/>
      <c r="EI42" s="723"/>
      <c r="EJ42" s="723"/>
      <c r="EK42" s="723"/>
      <c r="EL42" s="723"/>
      <c r="EM42" s="723"/>
      <c r="EN42" s="723"/>
      <c r="EO42" s="723"/>
      <c r="EP42" s="723"/>
      <c r="EQ42" s="723"/>
      <c r="ER42" s="723"/>
      <c r="ES42" s="723"/>
      <c r="ET42" s="723"/>
      <c r="EU42" s="723"/>
      <c r="EV42" s="723"/>
      <c r="EW42" s="723"/>
      <c r="EX42" s="723"/>
      <c r="EY42" s="723"/>
      <c r="EZ42" s="723"/>
      <c r="FA42" s="723"/>
      <c r="FB42" s="723"/>
      <c r="FC42" s="723"/>
      <c r="FD42" s="723"/>
      <c r="FE42" s="723"/>
      <c r="FF42" s="723"/>
      <c r="FG42" s="723"/>
      <c r="FH42" s="723"/>
      <c r="FI42" s="723"/>
      <c r="FJ42" s="723"/>
      <c r="FK42" s="723"/>
      <c r="FL42" s="723"/>
      <c r="FM42" s="723"/>
      <c r="FN42" s="723"/>
      <c r="FO42" s="723"/>
      <c r="FP42" s="723"/>
      <c r="FQ42" s="723"/>
      <c r="FR42" s="723"/>
      <c r="FS42" s="723"/>
      <c r="FT42" s="723"/>
      <c r="FU42" s="723"/>
      <c r="FV42" s="723"/>
      <c r="FW42" s="723"/>
      <c r="FX42" s="723"/>
      <c r="FY42" s="723"/>
      <c r="FZ42" s="723"/>
      <c r="GA42" s="723"/>
      <c r="GB42" s="723"/>
      <c r="GC42" s="723"/>
      <c r="GD42" s="723"/>
      <c r="GE42" s="723"/>
      <c r="GF42" s="723"/>
      <c r="GG42" s="723"/>
      <c r="GH42" s="723"/>
      <c r="GI42" s="723"/>
      <c r="GJ42" s="723"/>
      <c r="GK42" s="723"/>
      <c r="GL42" s="723"/>
      <c r="GM42" s="723"/>
      <c r="GN42" s="723"/>
    </row>
    <row r="43" spans="1:197" ht="21" customHeight="1" x14ac:dyDescent="0.45">
      <c r="BV43" s="723"/>
      <c r="BW43" s="723"/>
      <c r="BX43" s="723"/>
      <c r="BY43" s="723"/>
      <c r="BZ43" s="723"/>
      <c r="CA43" s="723"/>
      <c r="CB43" s="723"/>
      <c r="CC43" s="723"/>
      <c r="CD43" s="723"/>
      <c r="CE43" s="723"/>
      <c r="CF43" s="723"/>
      <c r="CG43" s="723"/>
      <c r="CH43" s="723"/>
      <c r="CI43" s="723"/>
      <c r="CJ43" s="723"/>
      <c r="CK43" s="723"/>
      <c r="CL43" s="723"/>
      <c r="CM43" s="723"/>
      <c r="CN43" s="723"/>
      <c r="CO43" s="723"/>
      <c r="CP43" s="723"/>
      <c r="CQ43" s="723"/>
      <c r="CR43" s="723"/>
      <c r="CS43" s="723"/>
      <c r="CT43" s="723"/>
      <c r="CU43" s="723"/>
      <c r="CV43" s="723"/>
      <c r="CW43" s="723"/>
      <c r="CX43" s="723"/>
      <c r="CY43" s="723"/>
      <c r="CZ43" s="723"/>
      <c r="DA43" s="723"/>
      <c r="DB43" s="723"/>
      <c r="DC43" s="723"/>
      <c r="DD43" s="723"/>
      <c r="DE43" s="723"/>
      <c r="DF43" s="723"/>
      <c r="DG43" s="723"/>
      <c r="DH43" s="723"/>
      <c r="DI43" s="723"/>
      <c r="DJ43" s="723"/>
      <c r="DK43" s="723"/>
      <c r="DL43" s="723"/>
      <c r="DM43" s="723"/>
      <c r="DN43" s="723"/>
      <c r="DO43" s="723"/>
      <c r="DP43" s="723"/>
      <c r="DQ43" s="723"/>
      <c r="DR43" s="723"/>
      <c r="DS43" s="723"/>
      <c r="DT43" s="723"/>
      <c r="DU43" s="778"/>
      <c r="DV43" s="778"/>
      <c r="DW43" s="778"/>
      <c r="EA43" s="723"/>
      <c r="EB43" s="723"/>
      <c r="EC43" s="723"/>
      <c r="ED43" s="723"/>
      <c r="EE43" s="723"/>
      <c r="EF43" s="723"/>
      <c r="EG43" s="723"/>
      <c r="EH43" s="723"/>
      <c r="EI43" s="723"/>
      <c r="EJ43" s="723"/>
      <c r="EK43" s="723"/>
      <c r="EL43" s="723"/>
      <c r="EM43" s="723"/>
      <c r="EN43" s="723"/>
      <c r="EO43" s="723"/>
      <c r="EP43" s="723"/>
      <c r="EQ43" s="723"/>
      <c r="ER43" s="723"/>
      <c r="ES43" s="723"/>
      <c r="ET43" s="723"/>
      <c r="EU43" s="723"/>
      <c r="EV43" s="723"/>
      <c r="EW43" s="723"/>
      <c r="EX43" s="723"/>
      <c r="EY43" s="723"/>
      <c r="EZ43" s="723"/>
      <c r="FA43" s="723"/>
      <c r="FB43" s="723"/>
      <c r="FC43" s="723"/>
      <c r="FD43" s="723"/>
      <c r="FE43" s="723"/>
      <c r="FF43" s="723"/>
      <c r="FG43" s="723"/>
      <c r="FH43" s="723"/>
      <c r="FI43" s="723"/>
      <c r="FJ43" s="723"/>
      <c r="FK43" s="723"/>
      <c r="FL43" s="723"/>
      <c r="FM43" s="723"/>
      <c r="FN43" s="723"/>
      <c r="FO43" s="723"/>
      <c r="FP43" s="723"/>
      <c r="FQ43" s="723"/>
      <c r="FR43" s="723"/>
      <c r="FS43" s="723"/>
      <c r="FT43" s="723"/>
      <c r="FU43" s="723"/>
      <c r="FV43" s="723"/>
      <c r="FW43" s="723"/>
      <c r="FX43" s="723"/>
      <c r="FY43" s="723"/>
      <c r="FZ43" s="723"/>
      <c r="GA43" s="723"/>
      <c r="GB43" s="723"/>
      <c r="GC43" s="723"/>
      <c r="GD43" s="723"/>
      <c r="GE43" s="723"/>
      <c r="GF43" s="723"/>
      <c r="GG43" s="723"/>
      <c r="GH43" s="723"/>
      <c r="GI43" s="723"/>
      <c r="GJ43" s="723"/>
      <c r="GK43" s="723"/>
      <c r="GL43" s="723"/>
      <c r="GM43" s="723"/>
      <c r="GN43" s="723"/>
    </row>
    <row r="44" spans="1:197" ht="19.5" customHeight="1" x14ac:dyDescent="0.45">
      <c r="BV44" s="723"/>
      <c r="BW44" s="723"/>
      <c r="BX44" s="723"/>
      <c r="BY44" s="723"/>
      <c r="BZ44" s="723"/>
      <c r="CA44" s="723"/>
      <c r="CB44" s="723"/>
      <c r="CC44" s="723"/>
      <c r="CD44" s="723"/>
      <c r="CE44" s="723"/>
      <c r="CF44" s="723"/>
      <c r="CG44" s="723"/>
      <c r="CH44" s="723"/>
      <c r="CI44" s="723"/>
      <c r="CJ44" s="723"/>
      <c r="CK44" s="723"/>
      <c r="CL44" s="723"/>
      <c r="CM44" s="723"/>
      <c r="CN44" s="723"/>
      <c r="CO44" s="723"/>
      <c r="CP44" s="723"/>
      <c r="CQ44" s="723"/>
      <c r="CR44" s="723"/>
      <c r="CS44" s="723"/>
      <c r="CT44" s="723"/>
      <c r="CU44" s="723"/>
      <c r="CV44" s="723"/>
      <c r="CW44" s="723"/>
      <c r="CX44" s="723"/>
      <c r="CY44" s="723"/>
      <c r="CZ44" s="723"/>
      <c r="DA44" s="723"/>
      <c r="DB44" s="723"/>
      <c r="DC44" s="723"/>
      <c r="DD44" s="723"/>
      <c r="DE44" s="723"/>
      <c r="DF44" s="723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3"/>
      <c r="DU44" s="778"/>
      <c r="DV44" s="778"/>
      <c r="DW44" s="778"/>
      <c r="DY44" s="824"/>
      <c r="DZ44" s="824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3"/>
      <c r="EU44" s="723"/>
      <c r="EV44" s="723"/>
      <c r="EW44" s="723"/>
      <c r="EX44" s="723"/>
      <c r="EY44" s="723"/>
      <c r="EZ44" s="723"/>
      <c r="FA44" s="723"/>
      <c r="FB44" s="723"/>
      <c r="FC44" s="723"/>
      <c r="FD44" s="723"/>
      <c r="FE44" s="723"/>
      <c r="FF44" s="723"/>
      <c r="FG44" s="723"/>
      <c r="FH44" s="723"/>
      <c r="FI44" s="723"/>
      <c r="FJ44" s="723"/>
      <c r="FK44" s="723"/>
      <c r="FL44" s="723"/>
      <c r="FM44" s="723"/>
      <c r="FN44" s="723"/>
      <c r="FO44" s="723"/>
      <c r="FP44" s="723"/>
      <c r="FQ44" s="723"/>
      <c r="FR44" s="723"/>
      <c r="FS44" s="723"/>
      <c r="FT44" s="723"/>
      <c r="FU44" s="723"/>
      <c r="FV44" s="723"/>
      <c r="FW44" s="723"/>
      <c r="FX44" s="723"/>
      <c r="FY44" s="723"/>
      <c r="FZ44" s="723"/>
      <c r="GA44" s="723"/>
      <c r="GB44" s="723"/>
      <c r="GC44" s="723"/>
      <c r="GD44" s="723"/>
      <c r="GE44" s="723"/>
      <c r="GF44" s="723"/>
      <c r="GG44" s="723"/>
      <c r="GH44" s="723"/>
      <c r="GI44" s="723"/>
      <c r="GJ44" s="723"/>
      <c r="GK44" s="723"/>
      <c r="GL44" s="723"/>
      <c r="GM44" s="723"/>
      <c r="GN44" s="723"/>
    </row>
    <row r="45" spans="1:197" ht="18.75" customHeight="1" x14ac:dyDescent="0.45">
      <c r="BV45" s="723"/>
      <c r="BW45" s="723"/>
      <c r="BX45" s="723"/>
      <c r="BY45" s="723"/>
      <c r="BZ45" s="723"/>
      <c r="CA45" s="723"/>
      <c r="CB45" s="723"/>
      <c r="CC45" s="723"/>
      <c r="CD45" s="723"/>
      <c r="CE45" s="723"/>
      <c r="CF45" s="723"/>
      <c r="CG45" s="723"/>
      <c r="CH45" s="723"/>
      <c r="CI45" s="723"/>
      <c r="CJ45" s="723"/>
      <c r="CK45" s="723"/>
      <c r="CL45" s="723"/>
      <c r="CM45" s="723"/>
      <c r="CN45" s="723"/>
      <c r="CO45" s="723"/>
      <c r="CP45" s="723"/>
      <c r="CQ45" s="723"/>
      <c r="CR45" s="723"/>
      <c r="CS45" s="723"/>
      <c r="CT45" s="723"/>
      <c r="CU45" s="723"/>
      <c r="CV45" s="723"/>
      <c r="CW45" s="723"/>
      <c r="CX45" s="723"/>
      <c r="CY45" s="723"/>
      <c r="CZ45" s="723"/>
      <c r="DA45" s="723"/>
      <c r="DB45" s="723"/>
      <c r="DC45" s="723"/>
      <c r="DD45" s="723"/>
      <c r="DE45" s="723"/>
      <c r="DF45" s="723"/>
      <c r="DG45" s="723"/>
      <c r="DH45" s="723"/>
      <c r="DI45" s="723"/>
      <c r="DJ45" s="723"/>
      <c r="DK45" s="723"/>
      <c r="DL45" s="723"/>
      <c r="DM45" s="723"/>
      <c r="DN45" s="723"/>
      <c r="DO45" s="723"/>
      <c r="DP45" s="723"/>
      <c r="DQ45" s="723"/>
      <c r="DR45" s="723"/>
      <c r="DS45" s="723"/>
      <c r="DT45" s="723"/>
      <c r="DU45" s="778"/>
      <c r="DV45" s="778"/>
      <c r="DW45" s="778"/>
      <c r="EA45" s="723"/>
      <c r="EB45" s="723"/>
      <c r="EC45" s="723"/>
      <c r="ED45" s="723"/>
      <c r="EE45" s="723"/>
      <c r="EF45" s="723"/>
      <c r="EG45" s="723"/>
      <c r="EH45" s="723"/>
      <c r="EI45" s="723"/>
      <c r="EJ45" s="723"/>
      <c r="EK45" s="723"/>
      <c r="EL45" s="723"/>
      <c r="EM45" s="723"/>
      <c r="EN45" s="723"/>
      <c r="EO45" s="723"/>
      <c r="EP45" s="723"/>
      <c r="EQ45" s="723"/>
      <c r="ER45" s="723"/>
      <c r="ES45" s="723"/>
      <c r="ET45" s="723"/>
      <c r="EU45" s="723"/>
      <c r="EV45" s="723"/>
      <c r="EW45" s="723"/>
      <c r="EX45" s="723"/>
      <c r="EY45" s="723"/>
      <c r="EZ45" s="723"/>
      <c r="FA45" s="723"/>
      <c r="FB45" s="723"/>
      <c r="FC45" s="723"/>
      <c r="FD45" s="723"/>
      <c r="FE45" s="723"/>
      <c r="FF45" s="723"/>
      <c r="FG45" s="723"/>
      <c r="FH45" s="723"/>
      <c r="FI45" s="723"/>
      <c r="FJ45" s="723"/>
      <c r="FK45" s="723"/>
      <c r="FL45" s="723"/>
      <c r="FM45" s="723"/>
      <c r="FN45" s="723"/>
      <c r="FO45" s="723"/>
      <c r="FP45" s="723"/>
      <c r="FQ45" s="723"/>
      <c r="FR45" s="723"/>
      <c r="FS45" s="723"/>
      <c r="FT45" s="723"/>
      <c r="FU45" s="723"/>
      <c r="FV45" s="723"/>
      <c r="FW45" s="723"/>
      <c r="FX45" s="723"/>
      <c r="FY45" s="723"/>
      <c r="FZ45" s="723"/>
      <c r="GA45" s="723"/>
      <c r="GB45" s="723"/>
      <c r="GC45" s="723"/>
      <c r="GD45" s="723"/>
      <c r="GE45" s="723"/>
      <c r="GF45" s="723"/>
      <c r="GG45" s="723"/>
      <c r="GH45" s="723"/>
      <c r="GI45" s="723"/>
      <c r="GJ45" s="723"/>
      <c r="GK45" s="723"/>
      <c r="GL45" s="723"/>
      <c r="GM45" s="723"/>
      <c r="GN45" s="723"/>
    </row>
    <row r="46" spans="1:197" ht="21.75" customHeight="1" x14ac:dyDescent="0.45">
      <c r="BV46" s="723"/>
      <c r="BW46" s="723"/>
      <c r="BX46" s="723"/>
      <c r="BY46" s="723"/>
      <c r="BZ46" s="723"/>
      <c r="CA46" s="723"/>
      <c r="CB46" s="723"/>
      <c r="CC46" s="723"/>
      <c r="CD46" s="723"/>
      <c r="CE46" s="723"/>
      <c r="CF46" s="723"/>
      <c r="CG46" s="723"/>
      <c r="CH46" s="723"/>
      <c r="CI46" s="723"/>
      <c r="CJ46" s="723"/>
      <c r="CK46" s="723"/>
      <c r="CL46" s="723"/>
      <c r="CM46" s="723"/>
      <c r="CN46" s="723"/>
      <c r="CO46" s="723"/>
      <c r="CP46" s="723"/>
      <c r="CQ46" s="723"/>
      <c r="CR46" s="723"/>
      <c r="CS46" s="723"/>
      <c r="CT46" s="723"/>
      <c r="CU46" s="723"/>
      <c r="CV46" s="723"/>
      <c r="CW46" s="723"/>
      <c r="CX46" s="723"/>
      <c r="CY46" s="723"/>
      <c r="CZ46" s="723"/>
      <c r="DA46" s="723"/>
      <c r="DB46" s="723"/>
      <c r="DC46" s="723"/>
      <c r="DD46" s="723"/>
      <c r="DE46" s="723"/>
      <c r="DF46" s="723"/>
      <c r="DG46" s="723"/>
      <c r="DH46" s="723"/>
      <c r="DI46" s="723"/>
      <c r="DJ46" s="723"/>
      <c r="DK46" s="723"/>
      <c r="DL46" s="723"/>
      <c r="DM46" s="723"/>
      <c r="DN46" s="723"/>
      <c r="DO46" s="723"/>
      <c r="DP46" s="723"/>
      <c r="DQ46" s="723"/>
      <c r="DR46" s="723"/>
      <c r="DS46" s="723"/>
      <c r="DT46" s="723"/>
      <c r="DU46" s="778"/>
      <c r="DV46" s="778"/>
      <c r="DW46" s="778"/>
      <c r="DY46" s="824"/>
      <c r="DZ46" s="824"/>
      <c r="EA46" s="723"/>
      <c r="EB46" s="723"/>
      <c r="EC46" s="723"/>
      <c r="ED46" s="723"/>
      <c r="EE46" s="723"/>
      <c r="EF46" s="723"/>
      <c r="EG46" s="723"/>
      <c r="EH46" s="723"/>
      <c r="EI46" s="723"/>
      <c r="EJ46" s="723"/>
      <c r="EK46" s="723"/>
      <c r="EL46" s="723"/>
      <c r="EM46" s="723"/>
      <c r="EN46" s="723"/>
      <c r="EO46" s="723"/>
      <c r="EP46" s="723"/>
      <c r="EQ46" s="723"/>
      <c r="ER46" s="723"/>
      <c r="ES46" s="723"/>
      <c r="ET46" s="723"/>
      <c r="EU46" s="723"/>
      <c r="EV46" s="723"/>
      <c r="EW46" s="723"/>
      <c r="EX46" s="723"/>
      <c r="EY46" s="723"/>
      <c r="EZ46" s="723"/>
      <c r="FA46" s="723"/>
      <c r="FB46" s="723"/>
      <c r="FC46" s="723"/>
      <c r="FD46" s="723"/>
      <c r="FE46" s="723"/>
      <c r="FF46" s="723"/>
      <c r="FG46" s="723"/>
      <c r="FH46" s="723"/>
      <c r="FI46" s="723"/>
      <c r="FJ46" s="723"/>
      <c r="FK46" s="723"/>
      <c r="FL46" s="723"/>
      <c r="FM46" s="723"/>
      <c r="FN46" s="723"/>
      <c r="FO46" s="723"/>
      <c r="FP46" s="723"/>
      <c r="FQ46" s="723"/>
      <c r="FR46" s="723"/>
      <c r="FS46" s="723"/>
      <c r="FT46" s="723"/>
      <c r="FU46" s="723"/>
      <c r="FV46" s="723"/>
      <c r="FW46" s="723"/>
      <c r="FX46" s="723"/>
      <c r="FY46" s="723"/>
      <c r="FZ46" s="723"/>
      <c r="GA46" s="723"/>
      <c r="GB46" s="723"/>
      <c r="GC46" s="723"/>
      <c r="GD46" s="723"/>
      <c r="GE46" s="723"/>
      <c r="GF46" s="723"/>
      <c r="GG46" s="723"/>
      <c r="GH46" s="723"/>
      <c r="GI46" s="723"/>
      <c r="GJ46" s="723"/>
      <c r="GK46" s="723"/>
      <c r="GL46" s="723"/>
      <c r="GM46" s="723"/>
      <c r="GN46" s="723"/>
    </row>
    <row r="47" spans="1:197" ht="21.75" customHeight="1" x14ac:dyDescent="0.45">
      <c r="BV47" s="723"/>
      <c r="BW47" s="723"/>
      <c r="BX47" s="723"/>
      <c r="BY47" s="723"/>
      <c r="BZ47" s="723"/>
      <c r="CA47" s="723"/>
      <c r="CB47" s="723"/>
      <c r="CC47" s="723"/>
      <c r="CD47" s="723"/>
      <c r="CE47" s="723"/>
      <c r="CF47" s="723"/>
      <c r="CG47" s="723"/>
      <c r="CH47" s="723"/>
      <c r="CI47" s="723"/>
      <c r="CJ47" s="723"/>
      <c r="CK47" s="723"/>
      <c r="CL47" s="723"/>
      <c r="CM47" s="723"/>
      <c r="CN47" s="723"/>
      <c r="CO47" s="723"/>
      <c r="CP47" s="723"/>
      <c r="CQ47" s="723"/>
      <c r="CR47" s="723"/>
      <c r="CS47" s="723"/>
      <c r="CT47" s="723"/>
      <c r="CU47" s="723"/>
      <c r="CV47" s="723"/>
      <c r="CW47" s="723"/>
      <c r="CX47" s="723"/>
      <c r="CY47" s="723"/>
      <c r="CZ47" s="723"/>
      <c r="DA47" s="723"/>
      <c r="DB47" s="723"/>
      <c r="DC47" s="723"/>
      <c r="DD47" s="723"/>
      <c r="DE47" s="723"/>
      <c r="DF47" s="723"/>
      <c r="DG47" s="723"/>
      <c r="DH47" s="723"/>
      <c r="DI47" s="723"/>
      <c r="DJ47" s="723"/>
      <c r="DK47" s="723"/>
      <c r="DL47" s="723"/>
      <c r="DM47" s="723"/>
      <c r="DN47" s="723"/>
      <c r="DO47" s="723"/>
      <c r="DP47" s="723"/>
      <c r="DQ47" s="723"/>
      <c r="DR47" s="723"/>
      <c r="DS47" s="723"/>
      <c r="DT47" s="723"/>
      <c r="DU47" s="778"/>
      <c r="DV47" s="778"/>
      <c r="DW47" s="778"/>
      <c r="EA47" s="723"/>
      <c r="EB47" s="723"/>
      <c r="EC47" s="723"/>
      <c r="ED47" s="723"/>
      <c r="EE47" s="723"/>
      <c r="EF47" s="723"/>
      <c r="EG47" s="723"/>
      <c r="EH47" s="723"/>
      <c r="EI47" s="723"/>
      <c r="EJ47" s="723"/>
      <c r="EK47" s="723"/>
      <c r="EL47" s="723"/>
      <c r="EM47" s="723"/>
      <c r="EN47" s="723"/>
      <c r="EO47" s="723"/>
      <c r="EP47" s="723"/>
      <c r="EQ47" s="723"/>
      <c r="ER47" s="723"/>
      <c r="ES47" s="723"/>
      <c r="ET47" s="723"/>
      <c r="EU47" s="723"/>
      <c r="EV47" s="723"/>
      <c r="EW47" s="723"/>
      <c r="EX47" s="723"/>
      <c r="EY47" s="723"/>
      <c r="EZ47" s="723"/>
      <c r="FA47" s="723"/>
      <c r="FB47" s="723"/>
      <c r="FC47" s="723"/>
      <c r="FD47" s="723"/>
      <c r="FE47" s="723"/>
      <c r="FF47" s="723"/>
      <c r="FG47" s="723"/>
      <c r="FH47" s="723"/>
      <c r="FI47" s="723"/>
      <c r="FJ47" s="723"/>
      <c r="FK47" s="723"/>
      <c r="FL47" s="723"/>
      <c r="FM47" s="723"/>
      <c r="FN47" s="723"/>
      <c r="FO47" s="723"/>
      <c r="FP47" s="723"/>
      <c r="FQ47" s="723"/>
      <c r="FR47" s="723"/>
      <c r="FS47" s="723"/>
      <c r="FT47" s="723"/>
      <c r="FU47" s="723"/>
      <c r="FV47" s="723"/>
      <c r="FW47" s="723"/>
      <c r="FX47" s="723"/>
      <c r="FY47" s="723"/>
      <c r="FZ47" s="723"/>
      <c r="GA47" s="723"/>
      <c r="GB47" s="723"/>
      <c r="GC47" s="723"/>
      <c r="GD47" s="723"/>
      <c r="GE47" s="723"/>
      <c r="GF47" s="723"/>
      <c r="GG47" s="723"/>
      <c r="GH47" s="723"/>
      <c r="GI47" s="723"/>
      <c r="GJ47" s="723"/>
      <c r="GK47" s="723"/>
      <c r="GL47" s="723"/>
      <c r="GM47" s="723"/>
      <c r="GN47" s="723"/>
    </row>
    <row r="48" spans="1:197" ht="21" customHeight="1" x14ac:dyDescent="0.45">
      <c r="BV48" s="723"/>
      <c r="BW48" s="723"/>
      <c r="BX48" s="723"/>
      <c r="BY48" s="723"/>
      <c r="BZ48" s="723"/>
      <c r="CA48" s="723"/>
      <c r="CB48" s="723"/>
      <c r="CC48" s="723"/>
      <c r="CD48" s="723"/>
      <c r="CE48" s="723"/>
      <c r="CF48" s="723"/>
      <c r="CG48" s="723"/>
      <c r="CH48" s="723"/>
      <c r="CI48" s="723"/>
      <c r="CJ48" s="723"/>
      <c r="CK48" s="723"/>
      <c r="CL48" s="723"/>
      <c r="CM48" s="723"/>
      <c r="CN48" s="723"/>
      <c r="CO48" s="723"/>
      <c r="CP48" s="723"/>
      <c r="CQ48" s="723"/>
      <c r="CR48" s="723"/>
      <c r="CS48" s="723"/>
      <c r="CT48" s="723"/>
      <c r="CU48" s="723"/>
      <c r="CV48" s="723"/>
      <c r="CW48" s="723"/>
      <c r="CX48" s="723"/>
      <c r="CY48" s="723"/>
      <c r="CZ48" s="723"/>
      <c r="DA48" s="723"/>
      <c r="DB48" s="723"/>
      <c r="DC48" s="723"/>
      <c r="DD48" s="723"/>
      <c r="DE48" s="723"/>
      <c r="DF48" s="723"/>
      <c r="DG48" s="723"/>
      <c r="DH48" s="723"/>
      <c r="DI48" s="723"/>
      <c r="DJ48" s="723"/>
      <c r="DK48" s="723"/>
      <c r="DL48" s="723"/>
      <c r="DM48" s="723"/>
      <c r="DN48" s="723"/>
      <c r="DO48" s="723"/>
      <c r="DP48" s="723"/>
      <c r="DQ48" s="723"/>
      <c r="DR48" s="723"/>
      <c r="DS48" s="723"/>
      <c r="DT48" s="723"/>
      <c r="DU48" s="778"/>
      <c r="DV48" s="778"/>
      <c r="DW48" s="778"/>
      <c r="DY48" s="824"/>
      <c r="DZ48" s="824"/>
      <c r="EA48" s="723"/>
      <c r="EB48" s="723"/>
      <c r="EC48" s="723"/>
      <c r="ED48" s="723"/>
      <c r="EE48" s="723"/>
      <c r="EF48" s="723"/>
      <c r="EG48" s="723"/>
      <c r="EH48" s="723"/>
      <c r="EI48" s="723"/>
      <c r="EJ48" s="723"/>
      <c r="EK48" s="723"/>
      <c r="EL48" s="723"/>
      <c r="EM48" s="723"/>
      <c r="EN48" s="723"/>
      <c r="EO48" s="723"/>
      <c r="EP48" s="723"/>
      <c r="EQ48" s="723"/>
      <c r="ER48" s="723"/>
      <c r="ES48" s="723"/>
      <c r="ET48" s="723"/>
      <c r="EU48" s="723"/>
      <c r="EV48" s="723"/>
      <c r="EW48" s="723"/>
      <c r="EX48" s="723"/>
      <c r="EY48" s="723"/>
      <c r="EZ48" s="723"/>
      <c r="FA48" s="723"/>
      <c r="FB48" s="723"/>
      <c r="FC48" s="723"/>
      <c r="FD48" s="723"/>
      <c r="FE48" s="723"/>
      <c r="FF48" s="723"/>
      <c r="FG48" s="723"/>
      <c r="FH48" s="723"/>
      <c r="FI48" s="723"/>
      <c r="FJ48" s="723"/>
      <c r="FK48" s="723"/>
      <c r="FL48" s="723"/>
      <c r="FM48" s="723"/>
      <c r="FN48" s="723"/>
      <c r="FO48" s="723"/>
      <c r="FP48" s="723"/>
      <c r="FQ48" s="723"/>
      <c r="FR48" s="723"/>
      <c r="FS48" s="723"/>
      <c r="FT48" s="723"/>
      <c r="FU48" s="723"/>
      <c r="FV48" s="723"/>
      <c r="FW48" s="723"/>
      <c r="FX48" s="723"/>
      <c r="FY48" s="723"/>
      <c r="FZ48" s="723"/>
      <c r="GA48" s="723"/>
      <c r="GB48" s="723"/>
      <c r="GC48" s="723"/>
      <c r="GD48" s="723"/>
      <c r="GE48" s="723"/>
      <c r="GF48" s="723"/>
      <c r="GG48" s="723"/>
      <c r="GH48" s="723"/>
      <c r="GI48" s="723"/>
      <c r="GJ48" s="723"/>
      <c r="GK48" s="723"/>
      <c r="GL48" s="723"/>
      <c r="GM48" s="723"/>
      <c r="GN48" s="723"/>
    </row>
    <row r="49" spans="125:130" s="723" customFormat="1" ht="21.75" customHeight="1" x14ac:dyDescent="0.45">
      <c r="DU49" s="778"/>
      <c r="DV49" s="778"/>
      <c r="DW49" s="778"/>
      <c r="DX49" s="778"/>
      <c r="DY49" s="824"/>
      <c r="DZ49" s="824"/>
    </row>
    <row r="50" spans="125:130" s="723" customFormat="1" ht="21.75" hidden="1" customHeight="1" x14ac:dyDescent="0.45">
      <c r="DU50" s="778"/>
      <c r="DV50" s="778"/>
      <c r="DW50" s="778"/>
      <c r="DX50" s="778"/>
      <c r="DY50" s="824"/>
      <c r="DZ50" s="824"/>
    </row>
    <row r="51" spans="125:130" s="723" customFormat="1" ht="21.75" customHeight="1" x14ac:dyDescent="0.45">
      <c r="DU51" s="778"/>
      <c r="DV51" s="778"/>
      <c r="DW51" s="778"/>
      <c r="DX51" s="778"/>
      <c r="DY51" s="824"/>
      <c r="DZ51" s="824"/>
    </row>
    <row r="52" spans="125:130" s="723" customFormat="1" ht="21.75" customHeight="1" x14ac:dyDescent="0.45">
      <c r="DU52" s="778"/>
      <c r="DV52" s="778"/>
      <c r="DW52" s="778"/>
      <c r="DX52" s="778"/>
      <c r="DY52" s="778"/>
      <c r="DZ52" s="778"/>
    </row>
    <row r="53" spans="125:130" s="723" customFormat="1" ht="22.5" customHeight="1" x14ac:dyDescent="0.45">
      <c r="DU53" s="778"/>
      <c r="DV53" s="778"/>
      <c r="DW53" s="778"/>
      <c r="DX53" s="778"/>
      <c r="DY53" s="778"/>
      <c r="DZ53" s="778"/>
    </row>
    <row r="54" spans="125:130" s="723" customFormat="1" ht="22.5" hidden="1" customHeight="1" x14ac:dyDescent="0.45">
      <c r="DU54" s="778"/>
      <c r="DV54" s="778"/>
      <c r="DW54" s="778"/>
      <c r="DX54" s="778"/>
      <c r="DY54" s="824"/>
      <c r="DZ54" s="824"/>
    </row>
    <row r="55" spans="125:130" s="723" customFormat="1" ht="22.5" customHeight="1" x14ac:dyDescent="0.45">
      <c r="DU55" s="778"/>
      <c r="DV55" s="778"/>
      <c r="DW55" s="778"/>
      <c r="DX55" s="778"/>
      <c r="DY55" s="824"/>
      <c r="DZ55" s="824"/>
    </row>
    <row r="56" spans="125:130" s="723" customFormat="1" ht="23.25" customHeight="1" x14ac:dyDescent="0.45">
      <c r="DU56" s="778"/>
      <c r="DV56" s="778"/>
      <c r="DW56" s="778"/>
      <c r="DX56" s="778"/>
      <c r="DY56" s="824"/>
      <c r="DZ56" s="824"/>
    </row>
    <row r="57" spans="125:130" s="723" customFormat="1" ht="23.25" customHeight="1" x14ac:dyDescent="0.45">
      <c r="DU57" s="778"/>
      <c r="DV57" s="778"/>
      <c r="DW57" s="778"/>
      <c r="DX57" s="778"/>
      <c r="DY57" s="824"/>
      <c r="DZ57" s="824"/>
    </row>
    <row r="58" spans="125:130" s="723" customFormat="1" ht="24.75" customHeight="1" x14ac:dyDescent="0.45">
      <c r="DU58" s="778"/>
      <c r="DV58" s="778"/>
      <c r="DW58" s="778"/>
      <c r="DX58" s="778"/>
      <c r="DY58" s="824"/>
      <c r="DZ58" s="824"/>
    </row>
    <row r="59" spans="125:130" s="723" customFormat="1" ht="20.25" customHeight="1" x14ac:dyDescent="0.45">
      <c r="DU59" s="778"/>
      <c r="DV59" s="778"/>
      <c r="DW59" s="778"/>
      <c r="DX59" s="778"/>
      <c r="DY59" s="824"/>
      <c r="DZ59" s="824"/>
    </row>
    <row r="60" spans="125:130" s="723" customFormat="1" ht="20.25" customHeight="1" x14ac:dyDescent="0.45">
      <c r="DU60" s="778"/>
      <c r="DV60" s="778"/>
      <c r="DW60" s="778"/>
      <c r="DX60" s="778"/>
      <c r="DY60" s="824"/>
      <c r="DZ60" s="824"/>
    </row>
    <row r="61" spans="125:130" s="723" customFormat="1" ht="19.5" customHeight="1" x14ac:dyDescent="0.45">
      <c r="DU61" s="778"/>
      <c r="DV61" s="778"/>
      <c r="DW61" s="778"/>
      <c r="DX61" s="778"/>
      <c r="DY61" s="824"/>
      <c r="DZ61" s="824"/>
    </row>
    <row r="62" spans="125:130" s="723" customFormat="1" ht="20.25" customHeight="1" x14ac:dyDescent="0.45">
      <c r="DU62" s="778"/>
      <c r="DV62" s="778"/>
      <c r="DW62" s="778"/>
      <c r="DX62" s="778"/>
      <c r="DY62" s="824"/>
      <c r="DZ62" s="824"/>
    </row>
    <row r="63" spans="125:130" s="723" customFormat="1" ht="20.25" customHeight="1" x14ac:dyDescent="0.45">
      <c r="DU63" s="778"/>
      <c r="DV63" s="778"/>
      <c r="DW63" s="778"/>
      <c r="DX63" s="778"/>
      <c r="DY63" s="824"/>
      <c r="DZ63" s="824"/>
    </row>
    <row r="64" spans="125:130" s="723" customFormat="1" ht="19.5" hidden="1" customHeight="1" x14ac:dyDescent="0.45">
      <c r="DU64" s="778"/>
      <c r="DV64" s="778"/>
      <c r="DW64" s="778"/>
      <c r="DX64" s="778"/>
      <c r="DY64" s="778"/>
      <c r="DZ64" s="778"/>
    </row>
    <row r="65" spans="125:130" s="723" customFormat="1" ht="21.75" hidden="1" customHeight="1" x14ac:dyDescent="0.45">
      <c r="DU65" s="778"/>
      <c r="DV65" s="778"/>
      <c r="DW65" s="778"/>
      <c r="DX65" s="778"/>
      <c r="DY65" s="824"/>
      <c r="DZ65" s="824"/>
    </row>
    <row r="66" spans="125:130" s="723" customFormat="1" ht="28.5" customHeight="1" x14ac:dyDescent="0.45">
      <c r="DU66" s="778"/>
      <c r="DV66" s="778"/>
      <c r="DW66" s="778"/>
      <c r="DX66" s="778"/>
      <c r="DY66" s="824"/>
      <c r="DZ66" s="824"/>
    </row>
    <row r="67" spans="125:130" s="723" customFormat="1" ht="19.5" x14ac:dyDescent="0.45">
      <c r="DU67" s="778"/>
      <c r="DV67" s="778"/>
      <c r="DW67" s="778"/>
      <c r="DX67" s="778"/>
      <c r="DY67" s="824"/>
      <c r="DZ67" s="824"/>
    </row>
    <row r="68" spans="125:130" s="723" customFormat="1" ht="19.5" x14ac:dyDescent="0.45">
      <c r="DU68" s="778"/>
      <c r="DV68" s="778"/>
      <c r="DW68" s="778"/>
      <c r="DX68" s="778"/>
      <c r="DY68" s="824"/>
      <c r="DZ68" s="824"/>
    </row>
    <row r="69" spans="125:130" s="723" customFormat="1" ht="19.5" x14ac:dyDescent="0.45">
      <c r="DU69" s="778"/>
      <c r="DV69" s="778"/>
      <c r="DW69" s="778"/>
      <c r="DX69" s="778"/>
      <c r="DY69" s="824"/>
      <c r="DZ69" s="824"/>
    </row>
    <row r="70" spans="125:130" s="723" customFormat="1" ht="19.5" x14ac:dyDescent="0.45">
      <c r="DU70" s="778"/>
      <c r="DV70" s="778"/>
      <c r="DW70" s="778"/>
      <c r="DX70" s="778"/>
      <c r="DY70" s="824"/>
      <c r="DZ70" s="824"/>
    </row>
    <row r="71" spans="125:130" s="723" customFormat="1" ht="19.5" x14ac:dyDescent="0.45">
      <c r="DU71" s="778"/>
      <c r="DV71" s="778"/>
      <c r="DW71" s="778"/>
      <c r="DX71" s="778"/>
      <c r="DY71" s="824"/>
      <c r="DZ71" s="824"/>
    </row>
    <row r="72" spans="125:130" s="723" customFormat="1" ht="19.5" x14ac:dyDescent="0.45">
      <c r="DU72" s="778"/>
      <c r="DV72" s="778"/>
      <c r="DW72" s="778"/>
      <c r="DX72" s="778"/>
      <c r="DY72" s="824"/>
      <c r="DZ72" s="824"/>
    </row>
    <row r="73" spans="125:130" s="723" customFormat="1" ht="19.5" x14ac:dyDescent="0.45">
      <c r="DU73" s="778"/>
      <c r="DV73" s="778"/>
      <c r="DW73" s="778"/>
    </row>
    <row r="74" spans="125:130" s="723" customFormat="1" ht="19.5" x14ac:dyDescent="0.45">
      <c r="DU74" s="778"/>
      <c r="DV74" s="778"/>
      <c r="DW74" s="778"/>
    </row>
    <row r="75" spans="125:130" s="723" customFormat="1" ht="19.5" x14ac:dyDescent="0.45">
      <c r="DU75" s="778"/>
      <c r="DV75" s="778"/>
      <c r="DW75" s="778"/>
    </row>
    <row r="76" spans="125:130" s="723" customFormat="1" ht="19.5" x14ac:dyDescent="0.45">
      <c r="DU76" s="778"/>
      <c r="DV76" s="778"/>
      <c r="DW76" s="778"/>
    </row>
    <row r="77" spans="125:130" s="723" customFormat="1" ht="19.5" x14ac:dyDescent="0.45">
      <c r="DU77" s="778"/>
      <c r="DV77" s="778"/>
      <c r="DW77" s="778"/>
    </row>
    <row r="78" spans="125:130" s="723" customFormat="1" ht="19.5" x14ac:dyDescent="0.45">
      <c r="DU78" s="778"/>
      <c r="DV78" s="778"/>
      <c r="DW78" s="778"/>
    </row>
    <row r="79" spans="125:130" s="723" customFormat="1" ht="19.5" x14ac:dyDescent="0.45">
      <c r="DU79" s="778"/>
      <c r="DV79" s="778"/>
      <c r="DW79" s="778"/>
    </row>
    <row r="80" spans="125:130" s="723" customFormat="1" ht="19.5" x14ac:dyDescent="0.45">
      <c r="DU80" s="778"/>
      <c r="DV80" s="778"/>
      <c r="DW80" s="778"/>
    </row>
    <row r="81" spans="125:127" s="723" customFormat="1" ht="19.5" x14ac:dyDescent="0.45">
      <c r="DU81" s="778"/>
      <c r="DV81" s="778"/>
      <c r="DW81" s="778"/>
    </row>
    <row r="82" spans="125:127" s="723" customFormat="1" ht="19.5" x14ac:dyDescent="0.45">
      <c r="DU82" s="778"/>
      <c r="DV82" s="778"/>
      <c r="DW82" s="778"/>
    </row>
    <row r="83" spans="125:127" s="723" customFormat="1" ht="19.5" x14ac:dyDescent="0.45">
      <c r="DU83" s="778"/>
      <c r="DV83" s="778"/>
      <c r="DW83" s="778"/>
    </row>
    <row r="84" spans="125:127" s="723" customFormat="1" ht="19.5" x14ac:dyDescent="0.45">
      <c r="DU84" s="778"/>
      <c r="DV84" s="778"/>
      <c r="DW84" s="778"/>
    </row>
    <row r="85" spans="125:127" s="723" customFormat="1" ht="19.5" x14ac:dyDescent="0.45">
      <c r="DU85" s="778"/>
      <c r="DV85" s="778"/>
      <c r="DW85" s="778"/>
    </row>
    <row r="86" spans="125:127" s="723" customFormat="1" ht="19.5" x14ac:dyDescent="0.45">
      <c r="DU86" s="778"/>
      <c r="DV86" s="778"/>
      <c r="DW86" s="778"/>
    </row>
    <row r="87" spans="125:127" s="723" customFormat="1" ht="19.5" x14ac:dyDescent="0.45">
      <c r="DU87" s="778"/>
      <c r="DV87" s="778"/>
      <c r="DW87" s="778"/>
    </row>
    <row r="88" spans="125:127" s="723" customFormat="1" ht="19.5" x14ac:dyDescent="0.45">
      <c r="DU88" s="778"/>
      <c r="DV88" s="778"/>
      <c r="DW88" s="778"/>
    </row>
    <row r="89" spans="125:127" s="723" customFormat="1" ht="19.5" x14ac:dyDescent="0.45">
      <c r="DU89" s="778"/>
      <c r="DV89" s="778"/>
      <c r="DW89" s="778"/>
    </row>
    <row r="90" spans="125:127" s="723" customFormat="1" ht="19.5" x14ac:dyDescent="0.45">
      <c r="DU90" s="778"/>
      <c r="DV90" s="778"/>
      <c r="DW90" s="778"/>
    </row>
    <row r="91" spans="125:127" s="723" customFormat="1" ht="19.5" x14ac:dyDescent="0.45">
      <c r="DU91" s="778"/>
      <c r="DV91" s="778"/>
      <c r="DW91" s="778"/>
    </row>
    <row r="92" spans="125:127" s="723" customFormat="1" ht="19.5" x14ac:dyDescent="0.45">
      <c r="DU92" s="778"/>
      <c r="DV92" s="778"/>
      <c r="DW92" s="778"/>
    </row>
    <row r="93" spans="125:127" s="723" customFormat="1" ht="19.5" x14ac:dyDescent="0.45">
      <c r="DU93" s="778"/>
      <c r="DV93" s="778"/>
      <c r="DW93" s="778"/>
    </row>
    <row r="94" spans="125:127" s="723" customFormat="1" ht="19.5" x14ac:dyDescent="0.45">
      <c r="DU94" s="778"/>
      <c r="DV94" s="778"/>
      <c r="DW94" s="778"/>
    </row>
    <row r="95" spans="125:127" s="723" customFormat="1" ht="19.5" x14ac:dyDescent="0.45">
      <c r="DU95" s="778"/>
      <c r="DV95" s="778"/>
      <c r="DW95" s="778"/>
    </row>
    <row r="96" spans="125:127" s="723" customFormat="1" ht="19.5" x14ac:dyDescent="0.45">
      <c r="DU96" s="778"/>
      <c r="DV96" s="778"/>
      <c r="DW96" s="778"/>
    </row>
    <row r="97" spans="125:127" s="723" customFormat="1" ht="19.5" x14ac:dyDescent="0.45">
      <c r="DU97" s="778"/>
      <c r="DV97" s="778"/>
      <c r="DW97" s="778"/>
    </row>
    <row r="98" spans="125:127" s="723" customFormat="1" ht="19.5" x14ac:dyDescent="0.45">
      <c r="DU98" s="778"/>
      <c r="DV98" s="778"/>
      <c r="DW98" s="778"/>
    </row>
    <row r="99" spans="125:127" s="723" customFormat="1" ht="19.5" x14ac:dyDescent="0.45">
      <c r="DU99" s="778"/>
      <c r="DV99" s="778"/>
      <c r="DW99" s="778"/>
    </row>
    <row r="100" spans="125:127" s="723" customFormat="1" ht="19.5" x14ac:dyDescent="0.45">
      <c r="DU100" s="778"/>
      <c r="DV100" s="778"/>
      <c r="DW100" s="778"/>
    </row>
    <row r="101" spans="125:127" s="723" customFormat="1" ht="19.5" x14ac:dyDescent="0.45">
      <c r="DU101" s="778"/>
      <c r="DV101" s="778"/>
      <c r="DW101" s="778"/>
    </row>
    <row r="102" spans="125:127" s="723" customFormat="1" ht="19.5" x14ac:dyDescent="0.45">
      <c r="DU102" s="778"/>
      <c r="DV102" s="778"/>
      <c r="DW102" s="778"/>
    </row>
    <row r="103" spans="125:127" s="723" customFormat="1" ht="19.5" x14ac:dyDescent="0.45">
      <c r="DU103" s="778"/>
      <c r="DV103" s="778"/>
      <c r="DW103" s="778"/>
    </row>
    <row r="104" spans="125:127" s="723" customFormat="1" ht="19.5" x14ac:dyDescent="0.45">
      <c r="DU104" s="778"/>
      <c r="DV104" s="778"/>
      <c r="DW104" s="778"/>
    </row>
    <row r="105" spans="125:127" s="723" customFormat="1" ht="19.5" x14ac:dyDescent="0.45">
      <c r="DU105" s="778"/>
      <c r="DV105" s="778"/>
      <c r="DW105" s="778"/>
    </row>
    <row r="106" spans="125:127" s="723" customFormat="1" ht="19.5" x14ac:dyDescent="0.45">
      <c r="DU106" s="778"/>
      <c r="DV106" s="778"/>
      <c r="DW106" s="778"/>
    </row>
    <row r="107" spans="125:127" s="723" customFormat="1" ht="19.5" x14ac:dyDescent="0.45">
      <c r="DU107" s="778"/>
      <c r="DV107" s="778"/>
      <c r="DW107" s="778"/>
    </row>
    <row r="108" spans="125:127" s="723" customFormat="1" ht="19.5" x14ac:dyDescent="0.45">
      <c r="DU108" s="778"/>
      <c r="DV108" s="778"/>
      <c r="DW108" s="778"/>
    </row>
    <row r="109" spans="125:127" s="723" customFormat="1" ht="19.5" x14ac:dyDescent="0.45">
      <c r="DU109" s="778"/>
      <c r="DV109" s="778"/>
      <c r="DW109" s="778"/>
    </row>
    <row r="110" spans="125:127" s="723" customFormat="1" ht="19.5" x14ac:dyDescent="0.45">
      <c r="DU110" s="778"/>
      <c r="DV110" s="778"/>
      <c r="DW110" s="778"/>
    </row>
    <row r="111" spans="125:127" s="723" customFormat="1" ht="19.5" x14ac:dyDescent="0.45">
      <c r="DU111" s="778"/>
      <c r="DV111" s="778"/>
      <c r="DW111" s="778"/>
    </row>
    <row r="112" spans="125:127" s="723" customFormat="1" ht="19.5" x14ac:dyDescent="0.45">
      <c r="DU112" s="778"/>
      <c r="DV112" s="778"/>
      <c r="DW112" s="778"/>
    </row>
    <row r="113" spans="125:127" s="723" customFormat="1" ht="19.5" x14ac:dyDescent="0.45">
      <c r="DU113" s="778"/>
      <c r="DV113" s="778"/>
      <c r="DW113" s="778"/>
    </row>
    <row r="114" spans="125:127" s="723" customFormat="1" ht="19.5" x14ac:dyDescent="0.45">
      <c r="DU114" s="778"/>
      <c r="DV114" s="778"/>
      <c r="DW114" s="778"/>
    </row>
    <row r="115" spans="125:127" s="723" customFormat="1" ht="19.5" x14ac:dyDescent="0.45">
      <c r="DU115" s="778"/>
      <c r="DV115" s="778"/>
      <c r="DW115" s="778"/>
    </row>
    <row r="116" spans="125:127" s="723" customFormat="1" ht="19.5" x14ac:dyDescent="0.45">
      <c r="DU116" s="778"/>
      <c r="DV116" s="778"/>
      <c r="DW116" s="778"/>
    </row>
    <row r="117" spans="125:127" s="723" customFormat="1" ht="19.5" x14ac:dyDescent="0.45">
      <c r="DU117" s="778"/>
      <c r="DV117" s="778"/>
      <c r="DW117" s="778"/>
    </row>
    <row r="118" spans="125:127" s="723" customFormat="1" ht="19.5" x14ac:dyDescent="0.45">
      <c r="DU118" s="778"/>
      <c r="DV118" s="778"/>
      <c r="DW118" s="778"/>
    </row>
    <row r="119" spans="125:127" s="723" customFormat="1" ht="19.5" x14ac:dyDescent="0.45">
      <c r="DU119" s="778"/>
      <c r="DV119" s="778"/>
      <c r="DW119" s="778"/>
    </row>
    <row r="120" spans="125:127" s="723" customFormat="1" ht="19.5" x14ac:dyDescent="0.45">
      <c r="DU120" s="778"/>
      <c r="DV120" s="778"/>
      <c r="DW120" s="778"/>
    </row>
    <row r="121" spans="125:127" s="723" customFormat="1" ht="19.5" x14ac:dyDescent="0.45">
      <c r="DU121" s="778"/>
      <c r="DV121" s="778"/>
      <c r="DW121" s="778"/>
    </row>
    <row r="122" spans="125:127" s="723" customFormat="1" ht="19.5" x14ac:dyDescent="0.45">
      <c r="DU122" s="778"/>
      <c r="DV122" s="778"/>
      <c r="DW122" s="778"/>
    </row>
    <row r="123" spans="125:127" s="723" customFormat="1" ht="19.5" x14ac:dyDescent="0.45">
      <c r="DU123" s="778"/>
      <c r="DV123" s="778"/>
      <c r="DW123" s="778"/>
    </row>
    <row r="124" spans="125:127" s="723" customFormat="1" ht="19.5" x14ac:dyDescent="0.45">
      <c r="DU124" s="778"/>
      <c r="DV124" s="778"/>
      <c r="DW124" s="778"/>
    </row>
    <row r="125" spans="125:127" s="723" customFormat="1" ht="19.5" x14ac:dyDescent="0.45">
      <c r="DU125" s="778"/>
      <c r="DV125" s="778"/>
      <c r="DW125" s="778"/>
    </row>
    <row r="126" spans="125:127" s="723" customFormat="1" ht="19.5" x14ac:dyDescent="0.45">
      <c r="DU126" s="778"/>
      <c r="DV126" s="778"/>
      <c r="DW126" s="778"/>
    </row>
    <row r="127" spans="125:127" s="723" customFormat="1" ht="19.5" x14ac:dyDescent="0.45">
      <c r="DU127" s="778"/>
      <c r="DV127" s="778"/>
      <c r="DW127" s="778"/>
    </row>
    <row r="128" spans="125:127" s="723" customFormat="1" ht="19.5" x14ac:dyDescent="0.45">
      <c r="DU128" s="778"/>
      <c r="DV128" s="778"/>
      <c r="DW128" s="778"/>
    </row>
    <row r="129" spans="125:127" s="723" customFormat="1" ht="19.5" x14ac:dyDescent="0.45">
      <c r="DU129" s="778"/>
      <c r="DV129" s="778"/>
      <c r="DW129" s="778"/>
    </row>
    <row r="130" spans="125:127" s="723" customFormat="1" ht="19.5" x14ac:dyDescent="0.45">
      <c r="DU130" s="778"/>
      <c r="DV130" s="778"/>
      <c r="DW130" s="778"/>
    </row>
    <row r="131" spans="125:127" s="723" customFormat="1" ht="19.5" x14ac:dyDescent="0.45">
      <c r="DU131" s="778"/>
      <c r="DV131" s="778"/>
      <c r="DW131" s="778"/>
    </row>
    <row r="132" spans="125:127" s="723" customFormat="1" ht="19.5" x14ac:dyDescent="0.45">
      <c r="DU132" s="778"/>
      <c r="DV132" s="778"/>
      <c r="DW132" s="778"/>
    </row>
    <row r="133" spans="125:127" s="723" customFormat="1" ht="19.5" x14ac:dyDescent="0.45">
      <c r="DU133" s="778"/>
      <c r="DV133" s="778"/>
      <c r="DW133" s="778"/>
    </row>
    <row r="134" spans="125:127" s="723" customFormat="1" ht="19.5" x14ac:dyDescent="0.45">
      <c r="DU134" s="778"/>
      <c r="DV134" s="778"/>
      <c r="DW134" s="778"/>
    </row>
    <row r="135" spans="125:127" s="723" customFormat="1" ht="19.5" x14ac:dyDescent="0.45">
      <c r="DU135" s="778"/>
      <c r="DV135" s="778"/>
      <c r="DW135" s="778"/>
    </row>
    <row r="136" spans="125:127" s="723" customFormat="1" ht="19.5" x14ac:dyDescent="0.45">
      <c r="DU136" s="778"/>
      <c r="DV136" s="778"/>
      <c r="DW136" s="778"/>
    </row>
    <row r="137" spans="125:127" s="723" customFormat="1" ht="19.5" x14ac:dyDescent="0.45">
      <c r="DU137" s="778"/>
      <c r="DV137" s="778"/>
      <c r="DW137" s="778"/>
    </row>
    <row r="138" spans="125:127" s="723" customFormat="1" ht="19.5" x14ac:dyDescent="0.45">
      <c r="DU138" s="778"/>
      <c r="DV138" s="778"/>
      <c r="DW138" s="778"/>
    </row>
    <row r="139" spans="125:127" s="723" customFormat="1" ht="19.5" x14ac:dyDescent="0.45">
      <c r="DU139" s="778"/>
      <c r="DV139" s="778"/>
      <c r="DW139" s="778"/>
    </row>
    <row r="140" spans="125:127" s="723" customFormat="1" ht="19.5" x14ac:dyDescent="0.45">
      <c r="DU140" s="778"/>
      <c r="DV140" s="778"/>
      <c r="DW140" s="778"/>
    </row>
    <row r="141" spans="125:127" s="723" customFormat="1" ht="19.5" x14ac:dyDescent="0.45">
      <c r="DU141" s="778"/>
      <c r="DV141" s="778"/>
      <c r="DW141" s="778"/>
    </row>
    <row r="142" spans="125:127" s="723" customFormat="1" ht="19.5" x14ac:dyDescent="0.45">
      <c r="DU142" s="778"/>
      <c r="DV142" s="778"/>
      <c r="DW142" s="778"/>
    </row>
    <row r="143" spans="125:127" s="723" customFormat="1" ht="19.5" x14ac:dyDescent="0.45">
      <c r="DU143" s="778"/>
      <c r="DV143" s="778"/>
      <c r="DW143" s="778"/>
    </row>
    <row r="144" spans="125:127" s="723" customFormat="1" ht="19.5" x14ac:dyDescent="0.45">
      <c r="DU144" s="778"/>
      <c r="DV144" s="778"/>
      <c r="DW144" s="778"/>
    </row>
    <row r="145" spans="125:127" s="723" customFormat="1" ht="19.5" x14ac:dyDescent="0.45">
      <c r="DU145" s="778"/>
      <c r="DV145" s="778"/>
      <c r="DW145" s="778"/>
    </row>
    <row r="146" spans="125:127" s="723" customFormat="1" ht="19.5" x14ac:dyDescent="0.45">
      <c r="DU146" s="778"/>
      <c r="DV146" s="778"/>
      <c r="DW146" s="778"/>
    </row>
    <row r="147" spans="125:127" s="723" customFormat="1" ht="19.5" x14ac:dyDescent="0.45">
      <c r="DU147" s="778"/>
      <c r="DV147" s="778"/>
      <c r="DW147" s="778"/>
    </row>
    <row r="148" spans="125:127" s="723" customFormat="1" ht="19.5" x14ac:dyDescent="0.45">
      <c r="DU148" s="778"/>
      <c r="DV148" s="778"/>
      <c r="DW148" s="778"/>
    </row>
    <row r="149" spans="125:127" s="723" customFormat="1" ht="19.5" x14ac:dyDescent="0.45">
      <c r="DU149" s="778"/>
      <c r="DV149" s="778"/>
      <c r="DW149" s="778"/>
    </row>
    <row r="150" spans="125:127" s="723" customFormat="1" ht="19.5" x14ac:dyDescent="0.45">
      <c r="DU150" s="778"/>
      <c r="DV150" s="778"/>
      <c r="DW150" s="778"/>
    </row>
    <row r="151" spans="125:127" s="723" customFormat="1" ht="19.5" x14ac:dyDescent="0.45">
      <c r="DU151" s="778"/>
      <c r="DV151" s="778"/>
      <c r="DW151" s="778"/>
    </row>
    <row r="152" spans="125:127" s="723" customFormat="1" ht="19.5" x14ac:dyDescent="0.45">
      <c r="DU152" s="778"/>
      <c r="DV152" s="778"/>
      <c r="DW152" s="778"/>
    </row>
    <row r="153" spans="125:127" s="723" customFormat="1" ht="19.5" x14ac:dyDescent="0.45">
      <c r="DU153" s="778"/>
      <c r="DV153" s="778"/>
      <c r="DW153" s="778"/>
    </row>
    <row r="154" spans="125:127" s="723" customFormat="1" ht="19.5" x14ac:dyDescent="0.45">
      <c r="DU154" s="778"/>
      <c r="DV154" s="778"/>
      <c r="DW154" s="778"/>
    </row>
    <row r="155" spans="125:127" s="723" customFormat="1" ht="19.5" x14ac:dyDescent="0.45">
      <c r="DU155" s="778"/>
      <c r="DV155" s="778"/>
      <c r="DW155" s="778"/>
    </row>
    <row r="156" spans="125:127" s="723" customFormat="1" ht="19.5" x14ac:dyDescent="0.45">
      <c r="DU156" s="778"/>
      <c r="DV156" s="778"/>
      <c r="DW156" s="778"/>
    </row>
    <row r="157" spans="125:127" s="723" customFormat="1" ht="19.5" x14ac:dyDescent="0.45">
      <c r="DU157" s="778"/>
      <c r="DV157" s="778"/>
      <c r="DW157" s="778"/>
    </row>
    <row r="158" spans="125:127" s="723" customFormat="1" ht="19.5" x14ac:dyDescent="0.45">
      <c r="DU158" s="778"/>
      <c r="DV158" s="778"/>
      <c r="DW158" s="778"/>
    </row>
    <row r="159" spans="125:127" s="723" customFormat="1" ht="19.5" x14ac:dyDescent="0.45">
      <c r="DU159" s="778"/>
      <c r="DV159" s="778"/>
      <c r="DW159" s="778"/>
    </row>
    <row r="160" spans="125:127" s="723" customFormat="1" ht="19.5" x14ac:dyDescent="0.45">
      <c r="DU160" s="778"/>
      <c r="DV160" s="778"/>
      <c r="DW160" s="778"/>
    </row>
    <row r="161" spans="125:127" s="723" customFormat="1" ht="19.5" x14ac:dyDescent="0.45">
      <c r="DU161" s="778"/>
      <c r="DV161" s="778"/>
      <c r="DW161" s="778"/>
    </row>
    <row r="162" spans="125:127" s="723" customFormat="1" ht="19.5" x14ac:dyDescent="0.45">
      <c r="DU162" s="778"/>
      <c r="DV162" s="778"/>
      <c r="DW162" s="778"/>
    </row>
    <row r="163" spans="125:127" s="723" customFormat="1" ht="19.5" x14ac:dyDescent="0.45">
      <c r="DU163" s="778"/>
      <c r="DV163" s="778"/>
      <c r="DW163" s="778"/>
    </row>
    <row r="164" spans="125:127" s="723" customFormat="1" ht="19.5" x14ac:dyDescent="0.45">
      <c r="DU164" s="778"/>
      <c r="DV164" s="778"/>
      <c r="DW164" s="778"/>
    </row>
    <row r="165" spans="125:127" s="723" customFormat="1" ht="19.5" x14ac:dyDescent="0.45">
      <c r="DU165" s="778"/>
      <c r="DV165" s="778"/>
      <c r="DW165" s="778"/>
    </row>
    <row r="166" spans="125:127" s="723" customFormat="1" ht="19.5" x14ac:dyDescent="0.45">
      <c r="DU166" s="778"/>
      <c r="DV166" s="778"/>
      <c r="DW166" s="778"/>
    </row>
    <row r="167" spans="125:127" s="723" customFormat="1" ht="19.5" x14ac:dyDescent="0.45">
      <c r="DU167" s="778"/>
      <c r="DV167" s="778"/>
      <c r="DW167" s="778"/>
    </row>
    <row r="168" spans="125:127" s="723" customFormat="1" ht="19.5" x14ac:dyDescent="0.45">
      <c r="DU168" s="778"/>
      <c r="DV168" s="778"/>
      <c r="DW168" s="778"/>
    </row>
    <row r="169" spans="125:127" s="723" customFormat="1" ht="19.5" x14ac:dyDescent="0.45">
      <c r="DU169" s="778"/>
      <c r="DV169" s="778"/>
      <c r="DW169" s="778"/>
    </row>
    <row r="170" spans="125:127" s="723" customFormat="1" ht="19.5" x14ac:dyDescent="0.45">
      <c r="DU170" s="778"/>
      <c r="DV170" s="778"/>
      <c r="DW170" s="778"/>
    </row>
    <row r="171" spans="125:127" s="723" customFormat="1" ht="19.5" x14ac:dyDescent="0.45">
      <c r="DU171" s="778"/>
      <c r="DV171" s="778"/>
      <c r="DW171" s="778"/>
    </row>
    <row r="172" spans="125:127" s="723" customFormat="1" ht="19.5" x14ac:dyDescent="0.45">
      <c r="DU172" s="778"/>
      <c r="DV172" s="778"/>
      <c r="DW172" s="778"/>
    </row>
    <row r="173" spans="125:127" s="723" customFormat="1" ht="19.5" x14ac:dyDescent="0.45">
      <c r="DU173" s="778"/>
      <c r="DV173" s="778"/>
      <c r="DW173" s="778"/>
    </row>
    <row r="174" spans="125:127" s="723" customFormat="1" ht="19.5" x14ac:dyDescent="0.45">
      <c r="DU174" s="778"/>
      <c r="DV174" s="778"/>
      <c r="DW174" s="778"/>
    </row>
    <row r="175" spans="125:127" s="723" customFormat="1" ht="19.5" x14ac:dyDescent="0.45">
      <c r="DU175" s="778"/>
      <c r="DV175" s="778"/>
      <c r="DW175" s="778"/>
    </row>
    <row r="176" spans="125:127" s="723" customFormat="1" ht="19.5" x14ac:dyDescent="0.45">
      <c r="DU176" s="778"/>
      <c r="DV176" s="778"/>
      <c r="DW176" s="778"/>
    </row>
    <row r="177" spans="125:127" s="723" customFormat="1" ht="19.5" x14ac:dyDescent="0.45">
      <c r="DU177" s="778"/>
      <c r="DV177" s="778"/>
      <c r="DW177" s="778"/>
    </row>
    <row r="178" spans="125:127" s="723" customFormat="1" ht="19.5" x14ac:dyDescent="0.45">
      <c r="DU178" s="778"/>
      <c r="DV178" s="778"/>
      <c r="DW178" s="778"/>
    </row>
    <row r="179" spans="125:127" s="723" customFormat="1" ht="19.5" x14ac:dyDescent="0.45">
      <c r="DU179" s="778"/>
      <c r="DV179" s="778"/>
      <c r="DW179" s="778"/>
    </row>
    <row r="180" spans="125:127" s="723" customFormat="1" ht="19.5" x14ac:dyDescent="0.45">
      <c r="DU180" s="778"/>
      <c r="DV180" s="778"/>
      <c r="DW180" s="778"/>
    </row>
    <row r="181" spans="125:127" s="723" customFormat="1" ht="19.5" x14ac:dyDescent="0.45">
      <c r="DU181" s="778"/>
      <c r="DV181" s="778"/>
      <c r="DW181" s="778"/>
    </row>
    <row r="182" spans="125:127" s="723" customFormat="1" ht="19.5" x14ac:dyDescent="0.45">
      <c r="DU182" s="778"/>
      <c r="DV182" s="778"/>
      <c r="DW182" s="778"/>
    </row>
    <row r="183" spans="125:127" s="723" customFormat="1" ht="19.5" x14ac:dyDescent="0.45">
      <c r="DU183" s="778"/>
      <c r="DV183" s="778"/>
      <c r="DW183" s="778"/>
    </row>
    <row r="184" spans="125:127" s="723" customFormat="1" ht="19.5" x14ac:dyDescent="0.45">
      <c r="DU184" s="778"/>
      <c r="DV184" s="778"/>
      <c r="DW184" s="778"/>
    </row>
    <row r="185" spans="125:127" s="723" customFormat="1" ht="19.5" x14ac:dyDescent="0.45">
      <c r="DU185" s="778"/>
      <c r="DV185" s="778"/>
      <c r="DW185" s="778"/>
    </row>
    <row r="186" spans="125:127" s="723" customFormat="1" ht="19.5" x14ac:dyDescent="0.45">
      <c r="DU186" s="778"/>
      <c r="DV186" s="778"/>
      <c r="DW186" s="778"/>
    </row>
    <row r="187" spans="125:127" s="723" customFormat="1" ht="19.5" x14ac:dyDescent="0.45">
      <c r="DU187" s="778"/>
      <c r="DV187" s="778"/>
      <c r="DW187" s="778"/>
    </row>
    <row r="188" spans="125:127" s="723" customFormat="1" ht="19.5" x14ac:dyDescent="0.45">
      <c r="DU188" s="778"/>
      <c r="DV188" s="778"/>
      <c r="DW188" s="778"/>
    </row>
    <row r="189" spans="125:127" s="723" customFormat="1" ht="19.5" x14ac:dyDescent="0.45">
      <c r="DU189" s="778"/>
      <c r="DV189" s="778"/>
      <c r="DW189" s="778"/>
    </row>
    <row r="190" spans="125:127" s="723" customFormat="1" ht="19.5" x14ac:dyDescent="0.45">
      <c r="DU190" s="778"/>
      <c r="DV190" s="778"/>
      <c r="DW190" s="778"/>
    </row>
    <row r="191" spans="125:127" s="723" customFormat="1" ht="19.5" x14ac:dyDescent="0.45">
      <c r="DU191" s="778"/>
      <c r="DV191" s="778"/>
      <c r="DW191" s="778"/>
    </row>
    <row r="192" spans="125:127" s="723" customFormat="1" ht="19.5" x14ac:dyDescent="0.45">
      <c r="DU192" s="778"/>
      <c r="DV192" s="778"/>
      <c r="DW192" s="778"/>
    </row>
    <row r="193" spans="125:127" s="723" customFormat="1" ht="19.5" x14ac:dyDescent="0.45">
      <c r="DU193" s="778"/>
      <c r="DV193" s="778"/>
      <c r="DW193" s="778"/>
    </row>
    <row r="194" spans="125:127" s="723" customFormat="1" ht="19.5" x14ac:dyDescent="0.45">
      <c r="DU194" s="778"/>
      <c r="DV194" s="778"/>
      <c r="DW194" s="778"/>
    </row>
    <row r="195" spans="125:127" s="723" customFormat="1" ht="19.5" x14ac:dyDescent="0.45">
      <c r="DU195" s="778"/>
      <c r="DV195" s="778"/>
      <c r="DW195" s="778"/>
    </row>
    <row r="196" spans="125:127" s="723" customFormat="1" ht="19.5" x14ac:dyDescent="0.45">
      <c r="DU196" s="778"/>
      <c r="DV196" s="778"/>
      <c r="DW196" s="778"/>
    </row>
    <row r="197" spans="125:127" s="723" customFormat="1" ht="19.5" x14ac:dyDescent="0.45">
      <c r="DU197" s="778"/>
      <c r="DV197" s="778"/>
      <c r="DW197" s="778"/>
    </row>
    <row r="198" spans="125:127" s="723" customFormat="1" ht="19.5" x14ac:dyDescent="0.45">
      <c r="DU198" s="778"/>
      <c r="DV198" s="778"/>
      <c r="DW198" s="778"/>
    </row>
    <row r="199" spans="125:127" s="723" customFormat="1" ht="19.5" x14ac:dyDescent="0.45">
      <c r="DU199" s="778"/>
      <c r="DV199" s="778"/>
      <c r="DW199" s="778"/>
    </row>
    <row r="200" spans="125:127" s="723" customFormat="1" ht="19.5" x14ac:dyDescent="0.45">
      <c r="DU200" s="778"/>
      <c r="DV200" s="778"/>
      <c r="DW200" s="778"/>
    </row>
    <row r="201" spans="125:127" s="723" customFormat="1" ht="19.5" x14ac:dyDescent="0.45">
      <c r="DU201" s="778"/>
      <c r="DV201" s="778"/>
      <c r="DW201" s="778"/>
    </row>
    <row r="202" spans="125:127" s="723" customFormat="1" ht="19.5" x14ac:dyDescent="0.45">
      <c r="DU202" s="778"/>
      <c r="DV202" s="778"/>
      <c r="DW202" s="778"/>
    </row>
    <row r="203" spans="125:127" s="723" customFormat="1" ht="19.5" x14ac:dyDescent="0.45">
      <c r="DU203" s="778"/>
      <c r="DV203" s="778"/>
      <c r="DW203" s="778"/>
    </row>
    <row r="204" spans="125:127" s="723" customFormat="1" ht="19.5" x14ac:dyDescent="0.45">
      <c r="DU204" s="778"/>
      <c r="DV204" s="778"/>
      <c r="DW204" s="778"/>
    </row>
    <row r="205" spans="125:127" s="723" customFormat="1" ht="19.5" x14ac:dyDescent="0.45">
      <c r="DU205" s="778"/>
      <c r="DV205" s="778"/>
      <c r="DW205" s="778"/>
    </row>
    <row r="206" spans="125:127" s="723" customFormat="1" ht="19.5" x14ac:dyDescent="0.45">
      <c r="DU206" s="778"/>
      <c r="DV206" s="778"/>
      <c r="DW206" s="778"/>
    </row>
    <row r="207" spans="125:127" s="723" customFormat="1" ht="19.5" x14ac:dyDescent="0.45">
      <c r="DU207" s="778"/>
      <c r="DV207" s="778"/>
      <c r="DW207" s="778"/>
    </row>
    <row r="208" spans="125:127" s="723" customFormat="1" ht="19.5" x14ac:dyDescent="0.45">
      <c r="DU208" s="778"/>
      <c r="DV208" s="778"/>
      <c r="DW208" s="778"/>
    </row>
    <row r="209" spans="74:196" ht="19.5" x14ac:dyDescent="0.45">
      <c r="BV209" s="723"/>
      <c r="BW209" s="723"/>
      <c r="BX209" s="723"/>
      <c r="BY209" s="723"/>
      <c r="BZ209" s="723"/>
      <c r="CA209" s="723"/>
      <c r="CB209" s="723"/>
      <c r="CC209" s="723"/>
      <c r="CD209" s="723"/>
      <c r="CE209" s="723"/>
      <c r="CF209" s="723"/>
      <c r="CG209" s="723"/>
      <c r="CH209" s="723"/>
      <c r="CI209" s="723"/>
      <c r="CJ209" s="723"/>
      <c r="CK209" s="723"/>
      <c r="CL209" s="723"/>
      <c r="CM209" s="723"/>
      <c r="CN209" s="723"/>
      <c r="CO209" s="723"/>
      <c r="CP209" s="723"/>
      <c r="CQ209" s="723"/>
      <c r="CR209" s="723"/>
      <c r="CS209" s="723"/>
      <c r="CT209" s="723"/>
      <c r="CU209" s="723"/>
      <c r="CV209" s="723"/>
      <c r="CW209" s="723"/>
      <c r="CX209" s="723"/>
      <c r="CY209" s="723"/>
      <c r="CZ209" s="723"/>
      <c r="DA209" s="723"/>
      <c r="DB209" s="723"/>
      <c r="DC209" s="723"/>
      <c r="DD209" s="723"/>
      <c r="DE209" s="723"/>
      <c r="DF209" s="723"/>
      <c r="DG209" s="723"/>
      <c r="DH209" s="723"/>
      <c r="DI209" s="723"/>
      <c r="DJ209" s="723"/>
      <c r="DK209" s="723"/>
      <c r="DL209" s="723"/>
      <c r="DM209" s="723"/>
      <c r="DN209" s="723"/>
      <c r="DO209" s="723"/>
      <c r="DP209" s="723"/>
      <c r="DQ209" s="723"/>
      <c r="DR209" s="723"/>
      <c r="DS209" s="723"/>
      <c r="DT209" s="723"/>
      <c r="DU209" s="778"/>
      <c r="DV209" s="778"/>
      <c r="DW209" s="778"/>
      <c r="DX209" s="723"/>
      <c r="DY209" s="723"/>
      <c r="DZ209" s="723"/>
      <c r="EA209" s="723"/>
      <c r="EB209" s="723"/>
      <c r="EC209" s="723"/>
      <c r="ED209" s="723"/>
      <c r="EE209" s="723"/>
      <c r="EF209" s="723"/>
      <c r="EG209" s="723"/>
      <c r="EH209" s="723"/>
      <c r="EI209" s="723"/>
      <c r="EJ209" s="723"/>
      <c r="EK209" s="723"/>
      <c r="EL209" s="723"/>
      <c r="EM209" s="723"/>
      <c r="EN209" s="723"/>
      <c r="EO209" s="723"/>
      <c r="EP209" s="723"/>
      <c r="EQ209" s="723"/>
      <c r="ER209" s="723"/>
      <c r="ES209" s="723"/>
      <c r="ET209" s="723"/>
      <c r="EU209" s="723"/>
      <c r="EV209" s="723"/>
      <c r="EW209" s="723"/>
      <c r="EX209" s="723"/>
      <c r="EY209" s="723"/>
      <c r="EZ209" s="723"/>
      <c r="FA209" s="723"/>
      <c r="FB209" s="723"/>
      <c r="FC209" s="723"/>
      <c r="FD209" s="723"/>
      <c r="FE209" s="723"/>
      <c r="FF209" s="723"/>
      <c r="FG209" s="723"/>
      <c r="FH209" s="723"/>
      <c r="FI209" s="723"/>
      <c r="FJ209" s="723"/>
      <c r="FK209" s="723"/>
      <c r="FL209" s="723"/>
      <c r="FM209" s="723"/>
      <c r="FN209" s="723"/>
      <c r="FO209" s="723"/>
      <c r="FP209" s="723"/>
      <c r="FQ209" s="723"/>
      <c r="FR209" s="723"/>
      <c r="FS209" s="723"/>
      <c r="FT209" s="723"/>
      <c r="FU209" s="723"/>
      <c r="FV209" s="723"/>
      <c r="FW209" s="723"/>
      <c r="FX209" s="723"/>
      <c r="FY209" s="723"/>
      <c r="FZ209" s="723"/>
      <c r="GA209" s="723"/>
      <c r="GB209" s="723"/>
      <c r="GC209" s="723"/>
      <c r="GD209" s="723"/>
      <c r="GE209" s="723"/>
      <c r="GF209" s="723"/>
      <c r="GG209" s="723"/>
      <c r="GH209" s="723"/>
      <c r="GI209" s="723"/>
      <c r="GJ209" s="723"/>
      <c r="GK209" s="723"/>
      <c r="GL209" s="723"/>
      <c r="GM209" s="723"/>
      <c r="GN209" s="723"/>
    </row>
    <row r="210" spans="74:196" ht="19.5" x14ac:dyDescent="0.45">
      <c r="BV210" s="723"/>
      <c r="BW210" s="723"/>
      <c r="BX210" s="723"/>
      <c r="BY210" s="723"/>
      <c r="BZ210" s="723"/>
      <c r="CA210" s="723"/>
      <c r="CB210" s="723"/>
      <c r="CC210" s="723"/>
      <c r="CD210" s="723"/>
      <c r="CE210" s="723"/>
      <c r="CF210" s="723"/>
      <c r="CG210" s="723"/>
      <c r="CH210" s="723"/>
      <c r="CI210" s="723"/>
      <c r="CJ210" s="723"/>
      <c r="CK210" s="723"/>
      <c r="CL210" s="723"/>
      <c r="CM210" s="723"/>
      <c r="CN210" s="723"/>
      <c r="CO210" s="723"/>
      <c r="CP210" s="723"/>
      <c r="CQ210" s="723"/>
      <c r="CR210" s="723"/>
      <c r="CS210" s="723"/>
      <c r="CT210" s="723"/>
      <c r="CU210" s="723"/>
      <c r="CV210" s="723"/>
      <c r="CW210" s="723"/>
      <c r="CX210" s="723"/>
      <c r="CY210" s="723"/>
      <c r="CZ210" s="723"/>
      <c r="DA210" s="723"/>
      <c r="DB210" s="723"/>
      <c r="DC210" s="723"/>
      <c r="DD210" s="723"/>
      <c r="DE210" s="723"/>
      <c r="DF210" s="723"/>
      <c r="DG210" s="723"/>
      <c r="DH210" s="723"/>
      <c r="DI210" s="723"/>
      <c r="DJ210" s="723"/>
      <c r="DK210" s="723"/>
      <c r="DL210" s="723"/>
      <c r="DM210" s="723"/>
      <c r="DN210" s="723"/>
      <c r="DO210" s="723"/>
      <c r="DP210" s="723"/>
      <c r="DQ210" s="723"/>
      <c r="DR210" s="723"/>
      <c r="DS210" s="723"/>
      <c r="DT210" s="723"/>
      <c r="DU210" s="778"/>
      <c r="DV210" s="778"/>
      <c r="DW210" s="778"/>
      <c r="DX210" s="723"/>
      <c r="DY210" s="723"/>
      <c r="DZ210" s="723"/>
      <c r="EA210" s="723"/>
      <c r="EB210" s="723"/>
      <c r="EC210" s="723"/>
      <c r="ED210" s="723"/>
      <c r="EE210" s="723"/>
      <c r="EF210" s="723"/>
      <c r="EG210" s="723"/>
      <c r="EH210" s="723"/>
      <c r="EI210" s="723"/>
      <c r="EJ210" s="723"/>
      <c r="EK210" s="723"/>
      <c r="EL210" s="723"/>
      <c r="EM210" s="723"/>
      <c r="EN210" s="723"/>
      <c r="EO210" s="723"/>
      <c r="EP210" s="723"/>
      <c r="EQ210" s="723"/>
      <c r="ER210" s="723"/>
      <c r="ES210" s="723"/>
      <c r="ET210" s="723"/>
      <c r="EU210" s="723"/>
      <c r="EV210" s="723"/>
      <c r="EW210" s="723"/>
      <c r="EX210" s="723"/>
      <c r="EY210" s="723"/>
      <c r="EZ210" s="723"/>
      <c r="FA210" s="723"/>
      <c r="FB210" s="723"/>
      <c r="FC210" s="723"/>
      <c r="FD210" s="723"/>
      <c r="FE210" s="723"/>
      <c r="FF210" s="723"/>
      <c r="FG210" s="723"/>
      <c r="FH210" s="723"/>
      <c r="FI210" s="723"/>
      <c r="FJ210" s="723"/>
      <c r="FK210" s="723"/>
      <c r="FL210" s="723"/>
      <c r="FM210" s="723"/>
      <c r="FN210" s="723"/>
      <c r="FO210" s="723"/>
      <c r="FP210" s="723"/>
      <c r="FQ210" s="723"/>
      <c r="FR210" s="723"/>
      <c r="FS210" s="723"/>
      <c r="FT210" s="723"/>
      <c r="FU210" s="723"/>
      <c r="FV210" s="723"/>
      <c r="FW210" s="723"/>
      <c r="FX210" s="723"/>
      <c r="FY210" s="723"/>
      <c r="FZ210" s="723"/>
      <c r="GA210" s="723"/>
      <c r="GB210" s="723"/>
      <c r="GC210" s="723"/>
      <c r="GD210" s="723"/>
      <c r="GE210" s="723"/>
      <c r="GF210" s="723"/>
      <c r="GG210" s="723"/>
      <c r="GH210" s="723"/>
      <c r="GI210" s="723"/>
      <c r="GJ210" s="723"/>
      <c r="GK210" s="723"/>
      <c r="GL210" s="723"/>
      <c r="GM210" s="723"/>
      <c r="GN210" s="723"/>
    </row>
    <row r="211" spans="74:196" ht="19.5" x14ac:dyDescent="0.45">
      <c r="BV211" s="723"/>
      <c r="BW211" s="723"/>
      <c r="BX211" s="723"/>
      <c r="BY211" s="723"/>
      <c r="BZ211" s="723"/>
      <c r="CA211" s="723"/>
      <c r="CB211" s="723"/>
      <c r="CC211" s="723"/>
      <c r="CD211" s="723"/>
      <c r="CE211" s="723"/>
      <c r="CF211" s="723"/>
      <c r="CG211" s="723"/>
      <c r="CH211" s="723"/>
      <c r="CI211" s="723"/>
      <c r="CJ211" s="723"/>
      <c r="CK211" s="723"/>
      <c r="CL211" s="723"/>
      <c r="CM211" s="723"/>
      <c r="CN211" s="723"/>
      <c r="CO211" s="723"/>
      <c r="CP211" s="723"/>
      <c r="CQ211" s="723"/>
      <c r="CR211" s="723"/>
      <c r="CS211" s="723"/>
      <c r="CT211" s="723"/>
      <c r="CU211" s="723"/>
      <c r="CV211" s="723"/>
      <c r="CW211" s="723"/>
      <c r="CX211" s="723"/>
      <c r="CY211" s="723"/>
      <c r="CZ211" s="723"/>
      <c r="DA211" s="723"/>
      <c r="DB211" s="723"/>
      <c r="DC211" s="723"/>
      <c r="DD211" s="723"/>
      <c r="DE211" s="723"/>
      <c r="DF211" s="723"/>
      <c r="DG211" s="723"/>
      <c r="DH211" s="723"/>
      <c r="DI211" s="723"/>
      <c r="DJ211" s="723"/>
      <c r="DK211" s="723"/>
      <c r="DL211" s="723"/>
      <c r="DM211" s="723"/>
      <c r="DN211" s="723"/>
      <c r="DO211" s="723"/>
      <c r="DP211" s="723"/>
      <c r="DQ211" s="723"/>
      <c r="DR211" s="723"/>
      <c r="DS211" s="723"/>
      <c r="DT211" s="723"/>
      <c r="DU211" s="778"/>
      <c r="DV211" s="778"/>
      <c r="DW211" s="778"/>
      <c r="DX211" s="723"/>
      <c r="DY211" s="723"/>
      <c r="DZ211" s="723"/>
      <c r="EA211" s="723"/>
      <c r="EB211" s="723"/>
      <c r="EC211" s="723"/>
      <c r="ED211" s="723"/>
      <c r="EE211" s="723"/>
      <c r="EF211" s="723"/>
      <c r="EG211" s="723"/>
      <c r="EH211" s="723"/>
      <c r="EI211" s="723"/>
      <c r="EJ211" s="723"/>
      <c r="EK211" s="723"/>
      <c r="EL211" s="723"/>
      <c r="EM211" s="723"/>
      <c r="EN211" s="723"/>
      <c r="EO211" s="723"/>
      <c r="EP211" s="723"/>
      <c r="EQ211" s="723"/>
      <c r="ER211" s="723"/>
      <c r="ES211" s="723"/>
      <c r="ET211" s="723"/>
      <c r="EU211" s="723"/>
      <c r="EV211" s="723"/>
      <c r="EW211" s="723"/>
      <c r="EX211" s="723"/>
      <c r="EY211" s="723"/>
      <c r="EZ211" s="723"/>
      <c r="FA211" s="723"/>
      <c r="FB211" s="723"/>
      <c r="FC211" s="723"/>
      <c r="FD211" s="723"/>
      <c r="FE211" s="723"/>
      <c r="FF211" s="723"/>
      <c r="FG211" s="723"/>
      <c r="FH211" s="723"/>
      <c r="FI211" s="723"/>
      <c r="FJ211" s="723"/>
      <c r="FK211" s="723"/>
      <c r="FL211" s="723"/>
      <c r="FM211" s="723"/>
      <c r="FN211" s="723"/>
      <c r="FO211" s="723"/>
      <c r="FP211" s="723"/>
      <c r="FQ211" s="723"/>
      <c r="FR211" s="723"/>
      <c r="FS211" s="723"/>
      <c r="FT211" s="723"/>
      <c r="FU211" s="723"/>
      <c r="FV211" s="723"/>
      <c r="FW211" s="723"/>
      <c r="FX211" s="723"/>
      <c r="FY211" s="723"/>
      <c r="FZ211" s="723"/>
      <c r="GA211" s="723"/>
      <c r="GB211" s="723"/>
      <c r="GC211" s="723"/>
      <c r="GD211" s="723"/>
      <c r="GE211" s="723"/>
      <c r="GF211" s="723"/>
      <c r="GG211" s="723"/>
      <c r="GH211" s="723"/>
      <c r="GI211" s="723"/>
      <c r="GJ211" s="723"/>
      <c r="GK211" s="723"/>
      <c r="GL211" s="723"/>
      <c r="GM211" s="723"/>
      <c r="GN211" s="723"/>
    </row>
    <row r="212" spans="74:196" ht="19.5" x14ac:dyDescent="0.45">
      <c r="BV212" s="723"/>
      <c r="BW212" s="723"/>
      <c r="BX212" s="723"/>
      <c r="BY212" s="723"/>
      <c r="BZ212" s="723"/>
      <c r="CA212" s="723"/>
      <c r="CB212" s="723"/>
      <c r="CC212" s="723"/>
      <c r="CD212" s="723"/>
      <c r="CE212" s="723"/>
      <c r="CF212" s="723"/>
      <c r="CG212" s="723"/>
      <c r="CH212" s="723"/>
      <c r="CI212" s="723"/>
      <c r="CJ212" s="723"/>
      <c r="CK212" s="723"/>
      <c r="CL212" s="723"/>
      <c r="CM212" s="723"/>
      <c r="CN212" s="723"/>
      <c r="CO212" s="723"/>
      <c r="CP212" s="723"/>
      <c r="CQ212" s="723"/>
      <c r="CR212" s="723"/>
      <c r="CS212" s="723"/>
      <c r="CT212" s="723"/>
      <c r="CU212" s="723"/>
      <c r="CV212" s="723"/>
      <c r="CW212" s="723"/>
      <c r="CX212" s="723"/>
      <c r="CY212" s="723"/>
      <c r="CZ212" s="723"/>
      <c r="DA212" s="723"/>
      <c r="DB212" s="723"/>
      <c r="DC212" s="723"/>
      <c r="DD212" s="723"/>
      <c r="DE212" s="723"/>
      <c r="DF212" s="723"/>
      <c r="DG212" s="723"/>
      <c r="DH212" s="723"/>
      <c r="DI212" s="723"/>
      <c r="DJ212" s="723"/>
      <c r="DK212" s="723"/>
      <c r="DL212" s="723"/>
      <c r="DM212" s="723"/>
      <c r="DN212" s="723"/>
      <c r="DO212" s="723"/>
      <c r="DP212" s="723"/>
      <c r="DQ212" s="723"/>
      <c r="DR212" s="723"/>
      <c r="DS212" s="723"/>
      <c r="DT212" s="723"/>
      <c r="DU212" s="778"/>
      <c r="DV212" s="778"/>
      <c r="DW212" s="778"/>
      <c r="DX212" s="723"/>
      <c r="DY212" s="723"/>
      <c r="DZ212" s="723"/>
      <c r="EA212" s="723"/>
      <c r="EB212" s="723"/>
      <c r="EC212" s="723"/>
      <c r="ED212" s="723"/>
      <c r="EE212" s="723"/>
      <c r="EF212" s="723"/>
      <c r="EG212" s="723"/>
      <c r="EH212" s="723"/>
      <c r="EI212" s="723"/>
      <c r="EJ212" s="723"/>
      <c r="EK212" s="723"/>
      <c r="EL212" s="723"/>
      <c r="EM212" s="723"/>
      <c r="EN212" s="723"/>
      <c r="EO212" s="723"/>
      <c r="EP212" s="723"/>
      <c r="EQ212" s="723"/>
      <c r="ER212" s="723"/>
      <c r="ES212" s="723"/>
      <c r="ET212" s="723"/>
      <c r="EU212" s="723"/>
      <c r="EV212" s="723"/>
      <c r="EW212" s="723"/>
      <c r="EX212" s="723"/>
      <c r="EY212" s="723"/>
      <c r="EZ212" s="723"/>
      <c r="FA212" s="723"/>
      <c r="FB212" s="723"/>
      <c r="FC212" s="723"/>
      <c r="FD212" s="723"/>
      <c r="FE212" s="723"/>
      <c r="FF212" s="723"/>
      <c r="FG212" s="723"/>
      <c r="FH212" s="723"/>
      <c r="FI212" s="723"/>
      <c r="FJ212" s="723"/>
      <c r="FK212" s="723"/>
      <c r="FL212" s="723"/>
      <c r="FM212" s="723"/>
      <c r="FN212" s="723"/>
      <c r="FO212" s="723"/>
      <c r="FP212" s="723"/>
      <c r="FQ212" s="723"/>
      <c r="FR212" s="723"/>
      <c r="FS212" s="723"/>
      <c r="FT212" s="723"/>
      <c r="FU212" s="723"/>
      <c r="FV212" s="723"/>
      <c r="FW212" s="723"/>
      <c r="FX212" s="723"/>
      <c r="FY212" s="723"/>
      <c r="FZ212" s="723"/>
      <c r="GA212" s="723"/>
      <c r="GB212" s="723"/>
      <c r="GC212" s="723"/>
      <c r="GD212" s="723"/>
      <c r="GE212" s="723"/>
      <c r="GF212" s="723"/>
      <c r="GG212" s="723"/>
      <c r="GH212" s="723"/>
      <c r="GI212" s="723"/>
      <c r="GJ212" s="723"/>
      <c r="GK212" s="723"/>
      <c r="GL212" s="723"/>
      <c r="GM212" s="723"/>
      <c r="GN212" s="723"/>
    </row>
    <row r="213" spans="74:196" ht="19.5" x14ac:dyDescent="0.45">
      <c r="BV213" s="723"/>
      <c r="BW213" s="723"/>
      <c r="BX213" s="723"/>
      <c r="BY213" s="723"/>
      <c r="BZ213" s="723"/>
      <c r="CA213" s="723"/>
      <c r="CB213" s="723"/>
      <c r="CC213" s="723"/>
      <c r="CD213" s="723"/>
      <c r="CE213" s="723"/>
      <c r="CF213" s="723"/>
      <c r="CG213" s="723"/>
      <c r="CH213" s="723"/>
      <c r="CI213" s="723"/>
      <c r="CJ213" s="723"/>
      <c r="CK213" s="723"/>
      <c r="CL213" s="723"/>
      <c r="CM213" s="723"/>
      <c r="CN213" s="723"/>
      <c r="CO213" s="723"/>
      <c r="CP213" s="723"/>
      <c r="CQ213" s="723"/>
      <c r="CR213" s="723"/>
      <c r="CS213" s="723"/>
      <c r="CT213" s="723"/>
      <c r="CU213" s="723"/>
      <c r="CV213" s="723"/>
      <c r="CW213" s="723"/>
      <c r="CX213" s="723"/>
      <c r="CY213" s="723"/>
      <c r="CZ213" s="723"/>
      <c r="DA213" s="723"/>
      <c r="DB213" s="723"/>
      <c r="DC213" s="723"/>
      <c r="DD213" s="723"/>
      <c r="DE213" s="723"/>
      <c r="DF213" s="723"/>
      <c r="DG213" s="723"/>
      <c r="DH213" s="723"/>
      <c r="DI213" s="723"/>
      <c r="DJ213" s="723"/>
      <c r="DK213" s="723"/>
      <c r="DL213" s="723"/>
      <c r="DM213" s="723"/>
      <c r="DN213" s="723"/>
      <c r="DO213" s="723"/>
      <c r="DP213" s="723"/>
      <c r="DQ213" s="723"/>
      <c r="DR213" s="723"/>
      <c r="DS213" s="723"/>
      <c r="DT213" s="723"/>
      <c r="DU213" s="778"/>
      <c r="DV213" s="778"/>
      <c r="DW213" s="778"/>
      <c r="DX213" s="723"/>
      <c r="DY213" s="723"/>
      <c r="DZ213" s="723"/>
      <c r="EA213" s="723"/>
      <c r="EB213" s="723"/>
      <c r="EC213" s="723"/>
      <c r="ED213" s="723"/>
      <c r="EE213" s="723"/>
      <c r="EF213" s="723"/>
      <c r="EG213" s="723"/>
      <c r="EH213" s="723"/>
      <c r="EI213" s="723"/>
      <c r="EJ213" s="723"/>
      <c r="EK213" s="723"/>
      <c r="EL213" s="723"/>
      <c r="EM213" s="723"/>
      <c r="EN213" s="723"/>
      <c r="EO213" s="723"/>
      <c r="EP213" s="723"/>
      <c r="EQ213" s="723"/>
      <c r="ER213" s="723"/>
      <c r="ES213" s="723"/>
      <c r="ET213" s="723"/>
      <c r="EU213" s="723"/>
      <c r="EV213" s="723"/>
      <c r="EW213" s="723"/>
      <c r="EX213" s="723"/>
      <c r="EY213" s="723"/>
      <c r="EZ213" s="723"/>
      <c r="FA213" s="723"/>
      <c r="FB213" s="723"/>
      <c r="FC213" s="723"/>
      <c r="FD213" s="723"/>
      <c r="FE213" s="723"/>
      <c r="FF213" s="723"/>
      <c r="FG213" s="723"/>
      <c r="FH213" s="723"/>
      <c r="FI213" s="723"/>
      <c r="FJ213" s="723"/>
      <c r="FK213" s="723"/>
      <c r="FL213" s="723"/>
      <c r="FM213" s="723"/>
      <c r="FN213" s="723"/>
      <c r="FO213" s="723"/>
      <c r="FP213" s="723"/>
      <c r="FQ213" s="723"/>
      <c r="FR213" s="723"/>
      <c r="FS213" s="723"/>
      <c r="FT213" s="723"/>
      <c r="FU213" s="723"/>
      <c r="FV213" s="723"/>
      <c r="FW213" s="723"/>
      <c r="FX213" s="723"/>
      <c r="FY213" s="723"/>
      <c r="FZ213" s="723"/>
      <c r="GA213" s="723"/>
      <c r="GB213" s="723"/>
      <c r="GC213" s="723"/>
      <c r="GD213" s="723"/>
      <c r="GE213" s="723"/>
      <c r="GF213" s="723"/>
      <c r="GG213" s="723"/>
      <c r="GH213" s="723"/>
      <c r="GI213" s="723"/>
      <c r="GJ213" s="723"/>
      <c r="GK213" s="723"/>
      <c r="GL213" s="723"/>
      <c r="GM213" s="723"/>
      <c r="GN213" s="723"/>
    </row>
    <row r="214" spans="74:196" ht="19.5" x14ac:dyDescent="0.45">
      <c r="DX214" s="723"/>
      <c r="DY214" s="723"/>
      <c r="DZ214" s="723"/>
      <c r="EA214" s="723"/>
      <c r="EB214" s="723"/>
      <c r="EC214" s="723"/>
      <c r="ED214" s="723"/>
      <c r="EE214" s="723"/>
      <c r="EF214" s="723"/>
      <c r="EG214" s="723"/>
      <c r="EH214" s="723"/>
      <c r="EI214" s="723"/>
      <c r="EJ214" s="723"/>
      <c r="EK214" s="723"/>
      <c r="EL214" s="723"/>
      <c r="EM214" s="723"/>
      <c r="EN214" s="723"/>
      <c r="EO214" s="723"/>
      <c r="EP214" s="723"/>
      <c r="EQ214" s="723"/>
      <c r="ER214" s="723"/>
      <c r="ES214" s="723"/>
      <c r="ET214" s="723"/>
      <c r="EU214" s="723"/>
      <c r="EV214" s="723"/>
      <c r="EW214" s="723"/>
      <c r="EX214" s="723"/>
      <c r="EY214" s="723"/>
      <c r="EZ214" s="723"/>
      <c r="FA214" s="723"/>
      <c r="FB214" s="723"/>
      <c r="FC214" s="723"/>
      <c r="FD214" s="723"/>
      <c r="FE214" s="723"/>
      <c r="FF214" s="723"/>
      <c r="FG214" s="723"/>
      <c r="FH214" s="723"/>
      <c r="FI214" s="723"/>
      <c r="FJ214" s="723"/>
      <c r="FK214" s="723"/>
      <c r="FL214" s="723"/>
      <c r="FM214" s="723"/>
      <c r="FN214" s="723"/>
      <c r="FO214" s="723"/>
      <c r="FP214" s="723"/>
      <c r="FQ214" s="723"/>
      <c r="FR214" s="723"/>
      <c r="FS214" s="723"/>
      <c r="FT214" s="723"/>
      <c r="FU214" s="723"/>
      <c r="FV214" s="723"/>
      <c r="FW214" s="723"/>
      <c r="FX214" s="723"/>
      <c r="FY214" s="723"/>
      <c r="FZ214" s="723"/>
      <c r="GA214" s="723"/>
      <c r="GB214" s="723"/>
      <c r="GC214" s="723"/>
      <c r="GD214" s="723"/>
      <c r="GE214" s="723"/>
      <c r="GF214" s="723"/>
      <c r="GG214" s="723"/>
      <c r="GH214" s="723"/>
      <c r="GI214" s="723"/>
      <c r="GJ214" s="723"/>
      <c r="GK214" s="723"/>
      <c r="GL214" s="723"/>
      <c r="GM214" s="723"/>
      <c r="GN214" s="723"/>
    </row>
    <row r="215" spans="74:196" ht="19.5" x14ac:dyDescent="0.45">
      <c r="DX215" s="723"/>
      <c r="DY215" s="723"/>
      <c r="DZ215" s="723"/>
      <c r="EA215" s="723"/>
      <c r="EB215" s="723"/>
      <c r="EC215" s="723"/>
      <c r="ED215" s="723"/>
      <c r="EE215" s="723"/>
      <c r="EF215" s="723"/>
      <c r="EG215" s="723"/>
      <c r="EH215" s="723"/>
      <c r="EI215" s="723"/>
      <c r="EJ215" s="723"/>
      <c r="EK215" s="723"/>
      <c r="EL215" s="723"/>
      <c r="EM215" s="723"/>
      <c r="EN215" s="723"/>
      <c r="EO215" s="723"/>
      <c r="EP215" s="723"/>
      <c r="EQ215" s="723"/>
      <c r="ER215" s="723"/>
      <c r="ES215" s="723"/>
      <c r="ET215" s="723"/>
      <c r="EU215" s="723"/>
      <c r="EV215" s="723"/>
      <c r="EW215" s="723"/>
      <c r="EX215" s="723"/>
      <c r="EY215" s="723"/>
      <c r="EZ215" s="723"/>
      <c r="FA215" s="723"/>
      <c r="FB215" s="723"/>
      <c r="FC215" s="723"/>
      <c r="FD215" s="723"/>
      <c r="FE215" s="723"/>
      <c r="FF215" s="723"/>
      <c r="FG215" s="723"/>
      <c r="FH215" s="723"/>
      <c r="FI215" s="723"/>
      <c r="FJ215" s="723"/>
      <c r="FK215" s="723"/>
      <c r="FL215" s="723"/>
      <c r="FM215" s="723"/>
      <c r="FN215" s="723"/>
      <c r="FO215" s="723"/>
      <c r="FP215" s="723"/>
      <c r="FQ215" s="723"/>
      <c r="FR215" s="723"/>
      <c r="FS215" s="723"/>
      <c r="FT215" s="723"/>
      <c r="FU215" s="723"/>
      <c r="FV215" s="723"/>
      <c r="FW215" s="723"/>
      <c r="FX215" s="723"/>
      <c r="FY215" s="723"/>
      <c r="FZ215" s="723"/>
      <c r="GA215" s="723"/>
      <c r="GB215" s="723"/>
      <c r="GC215" s="723"/>
      <c r="GD215" s="723"/>
      <c r="GE215" s="723"/>
      <c r="GF215" s="723"/>
      <c r="GG215" s="723"/>
      <c r="GH215" s="723"/>
      <c r="GI215" s="723"/>
      <c r="GJ215" s="723"/>
      <c r="GK215" s="723"/>
      <c r="GL215" s="723"/>
      <c r="GM215" s="723"/>
      <c r="GN215" s="723"/>
    </row>
    <row r="216" spans="74:196" ht="19.5" x14ac:dyDescent="0.45">
      <c r="DX216" s="723"/>
      <c r="DY216" s="723"/>
      <c r="DZ216" s="723"/>
      <c r="EA216" s="723"/>
      <c r="EB216" s="723"/>
      <c r="EC216" s="723"/>
      <c r="ED216" s="723"/>
      <c r="EE216" s="723"/>
      <c r="EF216" s="723"/>
      <c r="EG216" s="723"/>
      <c r="EH216" s="723"/>
      <c r="EI216" s="723"/>
      <c r="EJ216" s="723"/>
      <c r="EK216" s="723"/>
      <c r="EL216" s="723"/>
      <c r="EM216" s="723"/>
      <c r="EN216" s="723"/>
      <c r="EO216" s="723"/>
      <c r="EP216" s="723"/>
      <c r="EQ216" s="723"/>
      <c r="ER216" s="723"/>
      <c r="ES216" s="723"/>
      <c r="ET216" s="723"/>
      <c r="EU216" s="723"/>
      <c r="EV216" s="723"/>
      <c r="EW216" s="723"/>
      <c r="EX216" s="723"/>
      <c r="EY216" s="723"/>
      <c r="EZ216" s="723"/>
      <c r="FA216" s="723"/>
      <c r="FB216" s="723"/>
      <c r="FC216" s="723"/>
      <c r="FD216" s="723"/>
      <c r="FE216" s="723"/>
      <c r="FF216" s="723"/>
      <c r="FG216" s="723"/>
      <c r="FH216" s="723"/>
      <c r="FI216" s="723"/>
      <c r="FJ216" s="723"/>
      <c r="FK216" s="723"/>
      <c r="FL216" s="723"/>
      <c r="FM216" s="723"/>
      <c r="FN216" s="723"/>
      <c r="FO216" s="723"/>
      <c r="FP216" s="723"/>
      <c r="FQ216" s="723"/>
      <c r="FR216" s="723"/>
      <c r="FS216" s="723"/>
      <c r="FT216" s="723"/>
      <c r="FU216" s="723"/>
      <c r="FV216" s="723"/>
      <c r="FW216" s="723"/>
      <c r="FX216" s="723"/>
      <c r="FY216" s="723"/>
      <c r="FZ216" s="723"/>
      <c r="GA216" s="723"/>
      <c r="GB216" s="723"/>
      <c r="GC216" s="723"/>
      <c r="GD216" s="723"/>
      <c r="GE216" s="723"/>
      <c r="GF216" s="723"/>
      <c r="GG216" s="723"/>
      <c r="GH216" s="723"/>
      <c r="GI216" s="723"/>
      <c r="GJ216" s="723"/>
      <c r="GK216" s="723"/>
      <c r="GL216" s="723"/>
      <c r="GM216" s="723"/>
      <c r="GN216" s="723"/>
    </row>
    <row r="217" spans="74:196" ht="19" x14ac:dyDescent="0.4">
      <c r="BV217" s="723"/>
      <c r="BW217" s="723"/>
      <c r="BX217" s="723"/>
      <c r="BY217" s="723"/>
      <c r="BZ217" s="723"/>
      <c r="CA217" s="723"/>
      <c r="CB217" s="723"/>
      <c r="CC217" s="723"/>
      <c r="CD217" s="723"/>
      <c r="CE217" s="723"/>
      <c r="CF217" s="723"/>
      <c r="CG217" s="723"/>
      <c r="CH217" s="723"/>
      <c r="CI217" s="723"/>
      <c r="CJ217" s="723"/>
      <c r="CK217" s="723"/>
      <c r="CL217" s="723"/>
      <c r="CM217" s="723"/>
      <c r="CN217" s="723"/>
      <c r="CO217" s="723"/>
      <c r="CP217" s="723"/>
      <c r="CQ217" s="723"/>
      <c r="CR217" s="723"/>
      <c r="CS217" s="723"/>
      <c r="CT217" s="723"/>
      <c r="CU217" s="723"/>
      <c r="CV217" s="723"/>
      <c r="CW217" s="723"/>
      <c r="CX217" s="723"/>
      <c r="CY217" s="723"/>
      <c r="CZ217" s="723"/>
      <c r="DA217" s="723"/>
      <c r="DB217" s="723"/>
      <c r="DC217" s="723"/>
      <c r="DD217" s="723"/>
      <c r="DE217" s="723"/>
      <c r="DF217" s="723"/>
      <c r="DG217" s="723"/>
      <c r="DH217" s="723"/>
      <c r="DI217" s="723"/>
      <c r="DJ217" s="723"/>
      <c r="DK217" s="723"/>
      <c r="DL217" s="723"/>
      <c r="DM217" s="723"/>
      <c r="DN217" s="723"/>
      <c r="DO217" s="723"/>
      <c r="DP217" s="723"/>
      <c r="DQ217" s="723"/>
      <c r="DR217" s="723"/>
      <c r="DS217" s="723"/>
      <c r="DT217" s="723"/>
      <c r="DU217" s="723"/>
      <c r="DV217" s="723"/>
      <c r="DW217" s="723"/>
      <c r="DX217" s="723"/>
      <c r="DY217" s="723"/>
      <c r="DZ217" s="723"/>
      <c r="EA217" s="723"/>
      <c r="EB217" s="723"/>
      <c r="EC217" s="723"/>
      <c r="ED217" s="723"/>
      <c r="EE217" s="723"/>
      <c r="EF217" s="723"/>
      <c r="EG217" s="723"/>
      <c r="EH217" s="723"/>
      <c r="EI217" s="723"/>
      <c r="EJ217" s="723"/>
      <c r="EK217" s="723"/>
      <c r="EL217" s="723"/>
      <c r="EM217" s="723"/>
      <c r="EN217" s="723"/>
      <c r="EO217" s="723"/>
      <c r="EP217" s="723"/>
      <c r="EQ217" s="723"/>
      <c r="ER217" s="723"/>
      <c r="ES217" s="723"/>
      <c r="ET217" s="723"/>
      <c r="EU217" s="723"/>
      <c r="EV217" s="723"/>
      <c r="EW217" s="723"/>
      <c r="EX217" s="723"/>
      <c r="EY217" s="723"/>
      <c r="EZ217" s="723"/>
      <c r="FA217" s="723"/>
      <c r="FB217" s="723"/>
      <c r="FC217" s="723"/>
      <c r="FD217" s="723"/>
      <c r="FE217" s="723"/>
      <c r="FF217" s="723"/>
      <c r="FG217" s="723"/>
      <c r="FH217" s="723"/>
      <c r="FI217" s="723"/>
      <c r="FJ217" s="723"/>
      <c r="FK217" s="723"/>
      <c r="FL217" s="723"/>
      <c r="FM217" s="723"/>
      <c r="FN217" s="723"/>
      <c r="FO217" s="723"/>
      <c r="FP217" s="723"/>
      <c r="FQ217" s="723"/>
      <c r="FR217" s="723"/>
      <c r="FS217" s="723"/>
      <c r="FT217" s="723"/>
      <c r="FU217" s="723"/>
      <c r="FV217" s="723"/>
      <c r="FW217" s="723"/>
      <c r="FX217" s="723"/>
      <c r="FY217" s="723"/>
      <c r="FZ217" s="723"/>
      <c r="GA217" s="723"/>
      <c r="GB217" s="723"/>
      <c r="GC217" s="723"/>
      <c r="GD217" s="723"/>
      <c r="GE217" s="723"/>
      <c r="GF217" s="723"/>
      <c r="GG217" s="723"/>
      <c r="GH217" s="723"/>
      <c r="GI217" s="723"/>
      <c r="GJ217" s="723"/>
      <c r="GK217" s="723"/>
      <c r="GL217" s="723"/>
      <c r="GM217" s="723"/>
      <c r="GN217" s="723"/>
    </row>
    <row r="218" spans="74:196" ht="19" x14ac:dyDescent="0.4">
      <c r="BV218" s="723"/>
      <c r="BW218" s="723"/>
      <c r="BX218" s="723"/>
      <c r="BY218" s="723"/>
      <c r="BZ218" s="723"/>
      <c r="CA218" s="723"/>
      <c r="CB218" s="723"/>
      <c r="CC218" s="723"/>
      <c r="CD218" s="723"/>
      <c r="CE218" s="723"/>
      <c r="CF218" s="723"/>
      <c r="CG218" s="723"/>
      <c r="CH218" s="723"/>
      <c r="CI218" s="723"/>
      <c r="CJ218" s="723"/>
      <c r="CK218" s="723"/>
      <c r="CL218" s="723"/>
      <c r="CM218" s="723"/>
      <c r="CN218" s="723"/>
      <c r="CO218" s="723"/>
      <c r="CP218" s="723"/>
      <c r="CQ218" s="723"/>
      <c r="CR218" s="723"/>
      <c r="CS218" s="723"/>
      <c r="CT218" s="723"/>
      <c r="CU218" s="723"/>
      <c r="CV218" s="723"/>
      <c r="CW218" s="723"/>
      <c r="CX218" s="723"/>
      <c r="CY218" s="723"/>
      <c r="CZ218" s="723"/>
      <c r="DA218" s="723"/>
      <c r="DB218" s="723"/>
      <c r="DC218" s="723"/>
      <c r="DD218" s="723"/>
      <c r="DE218" s="723"/>
      <c r="DF218" s="723"/>
      <c r="DG218" s="723"/>
      <c r="DH218" s="723"/>
      <c r="DI218" s="723"/>
      <c r="DJ218" s="723"/>
      <c r="DK218" s="723"/>
      <c r="DL218" s="723"/>
      <c r="DM218" s="723"/>
      <c r="DN218" s="723"/>
      <c r="DO218" s="723"/>
      <c r="DP218" s="723"/>
      <c r="DQ218" s="723"/>
      <c r="DR218" s="723"/>
      <c r="DS218" s="723"/>
      <c r="DT218" s="723"/>
      <c r="DU218" s="723"/>
      <c r="DV218" s="723"/>
      <c r="DW218" s="723"/>
      <c r="DX218" s="723"/>
      <c r="DY218" s="723"/>
      <c r="DZ218" s="723"/>
      <c r="EA218" s="723"/>
      <c r="EB218" s="723"/>
      <c r="EC218" s="723"/>
      <c r="ED218" s="723"/>
      <c r="EE218" s="723"/>
      <c r="EF218" s="723"/>
      <c r="EG218" s="723"/>
      <c r="EH218" s="723"/>
      <c r="EI218" s="723"/>
      <c r="EJ218" s="723"/>
      <c r="EK218" s="723"/>
      <c r="EL218" s="723"/>
      <c r="EM218" s="723"/>
      <c r="EN218" s="723"/>
      <c r="EO218" s="723"/>
      <c r="EP218" s="723"/>
      <c r="EQ218" s="723"/>
      <c r="ER218" s="723"/>
      <c r="ES218" s="723"/>
      <c r="ET218" s="723"/>
      <c r="EU218" s="723"/>
      <c r="EV218" s="723"/>
      <c r="EW218" s="723"/>
      <c r="EX218" s="723"/>
      <c r="EY218" s="723"/>
      <c r="EZ218" s="723"/>
      <c r="FA218" s="723"/>
      <c r="FB218" s="723"/>
      <c r="FC218" s="723"/>
      <c r="FD218" s="723"/>
      <c r="FE218" s="723"/>
      <c r="FF218" s="723"/>
      <c r="FG218" s="723"/>
      <c r="FH218" s="723"/>
      <c r="FI218" s="723"/>
      <c r="FJ218" s="723"/>
      <c r="FK218" s="723"/>
      <c r="FL218" s="723"/>
      <c r="FM218" s="723"/>
      <c r="FN218" s="723"/>
      <c r="FO218" s="723"/>
      <c r="FP218" s="723"/>
      <c r="FQ218" s="723"/>
      <c r="FR218" s="723"/>
      <c r="FS218" s="723"/>
      <c r="FT218" s="723"/>
      <c r="FU218" s="723"/>
      <c r="FV218" s="723"/>
      <c r="FW218" s="723"/>
      <c r="FX218" s="723"/>
      <c r="FY218" s="723"/>
      <c r="FZ218" s="723"/>
      <c r="GA218" s="723"/>
      <c r="GB218" s="723"/>
      <c r="GC218" s="723"/>
      <c r="GD218" s="723"/>
      <c r="GE218" s="723"/>
      <c r="GF218" s="723"/>
      <c r="GG218" s="723"/>
      <c r="GH218" s="723"/>
      <c r="GI218" s="723"/>
      <c r="GJ218" s="723"/>
      <c r="GK218" s="723"/>
      <c r="GL218" s="723"/>
      <c r="GM218" s="723"/>
      <c r="GN218" s="723"/>
    </row>
    <row r="219" spans="74:196" ht="19" x14ac:dyDescent="0.4">
      <c r="BV219" s="723"/>
      <c r="BW219" s="723"/>
      <c r="BX219" s="723"/>
      <c r="BY219" s="723"/>
      <c r="BZ219" s="723"/>
      <c r="CA219" s="723"/>
      <c r="CB219" s="723"/>
      <c r="CC219" s="723"/>
      <c r="CD219" s="723"/>
      <c r="CE219" s="723"/>
      <c r="CF219" s="723"/>
      <c r="CG219" s="723"/>
      <c r="CH219" s="723"/>
      <c r="CI219" s="723"/>
      <c r="CJ219" s="723"/>
      <c r="CK219" s="723"/>
      <c r="CL219" s="723"/>
      <c r="CM219" s="723"/>
      <c r="CN219" s="723"/>
      <c r="CO219" s="723"/>
      <c r="CP219" s="723"/>
      <c r="CQ219" s="723"/>
      <c r="CR219" s="723"/>
      <c r="CS219" s="723"/>
      <c r="CT219" s="723"/>
      <c r="CU219" s="723"/>
      <c r="CV219" s="723"/>
      <c r="CW219" s="723"/>
      <c r="CX219" s="723"/>
      <c r="CY219" s="723"/>
      <c r="CZ219" s="723"/>
      <c r="DA219" s="723"/>
      <c r="DB219" s="723"/>
      <c r="DC219" s="723"/>
      <c r="DD219" s="723"/>
      <c r="DE219" s="723"/>
      <c r="DF219" s="723"/>
      <c r="DG219" s="723"/>
      <c r="DH219" s="723"/>
      <c r="DI219" s="723"/>
      <c r="DJ219" s="723"/>
      <c r="DK219" s="723"/>
      <c r="DL219" s="723"/>
      <c r="DM219" s="723"/>
      <c r="DN219" s="723"/>
      <c r="DO219" s="723"/>
      <c r="DP219" s="723"/>
      <c r="DQ219" s="723"/>
      <c r="DR219" s="723"/>
      <c r="DS219" s="723"/>
      <c r="DT219" s="723"/>
      <c r="DU219" s="723"/>
      <c r="DV219" s="723"/>
      <c r="DW219" s="723"/>
      <c r="DX219" s="723"/>
      <c r="DY219" s="723"/>
      <c r="DZ219" s="723"/>
      <c r="EA219" s="723"/>
      <c r="EB219" s="723"/>
      <c r="EC219" s="723"/>
      <c r="ED219" s="723"/>
      <c r="EE219" s="723"/>
      <c r="EF219" s="723"/>
      <c r="EG219" s="723"/>
      <c r="EH219" s="723"/>
      <c r="EI219" s="723"/>
      <c r="EJ219" s="723"/>
      <c r="EK219" s="723"/>
      <c r="EL219" s="723"/>
      <c r="EM219" s="723"/>
      <c r="EN219" s="723"/>
      <c r="EO219" s="723"/>
      <c r="EP219" s="723"/>
      <c r="EQ219" s="723"/>
      <c r="ER219" s="723"/>
      <c r="ES219" s="723"/>
      <c r="ET219" s="723"/>
      <c r="EU219" s="723"/>
      <c r="EV219" s="723"/>
      <c r="EW219" s="723"/>
      <c r="EX219" s="723"/>
      <c r="EY219" s="723"/>
      <c r="EZ219" s="723"/>
      <c r="FA219" s="723"/>
      <c r="FB219" s="723"/>
      <c r="FC219" s="723"/>
      <c r="FD219" s="723"/>
      <c r="FE219" s="723"/>
      <c r="FF219" s="723"/>
      <c r="FG219" s="723"/>
      <c r="FH219" s="723"/>
      <c r="FI219" s="723"/>
      <c r="FJ219" s="723"/>
      <c r="FK219" s="723"/>
      <c r="FL219" s="723"/>
      <c r="FM219" s="723"/>
      <c r="FN219" s="723"/>
      <c r="FO219" s="723"/>
      <c r="FP219" s="723"/>
      <c r="FQ219" s="723"/>
      <c r="FR219" s="723"/>
      <c r="FS219" s="723"/>
      <c r="FT219" s="723"/>
      <c r="FU219" s="723"/>
      <c r="FV219" s="723"/>
      <c r="FW219" s="723"/>
      <c r="FX219" s="723"/>
      <c r="FY219" s="723"/>
      <c r="FZ219" s="723"/>
      <c r="GA219" s="723"/>
      <c r="GB219" s="723"/>
      <c r="GC219" s="723"/>
      <c r="GD219" s="723"/>
      <c r="GE219" s="723"/>
      <c r="GF219" s="723"/>
      <c r="GG219" s="723"/>
      <c r="GH219" s="723"/>
      <c r="GI219" s="723"/>
      <c r="GJ219" s="723"/>
      <c r="GK219" s="723"/>
      <c r="GL219" s="723"/>
      <c r="GM219" s="723"/>
      <c r="GN219" s="723"/>
    </row>
    <row r="220" spans="74:196" ht="19" x14ac:dyDescent="0.4">
      <c r="BV220" s="723"/>
      <c r="BW220" s="723"/>
      <c r="BX220" s="723"/>
      <c r="BY220" s="723"/>
      <c r="BZ220" s="723"/>
      <c r="CA220" s="723"/>
      <c r="CB220" s="723"/>
      <c r="CC220" s="723"/>
      <c r="CD220" s="723"/>
      <c r="CE220" s="723"/>
      <c r="CF220" s="723"/>
      <c r="CG220" s="723"/>
      <c r="CH220" s="723"/>
      <c r="CI220" s="723"/>
      <c r="CJ220" s="723"/>
      <c r="CK220" s="723"/>
      <c r="CL220" s="723"/>
      <c r="CM220" s="723"/>
      <c r="CN220" s="723"/>
      <c r="CO220" s="723"/>
      <c r="CP220" s="723"/>
      <c r="CQ220" s="723"/>
      <c r="CR220" s="723"/>
      <c r="CS220" s="723"/>
      <c r="CT220" s="723"/>
      <c r="CU220" s="723"/>
      <c r="CV220" s="723"/>
      <c r="CW220" s="723"/>
      <c r="CX220" s="723"/>
      <c r="CY220" s="723"/>
      <c r="CZ220" s="723"/>
      <c r="DA220" s="723"/>
      <c r="DB220" s="723"/>
      <c r="DC220" s="723"/>
      <c r="DD220" s="723"/>
      <c r="DE220" s="723"/>
      <c r="DF220" s="723"/>
      <c r="DG220" s="723"/>
      <c r="DH220" s="723"/>
      <c r="DI220" s="723"/>
      <c r="DJ220" s="723"/>
      <c r="DK220" s="723"/>
      <c r="DL220" s="723"/>
      <c r="DM220" s="723"/>
      <c r="DN220" s="723"/>
      <c r="DO220" s="723"/>
      <c r="DP220" s="723"/>
      <c r="DQ220" s="723"/>
      <c r="DR220" s="723"/>
      <c r="DS220" s="723"/>
      <c r="DT220" s="723"/>
      <c r="DU220" s="723"/>
      <c r="DV220" s="723"/>
      <c r="DW220" s="723"/>
      <c r="DX220" s="723"/>
      <c r="DY220" s="723"/>
      <c r="DZ220" s="723"/>
      <c r="EA220" s="723"/>
      <c r="EB220" s="723"/>
      <c r="EC220" s="723"/>
      <c r="ED220" s="723"/>
      <c r="EE220" s="723"/>
      <c r="EF220" s="723"/>
      <c r="EG220" s="723"/>
      <c r="EH220" s="723"/>
      <c r="EI220" s="723"/>
      <c r="EJ220" s="723"/>
      <c r="EK220" s="723"/>
      <c r="EL220" s="723"/>
      <c r="EM220" s="723"/>
      <c r="EN220" s="723"/>
      <c r="EO220" s="723"/>
      <c r="EP220" s="723"/>
      <c r="EQ220" s="723"/>
      <c r="ER220" s="723"/>
      <c r="ES220" s="723"/>
      <c r="ET220" s="723"/>
      <c r="EU220" s="723"/>
      <c r="EV220" s="723"/>
      <c r="EW220" s="723"/>
      <c r="EX220" s="723"/>
      <c r="EY220" s="723"/>
      <c r="EZ220" s="723"/>
      <c r="FA220" s="723"/>
      <c r="FB220" s="723"/>
      <c r="FC220" s="723"/>
      <c r="FD220" s="723"/>
      <c r="FE220" s="723"/>
      <c r="FF220" s="723"/>
      <c r="FG220" s="723"/>
      <c r="FH220" s="723"/>
      <c r="FI220" s="723"/>
      <c r="FJ220" s="723"/>
      <c r="FK220" s="723"/>
      <c r="FL220" s="723"/>
      <c r="FM220" s="723"/>
      <c r="FN220" s="723"/>
      <c r="FO220" s="723"/>
      <c r="FP220" s="723"/>
      <c r="FQ220" s="723"/>
      <c r="FR220" s="723"/>
      <c r="FS220" s="723"/>
      <c r="FT220" s="723"/>
      <c r="FU220" s="723"/>
      <c r="FV220" s="723"/>
      <c r="FW220" s="723"/>
      <c r="FX220" s="723"/>
      <c r="FY220" s="723"/>
      <c r="FZ220" s="723"/>
      <c r="GA220" s="723"/>
      <c r="GB220" s="723"/>
      <c r="GC220" s="723"/>
      <c r="GD220" s="723"/>
      <c r="GE220" s="723"/>
      <c r="GF220" s="723"/>
      <c r="GG220" s="723"/>
      <c r="GH220" s="723"/>
      <c r="GI220" s="723"/>
      <c r="GJ220" s="723"/>
      <c r="GK220" s="723"/>
      <c r="GL220" s="723"/>
      <c r="GM220" s="723"/>
      <c r="GN220" s="723"/>
    </row>
    <row r="221" spans="74:196" ht="19" x14ac:dyDescent="0.4">
      <c r="BV221" s="723"/>
      <c r="BW221" s="723"/>
      <c r="BX221" s="723"/>
      <c r="BY221" s="723"/>
      <c r="BZ221" s="723"/>
      <c r="CA221" s="723"/>
      <c r="CB221" s="723"/>
      <c r="CC221" s="723"/>
      <c r="CD221" s="723"/>
      <c r="CE221" s="723"/>
      <c r="CF221" s="723"/>
      <c r="CG221" s="723"/>
      <c r="CH221" s="723"/>
      <c r="CI221" s="723"/>
      <c r="CJ221" s="723"/>
      <c r="CK221" s="723"/>
      <c r="CL221" s="723"/>
      <c r="CM221" s="723"/>
      <c r="CN221" s="723"/>
      <c r="CO221" s="723"/>
      <c r="CP221" s="723"/>
      <c r="CQ221" s="723"/>
      <c r="CR221" s="723"/>
      <c r="CS221" s="723"/>
      <c r="CT221" s="723"/>
      <c r="CU221" s="723"/>
      <c r="CV221" s="723"/>
      <c r="CW221" s="723"/>
      <c r="CX221" s="723"/>
      <c r="CY221" s="723"/>
      <c r="CZ221" s="723"/>
      <c r="DA221" s="723"/>
      <c r="DB221" s="723"/>
      <c r="DC221" s="723"/>
      <c r="DD221" s="723"/>
      <c r="DE221" s="723"/>
      <c r="DF221" s="723"/>
      <c r="DG221" s="723"/>
      <c r="DH221" s="723"/>
      <c r="DI221" s="723"/>
      <c r="DJ221" s="723"/>
      <c r="DK221" s="723"/>
      <c r="DL221" s="723"/>
      <c r="DM221" s="723"/>
      <c r="DN221" s="723"/>
      <c r="DO221" s="723"/>
      <c r="DP221" s="723"/>
      <c r="DQ221" s="723"/>
      <c r="DR221" s="723"/>
      <c r="DS221" s="723"/>
      <c r="DT221" s="723"/>
      <c r="DU221" s="723"/>
      <c r="DV221" s="723"/>
      <c r="DW221" s="723"/>
      <c r="DX221" s="723"/>
      <c r="DY221" s="723"/>
      <c r="DZ221" s="723"/>
      <c r="EA221" s="723"/>
      <c r="EB221" s="723"/>
      <c r="EC221" s="723"/>
      <c r="ED221" s="723"/>
      <c r="EE221" s="723"/>
      <c r="EF221" s="723"/>
      <c r="EG221" s="723"/>
      <c r="EH221" s="723"/>
      <c r="EI221" s="723"/>
      <c r="EJ221" s="723"/>
      <c r="EK221" s="723"/>
      <c r="EL221" s="723"/>
      <c r="EM221" s="723"/>
      <c r="EN221" s="723"/>
      <c r="EO221" s="723"/>
      <c r="EP221" s="723"/>
      <c r="EQ221" s="723"/>
      <c r="ER221" s="723"/>
      <c r="ES221" s="723"/>
      <c r="ET221" s="723"/>
      <c r="EU221" s="723"/>
      <c r="EV221" s="723"/>
      <c r="EW221" s="723"/>
      <c r="EX221" s="723"/>
      <c r="EY221" s="723"/>
      <c r="EZ221" s="723"/>
      <c r="FA221" s="723"/>
      <c r="FB221" s="723"/>
      <c r="FC221" s="723"/>
      <c r="FD221" s="723"/>
      <c r="FE221" s="723"/>
      <c r="FF221" s="723"/>
      <c r="FG221" s="723"/>
      <c r="FH221" s="723"/>
      <c r="FI221" s="723"/>
      <c r="FJ221" s="723"/>
      <c r="FK221" s="723"/>
      <c r="FL221" s="723"/>
      <c r="FM221" s="723"/>
      <c r="FN221" s="723"/>
      <c r="FO221" s="723"/>
      <c r="FP221" s="723"/>
      <c r="FQ221" s="723"/>
      <c r="FR221" s="723"/>
      <c r="FS221" s="723"/>
      <c r="FT221" s="723"/>
      <c r="FU221" s="723"/>
      <c r="FV221" s="723"/>
      <c r="FW221" s="723"/>
      <c r="FX221" s="723"/>
      <c r="FY221" s="723"/>
      <c r="FZ221" s="723"/>
      <c r="GA221" s="723"/>
      <c r="GB221" s="723"/>
      <c r="GC221" s="723"/>
      <c r="GD221" s="723"/>
      <c r="GE221" s="723"/>
      <c r="GF221" s="723"/>
      <c r="GG221" s="723"/>
      <c r="GH221" s="723"/>
      <c r="GI221" s="723"/>
      <c r="GJ221" s="723"/>
      <c r="GK221" s="723"/>
      <c r="GL221" s="723"/>
      <c r="GM221" s="723"/>
      <c r="GN221" s="723"/>
    </row>
    <row r="222" spans="74:196" ht="19" x14ac:dyDescent="0.4">
      <c r="BV222" s="723"/>
      <c r="BW222" s="723"/>
      <c r="BX222" s="723"/>
      <c r="BY222" s="723"/>
      <c r="BZ222" s="723"/>
      <c r="CA222" s="723"/>
      <c r="CB222" s="723"/>
      <c r="CC222" s="723"/>
      <c r="CD222" s="723"/>
      <c r="CE222" s="723"/>
      <c r="CF222" s="723"/>
      <c r="CG222" s="723"/>
      <c r="CH222" s="723"/>
      <c r="CI222" s="723"/>
      <c r="CJ222" s="723"/>
      <c r="CK222" s="723"/>
      <c r="CL222" s="723"/>
      <c r="CM222" s="723"/>
      <c r="CN222" s="723"/>
      <c r="CO222" s="723"/>
      <c r="CP222" s="723"/>
      <c r="CQ222" s="723"/>
      <c r="CR222" s="723"/>
      <c r="CS222" s="723"/>
      <c r="CT222" s="723"/>
      <c r="CU222" s="723"/>
      <c r="CV222" s="723"/>
      <c r="CW222" s="723"/>
      <c r="CX222" s="723"/>
      <c r="CY222" s="723"/>
      <c r="CZ222" s="723"/>
      <c r="DA222" s="723"/>
      <c r="DB222" s="723"/>
      <c r="DC222" s="723"/>
      <c r="DD222" s="723"/>
      <c r="DE222" s="723"/>
      <c r="DF222" s="723"/>
      <c r="DG222" s="723"/>
      <c r="DH222" s="723"/>
      <c r="DI222" s="723"/>
      <c r="DJ222" s="723"/>
      <c r="DK222" s="723"/>
      <c r="DL222" s="723"/>
      <c r="DM222" s="723"/>
      <c r="DN222" s="723"/>
      <c r="DO222" s="723"/>
      <c r="DP222" s="723"/>
      <c r="DQ222" s="723"/>
      <c r="DR222" s="723"/>
      <c r="DS222" s="723"/>
      <c r="DT222" s="723"/>
      <c r="DU222" s="723"/>
      <c r="DV222" s="723"/>
      <c r="DW222" s="723"/>
      <c r="DX222" s="723"/>
      <c r="DY222" s="723"/>
      <c r="DZ222" s="723"/>
      <c r="EA222" s="723"/>
      <c r="EB222" s="723"/>
      <c r="EC222" s="723"/>
      <c r="ED222" s="723"/>
      <c r="EE222" s="723"/>
      <c r="EF222" s="723"/>
      <c r="EG222" s="723"/>
      <c r="EH222" s="723"/>
      <c r="EI222" s="723"/>
      <c r="EJ222" s="723"/>
      <c r="EK222" s="723"/>
      <c r="EL222" s="723"/>
      <c r="EM222" s="723"/>
      <c r="EN222" s="723"/>
      <c r="EO222" s="723"/>
      <c r="EP222" s="723"/>
      <c r="EQ222" s="723"/>
      <c r="ER222" s="723"/>
      <c r="ES222" s="723"/>
      <c r="ET222" s="723"/>
      <c r="EU222" s="723"/>
      <c r="EV222" s="723"/>
      <c r="EW222" s="723"/>
      <c r="EX222" s="723"/>
      <c r="EY222" s="723"/>
      <c r="EZ222" s="723"/>
      <c r="FA222" s="723"/>
      <c r="FB222" s="723"/>
      <c r="FC222" s="723"/>
      <c r="FD222" s="723"/>
      <c r="FE222" s="723"/>
      <c r="FF222" s="723"/>
      <c r="FG222" s="723"/>
      <c r="FH222" s="723"/>
      <c r="FI222" s="723"/>
      <c r="FJ222" s="723"/>
      <c r="FK222" s="723"/>
      <c r="FL222" s="723"/>
      <c r="FM222" s="723"/>
      <c r="FN222" s="723"/>
      <c r="FO222" s="723"/>
      <c r="FP222" s="723"/>
      <c r="FQ222" s="723"/>
      <c r="FR222" s="723"/>
      <c r="FS222" s="723"/>
      <c r="FT222" s="723"/>
      <c r="FU222" s="723"/>
      <c r="FV222" s="723"/>
      <c r="FW222" s="723"/>
      <c r="FX222" s="723"/>
      <c r="FY222" s="723"/>
      <c r="FZ222" s="723"/>
      <c r="GA222" s="723"/>
      <c r="GB222" s="723"/>
      <c r="GC222" s="723"/>
      <c r="GD222" s="723"/>
      <c r="GE222" s="723"/>
      <c r="GF222" s="723"/>
      <c r="GG222" s="723"/>
      <c r="GH222" s="723"/>
      <c r="GI222" s="723"/>
      <c r="GJ222" s="723"/>
      <c r="GK222" s="723"/>
      <c r="GL222" s="723"/>
      <c r="GM222" s="723"/>
      <c r="GN222" s="723"/>
    </row>
    <row r="223" spans="74:196" ht="19" x14ac:dyDescent="0.4">
      <c r="BV223" s="723"/>
      <c r="BW223" s="723"/>
      <c r="BX223" s="723"/>
      <c r="BY223" s="723"/>
      <c r="BZ223" s="723"/>
      <c r="CA223" s="723"/>
      <c r="CB223" s="723"/>
      <c r="CC223" s="723"/>
      <c r="CD223" s="723"/>
      <c r="CE223" s="723"/>
      <c r="CF223" s="723"/>
      <c r="CG223" s="723"/>
      <c r="CH223" s="723"/>
      <c r="CI223" s="723"/>
      <c r="CJ223" s="723"/>
      <c r="CK223" s="723"/>
      <c r="CL223" s="723"/>
      <c r="CM223" s="723"/>
      <c r="CN223" s="723"/>
      <c r="CO223" s="723"/>
      <c r="CP223" s="723"/>
      <c r="CQ223" s="723"/>
      <c r="CR223" s="723"/>
      <c r="CS223" s="723"/>
      <c r="CT223" s="723"/>
      <c r="CU223" s="723"/>
      <c r="CV223" s="723"/>
      <c r="CW223" s="723"/>
      <c r="CX223" s="723"/>
      <c r="CY223" s="723"/>
      <c r="CZ223" s="723"/>
      <c r="DA223" s="723"/>
      <c r="DB223" s="723"/>
      <c r="DC223" s="723"/>
      <c r="DD223" s="723"/>
      <c r="DE223" s="723"/>
      <c r="DF223" s="723"/>
      <c r="DG223" s="723"/>
      <c r="DH223" s="723"/>
      <c r="DI223" s="723"/>
      <c r="DJ223" s="723"/>
      <c r="DK223" s="723"/>
      <c r="DL223" s="723"/>
      <c r="DM223" s="723"/>
      <c r="DN223" s="723"/>
      <c r="DO223" s="723"/>
      <c r="DP223" s="723"/>
      <c r="DQ223" s="723"/>
      <c r="DR223" s="723"/>
      <c r="DS223" s="723"/>
      <c r="DT223" s="723"/>
      <c r="DU223" s="723"/>
      <c r="DV223" s="723"/>
      <c r="DW223" s="723"/>
      <c r="DX223" s="723"/>
      <c r="DY223" s="723"/>
      <c r="DZ223" s="723"/>
      <c r="EA223" s="723"/>
      <c r="EB223" s="723"/>
      <c r="EC223" s="723"/>
      <c r="ED223" s="723"/>
      <c r="EE223" s="723"/>
      <c r="EF223" s="723"/>
      <c r="EG223" s="723"/>
      <c r="EH223" s="723"/>
      <c r="EI223" s="723"/>
      <c r="EJ223" s="723"/>
      <c r="EK223" s="723"/>
      <c r="EL223" s="723"/>
      <c r="EM223" s="723"/>
      <c r="EN223" s="723"/>
      <c r="EO223" s="723"/>
      <c r="EP223" s="723"/>
      <c r="EQ223" s="723"/>
      <c r="ER223" s="723"/>
      <c r="ES223" s="723"/>
      <c r="ET223" s="723"/>
      <c r="EU223" s="723"/>
      <c r="EV223" s="723"/>
      <c r="EW223" s="723"/>
      <c r="EX223" s="723"/>
      <c r="EY223" s="723"/>
      <c r="EZ223" s="723"/>
      <c r="FA223" s="723"/>
      <c r="FB223" s="723"/>
      <c r="FC223" s="723"/>
      <c r="FD223" s="723"/>
      <c r="FE223" s="723"/>
      <c r="FF223" s="723"/>
      <c r="FG223" s="723"/>
      <c r="FH223" s="723"/>
      <c r="FI223" s="723"/>
      <c r="FJ223" s="723"/>
      <c r="FK223" s="723"/>
      <c r="FL223" s="723"/>
      <c r="FM223" s="723"/>
      <c r="FN223" s="723"/>
      <c r="FO223" s="723"/>
      <c r="FP223" s="723"/>
      <c r="FQ223" s="723"/>
      <c r="FR223" s="723"/>
      <c r="FS223" s="723"/>
      <c r="FT223" s="723"/>
      <c r="FU223" s="723"/>
      <c r="FV223" s="723"/>
      <c r="FW223" s="723"/>
      <c r="FX223" s="723"/>
      <c r="FY223" s="723"/>
      <c r="FZ223" s="723"/>
      <c r="GA223" s="723"/>
      <c r="GB223" s="723"/>
      <c r="GC223" s="723"/>
      <c r="GD223" s="723"/>
      <c r="GE223" s="723"/>
      <c r="GF223" s="723"/>
      <c r="GG223" s="723"/>
      <c r="GH223" s="723"/>
      <c r="GI223" s="723"/>
      <c r="GJ223" s="723"/>
      <c r="GK223" s="723"/>
      <c r="GL223" s="723"/>
      <c r="GM223" s="723"/>
      <c r="GN223" s="723"/>
    </row>
    <row r="224" spans="74:196" ht="19" x14ac:dyDescent="0.4">
      <c r="BV224" s="723"/>
      <c r="BW224" s="723"/>
      <c r="BX224" s="723"/>
      <c r="BY224" s="723"/>
      <c r="BZ224" s="723"/>
      <c r="CA224" s="723"/>
      <c r="CB224" s="723"/>
      <c r="CC224" s="723"/>
      <c r="CD224" s="723"/>
      <c r="CE224" s="723"/>
      <c r="CF224" s="723"/>
      <c r="CG224" s="723"/>
      <c r="CH224" s="723"/>
      <c r="CI224" s="723"/>
      <c r="CJ224" s="723"/>
      <c r="CK224" s="723"/>
      <c r="CL224" s="723"/>
      <c r="CM224" s="723"/>
      <c r="CN224" s="723"/>
      <c r="CO224" s="723"/>
      <c r="CP224" s="723"/>
      <c r="CQ224" s="723"/>
      <c r="CR224" s="723"/>
      <c r="CS224" s="723"/>
      <c r="CT224" s="723"/>
      <c r="CU224" s="723"/>
      <c r="CV224" s="723"/>
      <c r="CW224" s="723"/>
      <c r="CX224" s="723"/>
      <c r="CY224" s="723"/>
      <c r="CZ224" s="723"/>
      <c r="DA224" s="723"/>
      <c r="DB224" s="723"/>
      <c r="DC224" s="723"/>
      <c r="DD224" s="723"/>
      <c r="DE224" s="723"/>
      <c r="DF224" s="723"/>
      <c r="DG224" s="723"/>
      <c r="DH224" s="723"/>
      <c r="DI224" s="723"/>
      <c r="DJ224" s="723"/>
      <c r="DK224" s="723"/>
      <c r="DL224" s="723"/>
      <c r="DM224" s="723"/>
      <c r="DN224" s="723"/>
      <c r="DO224" s="723"/>
      <c r="DP224" s="723"/>
      <c r="DQ224" s="723"/>
      <c r="DR224" s="723"/>
      <c r="DS224" s="723"/>
      <c r="DT224" s="723"/>
      <c r="DU224" s="723"/>
      <c r="DV224" s="723"/>
      <c r="DW224" s="723"/>
      <c r="DX224" s="723"/>
      <c r="DY224" s="723"/>
      <c r="DZ224" s="723"/>
      <c r="EA224" s="723"/>
      <c r="EB224" s="723"/>
      <c r="EC224" s="723"/>
      <c r="ED224" s="723"/>
      <c r="EE224" s="723"/>
      <c r="EF224" s="723"/>
      <c r="EG224" s="723"/>
      <c r="EH224" s="723"/>
      <c r="EI224" s="723"/>
      <c r="EJ224" s="723"/>
      <c r="EK224" s="723"/>
      <c r="EL224" s="723"/>
      <c r="EM224" s="723"/>
      <c r="EN224" s="723"/>
      <c r="EO224" s="723"/>
      <c r="EP224" s="723"/>
      <c r="EQ224" s="723"/>
      <c r="ER224" s="723"/>
      <c r="ES224" s="723"/>
      <c r="ET224" s="723"/>
      <c r="EU224" s="723"/>
      <c r="EV224" s="723"/>
      <c r="EW224" s="723"/>
      <c r="EX224" s="723"/>
      <c r="EY224" s="723"/>
      <c r="EZ224" s="723"/>
      <c r="FA224" s="723"/>
      <c r="FB224" s="723"/>
      <c r="FC224" s="723"/>
      <c r="FD224" s="723"/>
      <c r="FE224" s="723"/>
      <c r="FF224" s="723"/>
      <c r="FG224" s="723"/>
      <c r="FH224" s="723"/>
      <c r="FI224" s="723"/>
      <c r="FJ224" s="723"/>
      <c r="FK224" s="723"/>
      <c r="FL224" s="723"/>
      <c r="FM224" s="723"/>
      <c r="FN224" s="723"/>
      <c r="FO224" s="723"/>
      <c r="FP224" s="723"/>
      <c r="FQ224" s="723"/>
      <c r="FR224" s="723"/>
      <c r="FS224" s="723"/>
      <c r="FT224" s="723"/>
      <c r="FU224" s="723"/>
      <c r="FV224" s="723"/>
      <c r="FW224" s="723"/>
      <c r="FX224" s="723"/>
      <c r="FY224" s="723"/>
      <c r="FZ224" s="723"/>
      <c r="GA224" s="723"/>
      <c r="GB224" s="723"/>
      <c r="GC224" s="723"/>
      <c r="GD224" s="723"/>
      <c r="GE224" s="723"/>
      <c r="GF224" s="723"/>
      <c r="GG224" s="723"/>
      <c r="GH224" s="723"/>
      <c r="GI224" s="723"/>
      <c r="GJ224" s="723"/>
      <c r="GK224" s="723"/>
      <c r="GL224" s="723"/>
      <c r="GM224" s="723"/>
      <c r="GN224" s="723"/>
    </row>
    <row r="225" s="723" customFormat="1" ht="19" x14ac:dyDescent="0.4"/>
    <row r="226" s="723" customFormat="1" ht="19" x14ac:dyDescent="0.4"/>
    <row r="227" s="723" customFormat="1" ht="19" x14ac:dyDescent="0.4"/>
    <row r="228" s="723" customFormat="1" ht="19" x14ac:dyDescent="0.4"/>
    <row r="229" s="723" customFormat="1" ht="19" x14ac:dyDescent="0.4"/>
    <row r="230" s="723" customFormat="1" ht="19" x14ac:dyDescent="0.4"/>
    <row r="231" s="723" customFormat="1" ht="19" x14ac:dyDescent="0.4"/>
    <row r="232" s="723" customFormat="1" ht="19" x14ac:dyDescent="0.4"/>
    <row r="233" s="723" customFormat="1" ht="19" x14ac:dyDescent="0.4"/>
    <row r="234" s="723" customFormat="1" ht="19" x14ac:dyDescent="0.4"/>
    <row r="235" s="723" customFormat="1" ht="19" x14ac:dyDescent="0.4"/>
    <row r="236" s="723" customFormat="1" ht="19" x14ac:dyDescent="0.4"/>
    <row r="237" s="723" customFormat="1" ht="19" x14ac:dyDescent="0.4"/>
    <row r="238" s="723" customFormat="1" ht="19" x14ac:dyDescent="0.4"/>
    <row r="239" s="723" customFormat="1" ht="19" x14ac:dyDescent="0.4"/>
    <row r="240" s="723" customFormat="1" ht="19" x14ac:dyDescent="0.4"/>
    <row r="241" s="723" customFormat="1" ht="19" x14ac:dyDescent="0.4"/>
    <row r="242" s="723" customFormat="1" ht="19" x14ac:dyDescent="0.4"/>
    <row r="243" s="723" customFormat="1" ht="19" x14ac:dyDescent="0.4"/>
    <row r="244" s="723" customFormat="1" ht="19" x14ac:dyDescent="0.4"/>
    <row r="245" s="723" customFormat="1" ht="19" x14ac:dyDescent="0.4"/>
  </sheetData>
  <mergeCells count="22">
    <mergeCell ref="B2:B3"/>
    <mergeCell ref="C2:C3"/>
    <mergeCell ref="D2:D3"/>
    <mergeCell ref="E2:E3"/>
    <mergeCell ref="F2:F3"/>
    <mergeCell ref="G2:R2"/>
    <mergeCell ref="CK2:CV2"/>
    <mergeCell ref="S2:S3"/>
    <mergeCell ref="AG2:AQ2"/>
    <mergeCell ref="AR2:BC2"/>
    <mergeCell ref="BM2:BX2"/>
    <mergeCell ref="BY2:CJ2"/>
    <mergeCell ref="T2:AF2"/>
    <mergeCell ref="BE2:BL2"/>
    <mergeCell ref="FQ2:GB2"/>
    <mergeCell ref="GC2:GN2"/>
    <mergeCell ref="CW2:DH2"/>
    <mergeCell ref="DI2:DT2"/>
    <mergeCell ref="DU2:EF2"/>
    <mergeCell ref="EG2:ER2"/>
    <mergeCell ref="ES2:FD2"/>
    <mergeCell ref="FE2:FP2"/>
  </mergeCells>
  <phoneticPr fontId="153" type="noConversion"/>
  <printOptions horizontalCentered="1"/>
  <pageMargins left="0" right="0" top="0.51181102362204722" bottom="0.74803149606299213" header="0.31496062992125984" footer="0.31496062992125984"/>
  <pageSetup paperSize="9" scale="41" orientation="landscape" r:id="rId1"/>
  <headerFooter alignWithMargins="0">
    <oddHeader>&amp;C&amp;"Aptos"&amp;10&amp;K000000 PUBLIC&amp;1#_x000D_&amp;"Arialri"&amp;10&amp;K000000&amp;G</oddHeader>
    <oddFooter>&amp;C&amp;12 18&amp;10_x000D_&amp;1#&amp;"Aptos"&amp;10&amp;K000000 PUBLIC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8A9F3-4F04-4179-AB77-5F3F9F795265}">
  <dimension ref="A1:GT205"/>
  <sheetViews>
    <sheetView showGridLines="0" view="pageBreakPreview" zoomScale="70" zoomScaleNormal="80" zoomScaleSheetLayoutView="70" workbookViewId="0">
      <pane xSplit="1" ySplit="3" topLeftCell="GD4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15.5" x14ac:dyDescent="0.35"/>
  <cols>
    <col min="1" max="1" width="55.26953125" style="708" customWidth="1"/>
    <col min="2" max="75" width="15.6328125" style="708" hidden="1" customWidth="1"/>
    <col min="76" max="78" width="15.6328125" style="707" hidden="1" customWidth="1"/>
    <col min="79" max="81" width="15.6328125" style="715" hidden="1" customWidth="1"/>
    <col min="82" max="83" width="15.6328125" style="935" hidden="1" customWidth="1"/>
    <col min="84" max="84" width="15.6328125" style="715" hidden="1" customWidth="1"/>
    <col min="85" max="86" width="15.6328125" style="935" hidden="1" customWidth="1"/>
    <col min="87" max="87" width="15.6328125" style="715" hidden="1" customWidth="1"/>
    <col min="88" max="126" width="15.6328125" style="935" hidden="1" customWidth="1"/>
    <col min="127" max="129" width="15.6328125" style="715" hidden="1" customWidth="1"/>
    <col min="130" max="185" width="15.6328125" style="707" hidden="1" customWidth="1"/>
    <col min="186" max="198" width="15.6328125" style="707" customWidth="1"/>
    <col min="199" max="199" width="7" style="708" customWidth="1"/>
    <col min="200" max="200" width="14.453125" style="708" bestFit="1" customWidth="1"/>
    <col min="201" max="201" width="12.1796875" style="708" bestFit="1" customWidth="1"/>
    <col min="202" max="16384" width="9.1796875" style="708"/>
  </cols>
  <sheetData>
    <row r="1" spans="1:200" ht="34.5" customHeight="1" thickBot="1" x14ac:dyDescent="0.5">
      <c r="A1" s="828" t="s">
        <v>1020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  <c r="AL1" s="719"/>
      <c r="AM1" s="719"/>
      <c r="AN1" s="719"/>
      <c r="AO1" s="719"/>
      <c r="AP1" s="719"/>
      <c r="AQ1" s="719"/>
      <c r="AR1" s="719"/>
      <c r="AS1" s="719"/>
      <c r="AT1" s="719"/>
      <c r="AU1" s="719"/>
      <c r="AV1" s="719"/>
      <c r="AW1" s="719"/>
      <c r="AX1" s="719"/>
      <c r="AY1" s="719"/>
      <c r="AZ1" s="719"/>
      <c r="BA1" s="719"/>
      <c r="BB1" s="719"/>
      <c r="BC1" s="719"/>
      <c r="BD1" s="719"/>
      <c r="BE1" s="719"/>
      <c r="BF1" s="719"/>
      <c r="BG1" s="719"/>
      <c r="BH1" s="719"/>
      <c r="BI1" s="719"/>
      <c r="BJ1" s="719"/>
      <c r="BK1" s="719"/>
      <c r="BL1" s="719"/>
      <c r="BM1" s="719"/>
      <c r="BN1" s="719"/>
      <c r="BO1" s="719"/>
      <c r="BP1" s="719"/>
      <c r="BQ1" s="719"/>
      <c r="BR1" s="719"/>
      <c r="BS1" s="719"/>
      <c r="BT1" s="719"/>
      <c r="BU1" s="719"/>
      <c r="BV1" s="719"/>
      <c r="BW1" s="719"/>
      <c r="BX1" s="720"/>
      <c r="BY1" s="720"/>
      <c r="BZ1" s="720"/>
      <c r="CA1" s="721"/>
      <c r="CB1" s="721"/>
      <c r="CC1" s="721"/>
      <c r="CD1" s="722"/>
      <c r="CE1" s="722"/>
      <c r="CF1" s="721"/>
      <c r="CG1" s="722"/>
      <c r="CH1" s="722"/>
      <c r="CI1" s="721"/>
      <c r="CJ1" s="722"/>
      <c r="CK1" s="722"/>
      <c r="CL1" s="722"/>
      <c r="CM1" s="722"/>
      <c r="CN1" s="722"/>
      <c r="CO1" s="722"/>
      <c r="CP1" s="722"/>
      <c r="CQ1" s="722"/>
      <c r="CR1" s="722"/>
      <c r="CS1" s="722"/>
      <c r="CT1" s="722"/>
      <c r="CU1" s="722"/>
      <c r="CV1" s="722"/>
      <c r="CW1" s="722"/>
      <c r="CX1" s="722"/>
      <c r="CY1" s="722"/>
      <c r="CZ1" s="722"/>
      <c r="DA1" s="722"/>
      <c r="DB1" s="722"/>
      <c r="DC1" s="722"/>
      <c r="DD1" s="722"/>
      <c r="DE1" s="722"/>
      <c r="DF1" s="722"/>
      <c r="DG1" s="722"/>
      <c r="DH1" s="722"/>
      <c r="DI1" s="722"/>
      <c r="DJ1" s="722"/>
      <c r="DK1" s="722"/>
      <c r="DL1" s="722"/>
      <c r="DM1" s="722"/>
      <c r="DN1" s="722"/>
      <c r="DO1" s="722"/>
      <c r="DP1" s="722"/>
      <c r="DQ1" s="722"/>
      <c r="DR1" s="722"/>
      <c r="DS1" s="722"/>
      <c r="DT1" s="722"/>
      <c r="DU1" s="722"/>
      <c r="DV1" s="722"/>
      <c r="DW1" s="721"/>
      <c r="DX1" s="721"/>
      <c r="DY1" s="721"/>
      <c r="DZ1" s="720"/>
      <c r="EA1" s="720"/>
      <c r="EB1" s="720"/>
      <c r="EC1" s="720"/>
      <c r="ED1" s="720"/>
      <c r="EE1" s="720"/>
      <c r="EF1" s="720"/>
      <c r="EG1" s="720"/>
      <c r="EH1" s="720"/>
      <c r="EI1" s="720"/>
      <c r="EJ1" s="720"/>
      <c r="EK1" s="720"/>
      <c r="EL1" s="720"/>
      <c r="EM1" s="720"/>
      <c r="EN1" s="720"/>
      <c r="EO1" s="720"/>
      <c r="EP1" s="720"/>
      <c r="EQ1" s="720"/>
      <c r="ER1" s="720"/>
      <c r="ES1" s="720"/>
      <c r="ET1" s="720"/>
      <c r="EU1" s="720"/>
      <c r="EV1" s="720"/>
      <c r="EW1" s="720"/>
      <c r="EX1" s="720"/>
      <c r="EY1" s="720"/>
      <c r="EZ1" s="720"/>
      <c r="FA1" s="720"/>
      <c r="FB1" s="720"/>
      <c r="FC1" s="720"/>
      <c r="FD1" s="720"/>
      <c r="FE1" s="720"/>
      <c r="FF1" s="720"/>
      <c r="FG1" s="720"/>
      <c r="FH1" s="720"/>
      <c r="FI1" s="720"/>
      <c r="FJ1" s="720"/>
      <c r="FK1" s="720"/>
      <c r="FL1" s="720"/>
      <c r="FM1" s="720"/>
      <c r="FN1" s="720"/>
      <c r="FO1" s="720"/>
      <c r="FP1" s="720"/>
      <c r="FQ1" s="720"/>
      <c r="FR1" s="720"/>
      <c r="FS1" s="720"/>
      <c r="FT1" s="720"/>
      <c r="FU1" s="720"/>
      <c r="FV1" s="720"/>
      <c r="FW1" s="720"/>
      <c r="FX1" s="720"/>
      <c r="FY1" s="720"/>
      <c r="FZ1" s="720"/>
      <c r="GA1" s="720"/>
      <c r="GB1" s="720"/>
      <c r="GC1" s="720"/>
      <c r="GD1" s="720"/>
      <c r="GE1" s="720"/>
      <c r="GF1" s="720"/>
      <c r="GG1" s="720"/>
      <c r="GH1" s="720"/>
      <c r="GI1" s="720"/>
      <c r="GJ1" s="720"/>
      <c r="GK1" s="720"/>
      <c r="GL1" s="720"/>
      <c r="GM1" s="720"/>
      <c r="GN1" s="720"/>
      <c r="GO1" s="720"/>
      <c r="GP1" s="720"/>
    </row>
    <row r="2" spans="1:200" ht="26.25" customHeight="1" thickTop="1" thickBot="1" x14ac:dyDescent="0.5">
      <c r="A2" s="829"/>
      <c r="B2" s="2021" t="s">
        <v>679</v>
      </c>
      <c r="C2" s="2021" t="s">
        <v>680</v>
      </c>
      <c r="D2" s="2021" t="s">
        <v>681</v>
      </c>
      <c r="E2" s="2021" t="s">
        <v>682</v>
      </c>
      <c r="F2" s="2021" t="s">
        <v>683</v>
      </c>
      <c r="G2" s="1632">
        <v>2010</v>
      </c>
      <c r="H2" s="1632"/>
      <c r="I2" s="1632"/>
      <c r="J2" s="1632"/>
      <c r="K2" s="2021"/>
      <c r="L2" s="2021"/>
      <c r="M2" s="2021"/>
      <c r="N2" s="2021"/>
      <c r="O2" s="2021"/>
      <c r="P2" s="2021"/>
      <c r="Q2" s="1632"/>
      <c r="R2" s="830">
        <v>2010</v>
      </c>
      <c r="S2" s="2023"/>
      <c r="T2" s="831" t="s">
        <v>684</v>
      </c>
      <c r="U2" s="831"/>
      <c r="V2" s="831"/>
      <c r="W2" s="2024">
        <v>2011</v>
      </c>
      <c r="X2" s="2024"/>
      <c r="Y2" s="2024"/>
      <c r="Z2" s="2024"/>
      <c r="AA2" s="2024"/>
      <c r="AB2" s="2024"/>
      <c r="AC2" s="2024"/>
      <c r="AD2" s="2024"/>
      <c r="AE2" s="2024"/>
      <c r="AF2" s="2024"/>
      <c r="AG2" s="833"/>
      <c r="AH2" s="2025">
        <v>2012</v>
      </c>
      <c r="AI2" s="2025"/>
      <c r="AJ2" s="2025"/>
      <c r="AK2" s="2025"/>
      <c r="AL2" s="2025"/>
      <c r="AM2" s="2025"/>
      <c r="AN2" s="2025"/>
      <c r="AO2" s="2025"/>
      <c r="AP2" s="2025"/>
      <c r="AQ2" s="2025"/>
      <c r="AR2" s="2025"/>
      <c r="AS2" s="2025"/>
      <c r="AT2" s="2026">
        <v>2013</v>
      </c>
      <c r="AU2" s="2026"/>
      <c r="AV2" s="2026"/>
      <c r="AW2" s="2026"/>
      <c r="AX2" s="2026"/>
      <c r="AY2" s="2026"/>
      <c r="AZ2" s="2026"/>
      <c r="BA2" s="2026"/>
      <c r="BB2" s="2026"/>
      <c r="BC2" s="2026"/>
      <c r="BD2" s="2026"/>
      <c r="BE2" s="2026"/>
      <c r="BF2" s="832">
        <v>2014</v>
      </c>
      <c r="BG2" s="832"/>
      <c r="BH2" s="832"/>
      <c r="BI2" s="832"/>
      <c r="BJ2" s="832"/>
      <c r="BK2" s="832"/>
      <c r="BL2" s="832"/>
      <c r="BM2" s="832">
        <v>2014</v>
      </c>
      <c r="BN2" s="834"/>
      <c r="BO2" s="2026">
        <v>2015</v>
      </c>
      <c r="BP2" s="2026"/>
      <c r="BQ2" s="2026"/>
      <c r="BR2" s="2026"/>
      <c r="BS2" s="2026"/>
      <c r="BT2" s="2026"/>
      <c r="BU2" s="2026"/>
      <c r="BV2" s="2026"/>
      <c r="BW2" s="2026"/>
      <c r="BX2" s="2026"/>
      <c r="BY2" s="2026"/>
      <c r="BZ2" s="2026"/>
      <c r="CA2" s="2018">
        <v>2016</v>
      </c>
      <c r="CB2" s="2019"/>
      <c r="CC2" s="2019"/>
      <c r="CD2" s="2019"/>
      <c r="CE2" s="2019"/>
      <c r="CF2" s="2019"/>
      <c r="CG2" s="2019"/>
      <c r="CH2" s="2019"/>
      <c r="CI2" s="2019"/>
      <c r="CJ2" s="2019"/>
      <c r="CK2" s="2019"/>
      <c r="CL2" s="2019"/>
      <c r="CM2" s="2018">
        <v>2017</v>
      </c>
      <c r="CN2" s="2019"/>
      <c r="CO2" s="2019"/>
      <c r="CP2" s="2019"/>
      <c r="CQ2" s="2019"/>
      <c r="CR2" s="2019"/>
      <c r="CS2" s="2019"/>
      <c r="CT2" s="2019"/>
      <c r="CU2" s="2019"/>
      <c r="CV2" s="2019"/>
      <c r="CW2" s="2019"/>
      <c r="CX2" s="2019"/>
      <c r="CY2" s="2018">
        <v>2018</v>
      </c>
      <c r="CZ2" s="2019"/>
      <c r="DA2" s="2019"/>
      <c r="DB2" s="2019"/>
      <c r="DC2" s="2019"/>
      <c r="DD2" s="2019"/>
      <c r="DE2" s="2019"/>
      <c r="DF2" s="2019"/>
      <c r="DG2" s="2019"/>
      <c r="DH2" s="2019"/>
      <c r="DI2" s="2019"/>
      <c r="DJ2" s="2019"/>
      <c r="DK2" s="2018">
        <v>2019</v>
      </c>
      <c r="DL2" s="2019"/>
      <c r="DM2" s="2019"/>
      <c r="DN2" s="2019"/>
      <c r="DO2" s="2019"/>
      <c r="DP2" s="2019"/>
      <c r="DQ2" s="2019"/>
      <c r="DR2" s="2019"/>
      <c r="DS2" s="2019"/>
      <c r="DT2" s="2019"/>
      <c r="DU2" s="2019"/>
      <c r="DV2" s="2019"/>
      <c r="DW2" s="2018">
        <v>2020</v>
      </c>
      <c r="DX2" s="2019"/>
      <c r="DY2" s="2019"/>
      <c r="DZ2" s="2019"/>
      <c r="EA2" s="2019"/>
      <c r="EB2" s="2019"/>
      <c r="EC2" s="2019"/>
      <c r="ED2" s="2019"/>
      <c r="EE2" s="2019"/>
      <c r="EF2" s="2019"/>
      <c r="EG2" s="2019"/>
      <c r="EH2" s="2019"/>
      <c r="EI2" s="2018">
        <v>2021</v>
      </c>
      <c r="EJ2" s="2019"/>
      <c r="EK2" s="2019"/>
      <c r="EL2" s="2019"/>
      <c r="EM2" s="2019"/>
      <c r="EN2" s="2019"/>
      <c r="EO2" s="2019"/>
      <c r="EP2" s="2019"/>
      <c r="EQ2" s="2019"/>
      <c r="ER2" s="2019"/>
      <c r="ES2" s="2019"/>
      <c r="ET2" s="2019"/>
      <c r="EU2" s="2018">
        <v>2022</v>
      </c>
      <c r="EV2" s="2019"/>
      <c r="EW2" s="2019"/>
      <c r="EX2" s="2019"/>
      <c r="EY2" s="2019"/>
      <c r="EZ2" s="2019"/>
      <c r="FA2" s="2019"/>
      <c r="FB2" s="2019"/>
      <c r="FC2" s="2019"/>
      <c r="FD2" s="2019"/>
      <c r="FE2" s="2019"/>
      <c r="FF2" s="2019"/>
      <c r="FG2" s="2018">
        <v>2023</v>
      </c>
      <c r="FH2" s="2019"/>
      <c r="FI2" s="2019"/>
      <c r="FJ2" s="2019"/>
      <c r="FK2" s="2019"/>
      <c r="FL2" s="2019"/>
      <c r="FM2" s="2019"/>
      <c r="FN2" s="2019"/>
      <c r="FO2" s="2019"/>
      <c r="FP2" s="2019"/>
      <c r="FQ2" s="2019"/>
      <c r="FR2" s="2019"/>
      <c r="FS2" s="2018">
        <v>2024</v>
      </c>
      <c r="FT2" s="2019"/>
      <c r="FU2" s="2019"/>
      <c r="FV2" s="2019"/>
      <c r="FW2" s="2019"/>
      <c r="FX2" s="2019"/>
      <c r="FY2" s="2019"/>
      <c r="FZ2" s="2019"/>
      <c r="GA2" s="2019"/>
      <c r="GB2" s="2019"/>
      <c r="GC2" s="2019"/>
      <c r="GD2" s="2019"/>
      <c r="GE2" s="2018">
        <v>2025</v>
      </c>
      <c r="GF2" s="2019"/>
      <c r="GG2" s="2019"/>
      <c r="GH2" s="2019"/>
      <c r="GI2" s="2019"/>
      <c r="GJ2" s="2019"/>
      <c r="GK2" s="2019"/>
      <c r="GL2" s="2019"/>
      <c r="GM2" s="2019"/>
      <c r="GN2" s="2019"/>
      <c r="GO2" s="2019"/>
      <c r="GP2" s="2020"/>
    </row>
    <row r="3" spans="1:200" ht="26.15" customHeight="1" thickTop="1" thickBot="1" x14ac:dyDescent="0.5">
      <c r="A3" s="835"/>
      <c r="B3" s="2022"/>
      <c r="C3" s="2022"/>
      <c r="D3" s="2022"/>
      <c r="E3" s="2022"/>
      <c r="F3" s="2022"/>
      <c r="G3" s="836" t="s">
        <v>79</v>
      </c>
      <c r="H3" s="836" t="s">
        <v>80</v>
      </c>
      <c r="I3" s="836" t="s">
        <v>81</v>
      </c>
      <c r="J3" s="836" t="s">
        <v>82</v>
      </c>
      <c r="K3" s="2022"/>
      <c r="L3" s="2022"/>
      <c r="M3" s="2022"/>
      <c r="N3" s="2022"/>
      <c r="O3" s="2022"/>
      <c r="P3" s="2022"/>
      <c r="Q3" s="836" t="s">
        <v>89</v>
      </c>
      <c r="R3" s="830" t="s">
        <v>90</v>
      </c>
      <c r="S3" s="2023" t="s">
        <v>669</v>
      </c>
      <c r="T3" s="832" t="s">
        <v>79</v>
      </c>
      <c r="U3" s="832" t="s">
        <v>80</v>
      </c>
      <c r="V3" s="832"/>
      <c r="W3" s="832" t="s">
        <v>81</v>
      </c>
      <c r="X3" s="832" t="s">
        <v>82</v>
      </c>
      <c r="Y3" s="832" t="s">
        <v>83</v>
      </c>
      <c r="Z3" s="832" t="s">
        <v>84</v>
      </c>
      <c r="AA3" s="832" t="s">
        <v>85</v>
      </c>
      <c r="AB3" s="832" t="s">
        <v>86</v>
      </c>
      <c r="AC3" s="832" t="s">
        <v>87</v>
      </c>
      <c r="AD3" s="832" t="s">
        <v>88</v>
      </c>
      <c r="AE3" s="832" t="s">
        <v>89</v>
      </c>
      <c r="AF3" s="834" t="s">
        <v>90</v>
      </c>
      <c r="AG3" s="837"/>
      <c r="AH3" s="832" t="s">
        <v>79</v>
      </c>
      <c r="AI3" s="832" t="s">
        <v>80</v>
      </c>
      <c r="AJ3" s="832" t="s">
        <v>81</v>
      </c>
      <c r="AK3" s="832" t="s">
        <v>82</v>
      </c>
      <c r="AL3" s="832" t="s">
        <v>83</v>
      </c>
      <c r="AM3" s="832" t="s">
        <v>84</v>
      </c>
      <c r="AN3" s="832" t="s">
        <v>85</v>
      </c>
      <c r="AO3" s="832" t="s">
        <v>86</v>
      </c>
      <c r="AP3" s="832" t="s">
        <v>87</v>
      </c>
      <c r="AQ3" s="832" t="s">
        <v>88</v>
      </c>
      <c r="AR3" s="832" t="s">
        <v>89</v>
      </c>
      <c r="AS3" s="832" t="s">
        <v>90</v>
      </c>
      <c r="AT3" s="837" t="s">
        <v>79</v>
      </c>
      <c r="AU3" s="832" t="s">
        <v>80</v>
      </c>
      <c r="AV3" s="832" t="s">
        <v>81</v>
      </c>
      <c r="AW3" s="832" t="s">
        <v>130</v>
      </c>
      <c r="AX3" s="832" t="s">
        <v>83</v>
      </c>
      <c r="AY3" s="832" t="s">
        <v>93</v>
      </c>
      <c r="AZ3" s="832" t="s">
        <v>85</v>
      </c>
      <c r="BA3" s="832" t="s">
        <v>86</v>
      </c>
      <c r="BB3" s="832" t="s">
        <v>87</v>
      </c>
      <c r="BC3" s="832" t="s">
        <v>88</v>
      </c>
      <c r="BD3" s="832" t="s">
        <v>89</v>
      </c>
      <c r="BE3" s="832" t="s">
        <v>90</v>
      </c>
      <c r="BF3" s="838" t="s">
        <v>79</v>
      </c>
      <c r="BG3" s="838" t="s">
        <v>80</v>
      </c>
      <c r="BH3" s="838" t="s">
        <v>81</v>
      </c>
      <c r="BI3" s="832" t="s">
        <v>130</v>
      </c>
      <c r="BJ3" s="832" t="s">
        <v>83</v>
      </c>
      <c r="BK3" s="832" t="s">
        <v>93</v>
      </c>
      <c r="BL3" s="837" t="s">
        <v>274</v>
      </c>
      <c r="BM3" s="832" t="s">
        <v>90</v>
      </c>
      <c r="BN3" s="837"/>
      <c r="BO3" s="832" t="s">
        <v>79</v>
      </c>
      <c r="BP3" s="832" t="s">
        <v>80</v>
      </c>
      <c r="BQ3" s="832" t="s">
        <v>81</v>
      </c>
      <c r="BR3" s="832" t="s">
        <v>82</v>
      </c>
      <c r="BS3" s="832" t="s">
        <v>83</v>
      </c>
      <c r="BT3" s="832" t="s">
        <v>84</v>
      </c>
      <c r="BU3" s="832" t="s">
        <v>670</v>
      </c>
      <c r="BV3" s="832" t="s">
        <v>86</v>
      </c>
      <c r="BW3" s="832" t="s">
        <v>87</v>
      </c>
      <c r="BX3" s="839" t="s">
        <v>88</v>
      </c>
      <c r="BY3" s="839" t="s">
        <v>89</v>
      </c>
      <c r="BZ3" s="839" t="s">
        <v>90</v>
      </c>
      <c r="CA3" s="840" t="s">
        <v>79</v>
      </c>
      <c r="CB3" s="840" t="s">
        <v>80</v>
      </c>
      <c r="CC3" s="840" t="s">
        <v>81</v>
      </c>
      <c r="CD3" s="841" t="s">
        <v>82</v>
      </c>
      <c r="CE3" s="841" t="s">
        <v>83</v>
      </c>
      <c r="CF3" s="840" t="s">
        <v>84</v>
      </c>
      <c r="CG3" s="841" t="s">
        <v>85</v>
      </c>
      <c r="CH3" s="841" t="s">
        <v>86</v>
      </c>
      <c r="CI3" s="840" t="s">
        <v>87</v>
      </c>
      <c r="CJ3" s="841" t="s">
        <v>88</v>
      </c>
      <c r="CK3" s="841" t="s">
        <v>89</v>
      </c>
      <c r="CL3" s="841" t="s">
        <v>90</v>
      </c>
      <c r="CM3" s="842" t="s">
        <v>79</v>
      </c>
      <c r="CN3" s="841" t="s">
        <v>80</v>
      </c>
      <c r="CO3" s="841" t="s">
        <v>81</v>
      </c>
      <c r="CP3" s="841" t="s">
        <v>82</v>
      </c>
      <c r="CQ3" s="841" t="s">
        <v>83</v>
      </c>
      <c r="CR3" s="841" t="s">
        <v>84</v>
      </c>
      <c r="CS3" s="841" t="s">
        <v>85</v>
      </c>
      <c r="CT3" s="841" t="s">
        <v>86</v>
      </c>
      <c r="CU3" s="841" t="s">
        <v>87</v>
      </c>
      <c r="CV3" s="841" t="s">
        <v>88</v>
      </c>
      <c r="CW3" s="841" t="s">
        <v>89</v>
      </c>
      <c r="CX3" s="841" t="s">
        <v>90</v>
      </c>
      <c r="CY3" s="842" t="s">
        <v>79</v>
      </c>
      <c r="CZ3" s="841" t="s">
        <v>80</v>
      </c>
      <c r="DA3" s="841" t="s">
        <v>81</v>
      </c>
      <c r="DB3" s="841" t="s">
        <v>82</v>
      </c>
      <c r="DC3" s="841" t="s">
        <v>83</v>
      </c>
      <c r="DD3" s="841" t="s">
        <v>84</v>
      </c>
      <c r="DE3" s="841" t="s">
        <v>85</v>
      </c>
      <c r="DF3" s="841" t="s">
        <v>86</v>
      </c>
      <c r="DG3" s="841" t="s">
        <v>87</v>
      </c>
      <c r="DH3" s="841" t="s">
        <v>88</v>
      </c>
      <c r="DI3" s="841" t="s">
        <v>89</v>
      </c>
      <c r="DJ3" s="841" t="s">
        <v>90</v>
      </c>
      <c r="DK3" s="842" t="s">
        <v>79</v>
      </c>
      <c r="DL3" s="841" t="s">
        <v>80</v>
      </c>
      <c r="DM3" s="841" t="s">
        <v>81</v>
      </c>
      <c r="DN3" s="841" t="s">
        <v>82</v>
      </c>
      <c r="DO3" s="841" t="s">
        <v>83</v>
      </c>
      <c r="DP3" s="841" t="s">
        <v>84</v>
      </c>
      <c r="DQ3" s="841" t="s">
        <v>85</v>
      </c>
      <c r="DR3" s="841" t="s">
        <v>86</v>
      </c>
      <c r="DS3" s="841" t="s">
        <v>87</v>
      </c>
      <c r="DT3" s="841" t="s">
        <v>88</v>
      </c>
      <c r="DU3" s="841" t="s">
        <v>89</v>
      </c>
      <c r="DV3" s="841" t="s">
        <v>90</v>
      </c>
      <c r="DW3" s="843" t="s">
        <v>79</v>
      </c>
      <c r="DX3" s="840" t="s">
        <v>80</v>
      </c>
      <c r="DY3" s="840" t="s">
        <v>81</v>
      </c>
      <c r="DZ3" s="840" t="s">
        <v>82</v>
      </c>
      <c r="EA3" s="840" t="s">
        <v>83</v>
      </c>
      <c r="EB3" s="840" t="s">
        <v>84</v>
      </c>
      <c r="EC3" s="840" t="s">
        <v>85</v>
      </c>
      <c r="ED3" s="840" t="s">
        <v>86</v>
      </c>
      <c r="EE3" s="840" t="s">
        <v>87</v>
      </c>
      <c r="EF3" s="840" t="s">
        <v>88</v>
      </c>
      <c r="EG3" s="840" t="s">
        <v>89</v>
      </c>
      <c r="EH3" s="840" t="s">
        <v>90</v>
      </c>
      <c r="EI3" s="843" t="s">
        <v>79</v>
      </c>
      <c r="EJ3" s="840" t="s">
        <v>80</v>
      </c>
      <c r="EK3" s="840" t="s">
        <v>81</v>
      </c>
      <c r="EL3" s="840" t="s">
        <v>82</v>
      </c>
      <c r="EM3" s="840" t="s">
        <v>83</v>
      </c>
      <c r="EN3" s="840" t="s">
        <v>84</v>
      </c>
      <c r="EO3" s="840" t="s">
        <v>85</v>
      </c>
      <c r="EP3" s="840" t="s">
        <v>86</v>
      </c>
      <c r="EQ3" s="840" t="s">
        <v>87</v>
      </c>
      <c r="ER3" s="840" t="s">
        <v>88</v>
      </c>
      <c r="ES3" s="840" t="s">
        <v>89</v>
      </c>
      <c r="ET3" s="840" t="s">
        <v>90</v>
      </c>
      <c r="EU3" s="843" t="s">
        <v>79</v>
      </c>
      <c r="EV3" s="840" t="s">
        <v>80</v>
      </c>
      <c r="EW3" s="840" t="s">
        <v>81</v>
      </c>
      <c r="EX3" s="840" t="s">
        <v>82</v>
      </c>
      <c r="EY3" s="840" t="s">
        <v>83</v>
      </c>
      <c r="EZ3" s="840" t="s">
        <v>84</v>
      </c>
      <c r="FA3" s="840" t="s">
        <v>85</v>
      </c>
      <c r="FB3" s="840" t="s">
        <v>86</v>
      </c>
      <c r="FC3" s="840" t="s">
        <v>87</v>
      </c>
      <c r="FD3" s="840" t="s">
        <v>88</v>
      </c>
      <c r="FE3" s="840" t="s">
        <v>89</v>
      </c>
      <c r="FF3" s="840" t="s">
        <v>90</v>
      </c>
      <c r="FG3" s="843" t="s">
        <v>79</v>
      </c>
      <c r="FH3" s="840" t="s">
        <v>80</v>
      </c>
      <c r="FI3" s="840" t="s">
        <v>81</v>
      </c>
      <c r="FJ3" s="840" t="s">
        <v>82</v>
      </c>
      <c r="FK3" s="840" t="s">
        <v>83</v>
      </c>
      <c r="FL3" s="840" t="s">
        <v>84</v>
      </c>
      <c r="FM3" s="840" t="s">
        <v>85</v>
      </c>
      <c r="FN3" s="840" t="s">
        <v>86</v>
      </c>
      <c r="FO3" s="840" t="s">
        <v>87</v>
      </c>
      <c r="FP3" s="840" t="s">
        <v>88</v>
      </c>
      <c r="FQ3" s="840" t="s">
        <v>89</v>
      </c>
      <c r="FR3" s="840" t="s">
        <v>90</v>
      </c>
      <c r="FS3" s="843" t="s">
        <v>79</v>
      </c>
      <c r="FT3" s="840" t="s">
        <v>80</v>
      </c>
      <c r="FU3" s="840" t="s">
        <v>81</v>
      </c>
      <c r="FV3" s="840" t="s">
        <v>82</v>
      </c>
      <c r="FW3" s="840" t="s">
        <v>83</v>
      </c>
      <c r="FX3" s="840" t="s">
        <v>84</v>
      </c>
      <c r="FY3" s="840" t="s">
        <v>85</v>
      </c>
      <c r="FZ3" s="840" t="s">
        <v>86</v>
      </c>
      <c r="GA3" s="840" t="s">
        <v>87</v>
      </c>
      <c r="GB3" s="840" t="s">
        <v>88</v>
      </c>
      <c r="GC3" s="840" t="s">
        <v>89</v>
      </c>
      <c r="GD3" s="840" t="s">
        <v>90</v>
      </c>
      <c r="GE3" s="843" t="s">
        <v>79</v>
      </c>
      <c r="GF3" s="840" t="s">
        <v>80</v>
      </c>
      <c r="GG3" s="840" t="s">
        <v>81</v>
      </c>
      <c r="GH3" s="840" t="s">
        <v>82</v>
      </c>
      <c r="GI3" s="840" t="s">
        <v>83</v>
      </c>
      <c r="GJ3" s="840" t="s">
        <v>84</v>
      </c>
      <c r="GK3" s="840" t="s">
        <v>85</v>
      </c>
      <c r="GL3" s="840" t="s">
        <v>86</v>
      </c>
      <c r="GM3" s="840" t="s">
        <v>87</v>
      </c>
      <c r="GN3" s="840" t="s">
        <v>88</v>
      </c>
      <c r="GO3" s="840" t="s">
        <v>89</v>
      </c>
      <c r="GP3" s="844" t="s">
        <v>90</v>
      </c>
    </row>
    <row r="4" spans="1:200" s="711" customFormat="1" ht="35.15" customHeight="1" thickTop="1" x14ac:dyDescent="0.45">
      <c r="A4" s="845" t="s">
        <v>708</v>
      </c>
      <c r="B4" s="810">
        <v>-278.36799999999999</v>
      </c>
      <c r="C4" s="810">
        <v>121.02</v>
      </c>
      <c r="D4" s="810" t="e">
        <f>-#REF!</f>
        <v>#REF!</v>
      </c>
      <c r="E4" s="810">
        <v>284.78899999999999</v>
      </c>
      <c r="F4" s="810">
        <v>136.50460000000001</v>
      </c>
      <c r="G4" s="810">
        <v>338.92809999999997</v>
      </c>
      <c r="H4" s="1787">
        <v>159.08260000000001</v>
      </c>
      <c r="I4" s="810">
        <v>112.5844</v>
      </c>
      <c r="J4" s="810">
        <v>159.57820000000001</v>
      </c>
      <c r="K4" s="810">
        <v>72.070400000000006</v>
      </c>
      <c r="L4" s="810">
        <v>-17.234100000000002</v>
      </c>
      <c r="M4" s="810">
        <v>240.61760000000001</v>
      </c>
      <c r="N4" s="810">
        <v>207.661</v>
      </c>
      <c r="O4" s="810">
        <v>150.93039999999999</v>
      </c>
      <c r="P4" s="810">
        <v>469.64249999999998</v>
      </c>
      <c r="Q4" s="810">
        <v>-73.818399999999997</v>
      </c>
      <c r="R4" s="846" t="e">
        <f>-#REF!</f>
        <v>#REF!</v>
      </c>
      <c r="S4" s="811" t="e">
        <f>-#REF!</f>
        <v>#REF!</v>
      </c>
      <c r="T4" s="811" t="e">
        <f>-#REF!</f>
        <v>#REF!</v>
      </c>
      <c r="U4" s="811" t="e">
        <f>-#REF!</f>
        <v>#REF!</v>
      </c>
      <c r="V4" s="811"/>
      <c r="W4" s="811" t="e">
        <f>-#REF!</f>
        <v>#REF!</v>
      </c>
      <c r="X4" s="811" t="e">
        <f>-#REF!</f>
        <v>#REF!</v>
      </c>
      <c r="Y4" s="811" t="e">
        <f>-#REF!</f>
        <v>#REF!</v>
      </c>
      <c r="Z4" s="811" t="e">
        <f>-#REF!</f>
        <v>#REF!</v>
      </c>
      <c r="AA4" s="811" t="e">
        <f>-#REF!</f>
        <v>#REF!</v>
      </c>
      <c r="AB4" s="811" t="e">
        <f>-#REF!</f>
        <v>#REF!</v>
      </c>
      <c r="AC4" s="812" t="e">
        <f>-#REF!</f>
        <v>#REF!</v>
      </c>
      <c r="AD4" s="812" t="e">
        <f>-#REF!</f>
        <v>#REF!</v>
      </c>
      <c r="AE4" s="812" t="e">
        <f>-#REF!</f>
        <v>#REF!</v>
      </c>
      <c r="AF4" s="812" t="e">
        <f>-#REF!</f>
        <v>#REF!</v>
      </c>
      <c r="AG4" s="812"/>
      <c r="AH4" s="812">
        <v>826.92801160001034</v>
      </c>
      <c r="AI4" s="812">
        <v>54.881898999999969</v>
      </c>
      <c r="AJ4" s="812">
        <v>-164.19007432002056</v>
      </c>
      <c r="AK4" s="812">
        <v>994.40377513002306</v>
      </c>
      <c r="AL4" s="812">
        <v>753.05701856000678</v>
      </c>
      <c r="AM4" s="812">
        <v>776.17584478998856</v>
      </c>
      <c r="AN4" s="812">
        <v>680.08715710001536</v>
      </c>
      <c r="AO4" s="812">
        <v>154.93290318997558</v>
      </c>
      <c r="AP4" s="812">
        <v>435.54621558001043</v>
      </c>
      <c r="AQ4" s="812">
        <v>305.86088267999736</v>
      </c>
      <c r="AR4" s="812">
        <v>1596.7776005600069</v>
      </c>
      <c r="AS4" s="812">
        <v>71.448873650006831</v>
      </c>
      <c r="AT4" s="812">
        <v>1422.9553826099991</v>
      </c>
      <c r="AU4" s="812">
        <v>917.91756533999933</v>
      </c>
      <c r="AV4" s="812">
        <v>-441.43137491999789</v>
      </c>
      <c r="AW4" s="812">
        <v>839.86263428999928</v>
      </c>
      <c r="AX4" s="812">
        <v>493.97012427000061</v>
      </c>
      <c r="AY4" s="812">
        <v>-154.75616917000002</v>
      </c>
      <c r="AZ4" s="812">
        <v>880.21129356000245</v>
      </c>
      <c r="BA4" s="812">
        <v>904.36901716000307</v>
      </c>
      <c r="BB4" s="812">
        <v>1273.2548927200003</v>
      </c>
      <c r="BC4" s="812">
        <v>1116.6883070200026</v>
      </c>
      <c r="BD4" s="812">
        <v>458.40926820000857</v>
      </c>
      <c r="BE4" s="812">
        <v>134.34240663000739</v>
      </c>
      <c r="BF4" s="812">
        <v>1406.9600833599766</v>
      </c>
      <c r="BG4" s="812">
        <v>533.20018896001238</v>
      </c>
      <c r="BH4" s="812">
        <v>85.205147169988152</v>
      </c>
      <c r="BI4" s="812">
        <v>319.35147992998662</v>
      </c>
      <c r="BJ4" s="812">
        <v>1000.8321046399867</v>
      </c>
      <c r="BK4" s="812">
        <v>319.15189942000563</v>
      </c>
      <c r="BL4" s="812">
        <f t="shared" ref="BL4:BL15" si="0">BI4+BJ4+BK4</f>
        <v>1639.3354839899789</v>
      </c>
      <c r="BM4" s="812">
        <v>1356.3743189000104</v>
      </c>
      <c r="BN4" s="812"/>
      <c r="BO4" s="812">
        <v>506.10404815000163</v>
      </c>
      <c r="BP4" s="812">
        <v>422.31094997000503</v>
      </c>
      <c r="BQ4" s="812">
        <v>-863.18816832999539</v>
      </c>
      <c r="BR4" s="812">
        <v>991.87939822999908</v>
      </c>
      <c r="BS4" s="812">
        <v>-223.58358768000403</v>
      </c>
      <c r="BT4" s="812">
        <v>-58.149907350002351</v>
      </c>
      <c r="BU4" s="812">
        <v>900.37619423999547</v>
      </c>
      <c r="BV4" s="812">
        <v>1323.0111391900075</v>
      </c>
      <c r="BW4" s="812">
        <v>569.73394272998109</v>
      </c>
      <c r="BX4" s="812">
        <v>807.02708522999524</v>
      </c>
      <c r="BY4" s="812">
        <v>141.5107944100051</v>
      </c>
      <c r="BZ4" s="877">
        <v>1147.6672169800313</v>
      </c>
      <c r="CA4" s="847">
        <v>1062.5093789399691</v>
      </c>
      <c r="CB4" s="847">
        <v>1576.56327207</v>
      </c>
      <c r="CC4" s="847">
        <v>407.56534315998476</v>
      </c>
      <c r="CD4" s="1788">
        <v>-274.76600640002647</v>
      </c>
      <c r="CE4" s="1788">
        <v>956.69689904003121</v>
      </c>
      <c r="CF4" s="1788">
        <v>919.56473950997008</v>
      </c>
      <c r="CG4" s="1788">
        <v>1709.3595876799698</v>
      </c>
      <c r="CH4" s="1788">
        <v>1183.7076938399714</v>
      </c>
      <c r="CI4" s="1788">
        <v>271.69817897003247</v>
      </c>
      <c r="CJ4" s="1788">
        <v>-413.08558436768686</v>
      </c>
      <c r="CK4" s="1788">
        <v>1362.1057219600493</v>
      </c>
      <c r="CL4" s="1788">
        <v>1425.22134920999</v>
      </c>
      <c r="CM4" s="1788">
        <v>2315.5285755499763</v>
      </c>
      <c r="CN4" s="1788">
        <v>318.46803562999617</v>
      </c>
      <c r="CO4" s="1788">
        <v>-432.51076223002786</v>
      </c>
      <c r="CP4" s="1788">
        <v>558.6452021300862</v>
      </c>
      <c r="CQ4" s="1788">
        <v>814.50798743999542</v>
      </c>
      <c r="CR4" s="1788">
        <v>1714.894540309893</v>
      </c>
      <c r="CS4" s="1788">
        <v>1471.3806718200776</v>
      </c>
      <c r="CT4" s="1788">
        <v>133.35932642000489</v>
      </c>
      <c r="CU4" s="1788">
        <v>171.79805060002033</v>
      </c>
      <c r="CV4" s="1788">
        <v>1360.296498679955</v>
      </c>
      <c r="CW4" s="1788">
        <v>460.80771754004428</v>
      </c>
      <c r="CX4" s="1788">
        <v>139.58869902999675</v>
      </c>
      <c r="CY4" s="848">
        <v>2270.2076655899964</v>
      </c>
      <c r="CZ4" s="1788">
        <v>-629.76818908999633</v>
      </c>
      <c r="DA4" s="1788">
        <v>760.43349340000088</v>
      </c>
      <c r="DB4" s="1788">
        <v>2733.1248475047591</v>
      </c>
      <c r="DC4" s="1788">
        <v>1324.6183808729677</v>
      </c>
      <c r="DD4" s="1788">
        <v>-83.452847609995402</v>
      </c>
      <c r="DE4" s="1788">
        <v>1456.8447903666845</v>
      </c>
      <c r="DF4" s="1788">
        <v>190.63639939228969</v>
      </c>
      <c r="DG4" s="1788">
        <v>367.40687182001363</v>
      </c>
      <c r="DH4" s="1788">
        <v>2191.0119159099918</v>
      </c>
      <c r="DI4" s="1788">
        <v>1473.8928013299794</v>
      </c>
      <c r="DJ4" s="1788">
        <v>-921.7037163899912</v>
      </c>
      <c r="DK4" s="848">
        <v>1642.3401327300428</v>
      </c>
      <c r="DL4" s="1788">
        <v>1256.9036076699986</v>
      </c>
      <c r="DM4" s="1788">
        <v>1246.0086541210544</v>
      </c>
      <c r="DN4" s="1788">
        <v>2320.8728404300323</v>
      </c>
      <c r="DO4" s="1788">
        <v>3544.6184707000061</v>
      </c>
      <c r="DP4" s="1788">
        <v>956.55660743998476</v>
      </c>
      <c r="DQ4" s="1788">
        <v>2113.0525696003542</v>
      </c>
      <c r="DR4" s="1788">
        <v>713.52984390006338</v>
      </c>
      <c r="DS4" s="1788">
        <v>3526.6791688200292</v>
      </c>
      <c r="DT4" s="1788">
        <v>1460.4251305300356</v>
      </c>
      <c r="DU4" s="1788">
        <v>2296.6452923200177</v>
      </c>
      <c r="DV4" s="1788">
        <v>-1375.600205160039</v>
      </c>
      <c r="DW4" s="848">
        <v>3230.8144071400184</v>
      </c>
      <c r="DX4" s="1788">
        <v>4881.5175751300103</v>
      </c>
      <c r="DY4" s="1788">
        <v>6895.5358787099913</v>
      </c>
      <c r="DZ4" s="1787">
        <v>1440.5913695944018</v>
      </c>
      <c r="EA4" s="1787">
        <v>4763.248962419776</v>
      </c>
      <c r="EB4" s="1787">
        <v>4462.4684534999751</v>
      </c>
      <c r="EC4" s="1787">
        <v>4266.3738533199848</v>
      </c>
      <c r="ED4" s="1787">
        <v>5106.0346094660263</v>
      </c>
      <c r="EE4" s="1787">
        <v>351.73107356997929</v>
      </c>
      <c r="EF4" s="1787">
        <v>5038.6792676199639</v>
      </c>
      <c r="EG4" s="1787">
        <v>4127.4531603299938</v>
      </c>
      <c r="EH4" s="1787">
        <v>2517.7909422600587</v>
      </c>
      <c r="EI4" s="850">
        <v>4397.3658001599688</v>
      </c>
      <c r="EJ4" s="1787">
        <v>1749.8501066399974</v>
      </c>
      <c r="EK4" s="1787">
        <v>2947.8534711100324</v>
      </c>
      <c r="EL4" s="1787">
        <v>2584.2726515500749</v>
      </c>
      <c r="EM4" s="1787">
        <v>5010.328897700002</v>
      </c>
      <c r="EN4" s="1787">
        <v>1386.0575355999524</v>
      </c>
      <c r="EO4" s="1787">
        <v>4113.1114022099709</v>
      </c>
      <c r="EP4" s="1787">
        <v>3868.6841342299963</v>
      </c>
      <c r="EQ4" s="1787">
        <v>4366.1593756400562</v>
      </c>
      <c r="ER4" s="851">
        <v>576.1996792899223</v>
      </c>
      <c r="ES4" s="851">
        <v>5333.6747215699634</v>
      </c>
      <c r="ET4" s="851">
        <v>-385.33918257007747</v>
      </c>
      <c r="EU4" s="850">
        <v>7291.2424213200011</v>
      </c>
      <c r="EV4" s="1787">
        <v>1616.2783201700329</v>
      </c>
      <c r="EW4" s="1787">
        <v>4485.305321559973</v>
      </c>
      <c r="EX4" s="1787">
        <v>2095.3015480899985</v>
      </c>
      <c r="EY4" s="1787">
        <v>4944.8265527199919</v>
      </c>
      <c r="EZ4" s="1787">
        <v>1431.7868787799662</v>
      </c>
      <c r="FA4" s="1787">
        <v>4912.512966239965</v>
      </c>
      <c r="FB4" s="1787">
        <v>6401.5144075700264</v>
      </c>
      <c r="FC4" s="1787">
        <v>2436.1264843899899</v>
      </c>
      <c r="FD4" s="1787">
        <v>2370.4316299900038</v>
      </c>
      <c r="FE4" s="1787">
        <v>5315.429854579982</v>
      </c>
      <c r="FF4" s="1787">
        <v>-1074.2431722399947</v>
      </c>
      <c r="FG4" s="850">
        <v>6498.8184783899824</v>
      </c>
      <c r="FH4" s="1787">
        <v>4446.591697040034</v>
      </c>
      <c r="FI4" s="1787">
        <v>-3229.3185603100296</v>
      </c>
      <c r="FJ4" s="1787">
        <v>2706.0144988299621</v>
      </c>
      <c r="FK4" s="1787">
        <v>703.92599163091461</v>
      </c>
      <c r="FL4" s="1787">
        <v>-6254.9528870708618</v>
      </c>
      <c r="FM4" s="1787">
        <v>8563.8980200860369</v>
      </c>
      <c r="FN4" s="1787">
        <v>4884.6448271800336</v>
      </c>
      <c r="FO4" s="1787">
        <v>3731.8394028551525</v>
      </c>
      <c r="FP4" s="1787">
        <v>3472.3869961142186</v>
      </c>
      <c r="FQ4" s="1787">
        <v>2638.522563660033</v>
      </c>
      <c r="FR4" s="1787">
        <v>-1002.7608560500366</v>
      </c>
      <c r="FS4" s="850">
        <v>7930.9562037549813</v>
      </c>
      <c r="FT4" s="1787">
        <v>14775.382433810029</v>
      </c>
      <c r="FU4" s="1787">
        <v>2701.7557278499839</v>
      </c>
      <c r="FV4" s="1787">
        <v>6545.6732203900137</v>
      </c>
      <c r="FW4" s="1787">
        <v>3185.3337697400361</v>
      </c>
      <c r="FX4" s="1787">
        <v>-2033.0185606299917</v>
      </c>
      <c r="FY4" s="1787">
        <v>3212.2551521760029</v>
      </c>
      <c r="FZ4" s="1787">
        <v>17926.139912634979</v>
      </c>
      <c r="GA4" s="1787">
        <v>6607.6118882619603</v>
      </c>
      <c r="GB4" s="1787">
        <v>3798.0224668069932</v>
      </c>
      <c r="GC4" s="1787">
        <v>3288.6287967700409</v>
      </c>
      <c r="GD4" s="1787">
        <v>-20535.893234859152</v>
      </c>
      <c r="GE4" s="850">
        <v>-11847.88907526828</v>
      </c>
      <c r="GF4" s="1787">
        <v>-10729.473236114216</v>
      </c>
      <c r="GG4" s="1787">
        <v>6122.4711997607119</v>
      </c>
      <c r="GH4" s="1787">
        <v>2421.285768058764</v>
      </c>
      <c r="GI4" s="1787">
        <v>-4642.4781323506468</v>
      </c>
      <c r="GJ4" s="1787">
        <v>-2684.839602007045</v>
      </c>
      <c r="GK4" s="1787">
        <v>3536.2058099795104</v>
      </c>
      <c r="GL4" s="1787">
        <v>668.19924155000626</v>
      </c>
      <c r="GM4" s="1787">
        <v>8182.8938391225092</v>
      </c>
      <c r="GN4" s="1787">
        <v>-1404.3409050724476</v>
      </c>
      <c r="GO4" s="1787">
        <v>-5495.4481133678528</v>
      </c>
      <c r="GP4" s="849">
        <v>-25086.63901371407</v>
      </c>
      <c r="GQ4" s="710"/>
      <c r="GR4" s="852"/>
    </row>
    <row r="5" spans="1:200" s="711" customFormat="1" ht="35.15" customHeight="1" x14ac:dyDescent="0.45">
      <c r="A5" s="853" t="s">
        <v>709</v>
      </c>
      <c r="B5" s="810">
        <v>-334.61500000000001</v>
      </c>
      <c r="C5" s="810">
        <v>101.23</v>
      </c>
      <c r="D5" s="810">
        <v>87.1</v>
      </c>
      <c r="E5" s="810">
        <v>249.696</v>
      </c>
      <c r="F5" s="810">
        <v>90.006299999999996</v>
      </c>
      <c r="G5" s="810">
        <v>310.5727</v>
      </c>
      <c r="H5" s="810">
        <v>176.4941</v>
      </c>
      <c r="I5" s="810">
        <v>577.01610000000005</v>
      </c>
      <c r="J5" s="810">
        <v>192.03960000000001</v>
      </c>
      <c r="K5" s="810">
        <v>93.729100000000003</v>
      </c>
      <c r="L5" s="810">
        <v>-199.43049999999999</v>
      </c>
      <c r="M5" s="810">
        <v>254.1129</v>
      </c>
      <c r="N5" s="810">
        <v>227.14099999999999</v>
      </c>
      <c r="O5" s="810">
        <v>167.16149999999999</v>
      </c>
      <c r="P5" s="810">
        <v>527.48209999999995</v>
      </c>
      <c r="Q5" s="810">
        <v>-46.4602</v>
      </c>
      <c r="R5" s="846">
        <v>-141.8212</v>
      </c>
      <c r="S5" s="854">
        <v>2142.5504999999998</v>
      </c>
      <c r="T5" s="811">
        <v>-91.594800000000006</v>
      </c>
      <c r="U5" s="855">
        <v>2.5224000000000002</v>
      </c>
      <c r="V5" s="855"/>
      <c r="W5" s="811">
        <v>629.44000000000005</v>
      </c>
      <c r="X5" s="811">
        <v>348.27769999999998</v>
      </c>
      <c r="Y5" s="811">
        <v>322.47219999999999</v>
      </c>
      <c r="Z5" s="811">
        <v>-610.65319999999997</v>
      </c>
      <c r="AA5" s="811">
        <v>445.47140000000002</v>
      </c>
      <c r="AB5" s="1789">
        <v>179.58619999999999</v>
      </c>
      <c r="AC5" s="812">
        <v>67.745199999999997</v>
      </c>
      <c r="AD5" s="812">
        <v>461.85910000000001</v>
      </c>
      <c r="AE5" s="812">
        <v>598.66110000000003</v>
      </c>
      <c r="AF5" s="812">
        <v>-261.84190000000001</v>
      </c>
      <c r="AG5" s="812"/>
      <c r="AH5" s="812">
        <v>761.89682300001039</v>
      </c>
      <c r="AI5" s="812">
        <v>95.785388999999967</v>
      </c>
      <c r="AJ5" s="812">
        <v>-117.04625600002053</v>
      </c>
      <c r="AK5" s="812">
        <v>1027.507065000023</v>
      </c>
      <c r="AL5" s="812">
        <v>816.6778710000068</v>
      </c>
      <c r="AM5" s="812">
        <v>827.06811897998864</v>
      </c>
      <c r="AN5" s="812">
        <v>731.53662365001537</v>
      </c>
      <c r="AO5" s="812">
        <v>179.98850632997556</v>
      </c>
      <c r="AP5" s="812">
        <v>506.28342267001045</v>
      </c>
      <c r="AQ5" s="812">
        <v>355.65117705999734</v>
      </c>
      <c r="AR5" s="812">
        <v>1579.848810410007</v>
      </c>
      <c r="AS5" s="812">
        <v>156.66988501000685</v>
      </c>
      <c r="AT5" s="812">
        <v>1433.9913009299989</v>
      </c>
      <c r="AU5" s="812">
        <v>956.48001868999927</v>
      </c>
      <c r="AV5" s="812">
        <v>-407.14334893999791</v>
      </c>
      <c r="AW5" s="812">
        <v>931.9859343499993</v>
      </c>
      <c r="AX5" s="812">
        <v>560.7274608200006</v>
      </c>
      <c r="AY5" s="812">
        <v>-134.78449121</v>
      </c>
      <c r="AZ5" s="812">
        <v>964.20774651000249</v>
      </c>
      <c r="BA5" s="812">
        <v>-513.58422353999686</v>
      </c>
      <c r="BB5" s="812">
        <v>1314.1050391700003</v>
      </c>
      <c r="BC5" s="812">
        <v>1154.5644288100027</v>
      </c>
      <c r="BD5" s="812">
        <v>605.03611530000853</v>
      </c>
      <c r="BE5" s="812">
        <v>84.976091480007398</v>
      </c>
      <c r="BF5" s="812">
        <v>1460.7261737699764</v>
      </c>
      <c r="BG5" s="812">
        <v>585.5409780200124</v>
      </c>
      <c r="BH5" s="812">
        <v>122.06578482998815</v>
      </c>
      <c r="BI5" s="812">
        <v>464.79286230998673</v>
      </c>
      <c r="BJ5" s="812">
        <v>674.9671826899862</v>
      </c>
      <c r="BK5" s="812">
        <v>460.10201535000562</v>
      </c>
      <c r="BL5" s="812">
        <f t="shared" si="0"/>
        <v>1599.8620603499785</v>
      </c>
      <c r="BM5" s="812">
        <v>1484.7222649500102</v>
      </c>
      <c r="BN5" s="812"/>
      <c r="BO5" s="812">
        <v>548.06053042000156</v>
      </c>
      <c r="BP5" s="812">
        <v>468.44337566000502</v>
      </c>
      <c r="BQ5" s="812">
        <v>-590.53583831999549</v>
      </c>
      <c r="BR5" s="812">
        <v>1191.362830909999</v>
      </c>
      <c r="BS5" s="812">
        <v>21.848130959996023</v>
      </c>
      <c r="BT5" s="812">
        <v>134.77307558999769</v>
      </c>
      <c r="BU5" s="812">
        <v>1249.2105437699956</v>
      </c>
      <c r="BV5" s="812">
        <v>291.12674570000729</v>
      </c>
      <c r="BW5" s="1790">
        <v>875.48532878998105</v>
      </c>
      <c r="BX5" s="812">
        <v>-2536.5061704200048</v>
      </c>
      <c r="BY5" s="812">
        <v>345.02819942000508</v>
      </c>
      <c r="BZ5" s="877">
        <v>1370.026921710031</v>
      </c>
      <c r="CA5" s="847">
        <v>1259.672308969969</v>
      </c>
      <c r="CB5" s="847">
        <v>1653.1403136700001</v>
      </c>
      <c r="CC5" s="847">
        <v>659.28307876998463</v>
      </c>
      <c r="CD5" s="1788">
        <v>-108.01953858002648</v>
      </c>
      <c r="CE5" s="1788">
        <v>1178.4179198900313</v>
      </c>
      <c r="CF5" s="1788">
        <v>1339.6583552299701</v>
      </c>
      <c r="CG5" s="1788">
        <v>2053.9436259399699</v>
      </c>
      <c r="CH5" s="1788">
        <v>1281.0161841299716</v>
      </c>
      <c r="CI5" s="1788">
        <v>558.52831542003253</v>
      </c>
      <c r="CJ5" s="1788">
        <v>-2358.4302740100034</v>
      </c>
      <c r="CK5" s="1788">
        <v>1671.4941832900495</v>
      </c>
      <c r="CL5" s="1788">
        <v>2127.5413206299895</v>
      </c>
      <c r="CM5" s="1788">
        <v>2698.9810929299765</v>
      </c>
      <c r="CN5" s="1788">
        <v>375.93730755999616</v>
      </c>
      <c r="CO5" s="1788">
        <v>-146.49348851002787</v>
      </c>
      <c r="CP5" s="1788">
        <v>826.82777442008626</v>
      </c>
      <c r="CQ5" s="1788">
        <v>983.62550183999542</v>
      </c>
      <c r="CR5" s="1788">
        <v>2139.998711289893</v>
      </c>
      <c r="CS5" s="1788">
        <v>1853.2875599100776</v>
      </c>
      <c r="CT5" s="1788">
        <v>396.8816169300049</v>
      </c>
      <c r="CU5" s="1788">
        <v>-555.99645709997958</v>
      </c>
      <c r="CV5" s="1788">
        <v>2635.3676458299551</v>
      </c>
      <c r="CW5" s="1788">
        <v>733.64922975004413</v>
      </c>
      <c r="CX5" s="1788">
        <v>27.764480779996607</v>
      </c>
      <c r="CY5" s="848">
        <v>2548.3188997099969</v>
      </c>
      <c r="CZ5" s="1788">
        <v>-459.67016431999627</v>
      </c>
      <c r="DA5" s="1788">
        <v>1026.9725777800008</v>
      </c>
      <c r="DB5" s="1788">
        <v>2633.5458401899991</v>
      </c>
      <c r="DC5" s="1788">
        <v>-2970.4589166800006</v>
      </c>
      <c r="DD5" s="1788">
        <v>651.32692287000452</v>
      </c>
      <c r="DE5" s="1788">
        <v>1935.6536097900137</v>
      </c>
      <c r="DF5" s="1788">
        <v>-1044.1170378200104</v>
      </c>
      <c r="DG5" s="1788">
        <v>620.61469406001368</v>
      </c>
      <c r="DH5" s="1788">
        <v>2467.8981980899916</v>
      </c>
      <c r="DI5" s="1788">
        <v>2083.9011728699793</v>
      </c>
      <c r="DJ5" s="1788">
        <v>-97.737904069991203</v>
      </c>
      <c r="DK5" s="848">
        <v>2492.3044108200429</v>
      </c>
      <c r="DL5" s="1788">
        <v>1943.5777756199986</v>
      </c>
      <c r="DM5" s="1788">
        <v>-11801.384368080046</v>
      </c>
      <c r="DN5" s="1788">
        <v>3591.9536097700325</v>
      </c>
      <c r="DO5" s="1788">
        <v>4615.5414034200057</v>
      </c>
      <c r="DP5" s="1788">
        <v>1760.7035900499848</v>
      </c>
      <c r="DQ5" s="1788">
        <v>3226.9891212200027</v>
      </c>
      <c r="DR5" s="1788">
        <v>1548.6213179000636</v>
      </c>
      <c r="DS5" s="1788">
        <v>4607.7183921300293</v>
      </c>
      <c r="DT5" s="1788">
        <v>1831.2494230300356</v>
      </c>
      <c r="DU5" s="1788">
        <v>2889.1654957400178</v>
      </c>
      <c r="DV5" s="1788">
        <v>-404.28522269003884</v>
      </c>
      <c r="DW5" s="848">
        <v>1736.4143454500231</v>
      </c>
      <c r="DX5" s="1788">
        <v>-2177.6519430899916</v>
      </c>
      <c r="DY5" s="1788">
        <v>7601.3500246299918</v>
      </c>
      <c r="DZ5" s="1787">
        <v>1277.1000297844018</v>
      </c>
      <c r="EA5" s="1787">
        <v>5812.4895216097766</v>
      </c>
      <c r="EB5" s="1787">
        <v>5330.5578483099753</v>
      </c>
      <c r="EC5" s="1787">
        <v>4796.7329957999846</v>
      </c>
      <c r="ED5" s="1787">
        <v>5296.6210693660269</v>
      </c>
      <c r="EE5" s="1787">
        <v>2126.0846342099794</v>
      </c>
      <c r="EF5" s="1787">
        <v>5989.6176210499589</v>
      </c>
      <c r="EG5" s="1787">
        <v>5231.1916823799938</v>
      </c>
      <c r="EH5" s="1787">
        <v>3823.6756143200582</v>
      </c>
      <c r="EI5" s="850">
        <v>4480.9929601599688</v>
      </c>
      <c r="EJ5" s="1787">
        <v>2994.3887104499972</v>
      </c>
      <c r="EK5" s="1787">
        <v>4043.8765711100323</v>
      </c>
      <c r="EL5" s="1787">
        <v>-11916.158975119924</v>
      </c>
      <c r="EM5" s="1787">
        <v>5204.7966503400021</v>
      </c>
      <c r="EN5" s="1787">
        <v>2597.7527790799522</v>
      </c>
      <c r="EO5" s="1787">
        <v>4921.7127363399704</v>
      </c>
      <c r="EP5" s="1787">
        <v>5232.9920042299964</v>
      </c>
      <c r="EQ5" s="1787">
        <v>5314.8906385900564</v>
      </c>
      <c r="ER5" s="1787">
        <v>1924.7177450599224</v>
      </c>
      <c r="ES5" s="1787">
        <v>6664.4055902299642</v>
      </c>
      <c r="ET5" s="1787">
        <v>-6653.6846687600782</v>
      </c>
      <c r="EU5" s="850">
        <v>7742.9754348300003</v>
      </c>
      <c r="EV5" s="1787">
        <v>2602.5363048900331</v>
      </c>
      <c r="EW5" s="1787">
        <v>6113.6195968099728</v>
      </c>
      <c r="EX5" s="1787">
        <v>2892.5297978999984</v>
      </c>
      <c r="EY5" s="1787">
        <v>5833.3142109799919</v>
      </c>
      <c r="EZ5" s="1787">
        <v>2939.3953799599662</v>
      </c>
      <c r="FA5" s="1787">
        <v>3445.0354465399646</v>
      </c>
      <c r="FB5" s="1787">
        <v>7495.6865726300275</v>
      </c>
      <c r="FC5" s="1787">
        <v>-2263.6995558800099</v>
      </c>
      <c r="FD5" s="1787">
        <v>13420.682158430025</v>
      </c>
      <c r="FE5" s="1787">
        <v>7895.5784972699821</v>
      </c>
      <c r="FF5" s="1787">
        <v>-12577.329314599994</v>
      </c>
      <c r="FG5" s="850">
        <v>6800.5305317299826</v>
      </c>
      <c r="FH5" s="1787">
        <v>9538.59</v>
      </c>
      <c r="FI5" s="1787">
        <v>-2944.8220920600297</v>
      </c>
      <c r="FJ5" s="1787">
        <v>3107.5548492199619</v>
      </c>
      <c r="FK5" s="1787">
        <v>1133.7484466209146</v>
      </c>
      <c r="FL5" s="1787">
        <v>-7292.0026708408614</v>
      </c>
      <c r="FM5" s="1787">
        <v>9386.6844282299771</v>
      </c>
      <c r="FN5" s="1787">
        <v>2288.2977560900331</v>
      </c>
      <c r="FO5" s="1787">
        <f>FO6+FO9</f>
        <v>-11736.003012029649</v>
      </c>
      <c r="FP5" s="1787">
        <v>3004.8718125742184</v>
      </c>
      <c r="FQ5" s="1787">
        <v>2878.089582020033</v>
      </c>
      <c r="FR5" s="1787">
        <v>-1436.3746151900366</v>
      </c>
      <c r="FS5" s="850">
        <v>7096.3365397099815</v>
      </c>
      <c r="FT5" s="1787">
        <v>7238.2908295500292</v>
      </c>
      <c r="FU5" s="1787">
        <v>-1030.0654676500158</v>
      </c>
      <c r="FV5" s="1787">
        <v>6836.3914139400131</v>
      </c>
      <c r="FW5" s="1787">
        <v>3445.8904826100361</v>
      </c>
      <c r="FX5" s="1787">
        <v>-1983.5517771699917</v>
      </c>
      <c r="FY5" s="1787">
        <v>3505.4694314960029</v>
      </c>
      <c r="FZ5" s="1787">
        <v>14264.039189044981</v>
      </c>
      <c r="GA5" s="1787">
        <v>5776.6026469419603</v>
      </c>
      <c r="GB5" s="1787">
        <v>2837.3186685969931</v>
      </c>
      <c r="GC5" s="1787">
        <v>3700.6029195600408</v>
      </c>
      <c r="GD5" s="1787">
        <v>-10150.59</v>
      </c>
      <c r="GE5" s="850">
        <v>10303.314792781139</v>
      </c>
      <c r="GF5" s="1787">
        <v>10868.712536684227</v>
      </c>
      <c r="GG5" s="1787">
        <v>-5828.5519678306464</v>
      </c>
      <c r="GH5" s="1787">
        <v>-1987.703907908766</v>
      </c>
      <c r="GI5" s="1787">
        <v>4919.1037368406342</v>
      </c>
      <c r="GJ5" s="1787">
        <v>2793.1570132170436</v>
      </c>
      <c r="GK5" s="1787">
        <v>-5391.5908871796109</v>
      </c>
      <c r="GL5" s="1787">
        <f>GL6+GL9</f>
        <v>1147.9727328587371</v>
      </c>
      <c r="GM5" s="1787">
        <v>-8207.1576395225075</v>
      </c>
      <c r="GN5" s="1787">
        <v>1957.1130428522508</v>
      </c>
      <c r="GO5" s="1787">
        <v>5792.6939335278566</v>
      </c>
      <c r="GP5" s="849">
        <f>GP6+GP9</f>
        <v>26793.346633470905</v>
      </c>
      <c r="GQ5" s="710"/>
      <c r="GR5" s="852"/>
    </row>
    <row r="6" spans="1:200" ht="35.15" customHeight="1" x14ac:dyDescent="0.45">
      <c r="A6" s="856" t="s">
        <v>675</v>
      </c>
      <c r="B6" s="1791">
        <v>-369.88200000000001</v>
      </c>
      <c r="C6" s="1791">
        <v>3.25</v>
      </c>
      <c r="D6" s="1791">
        <v>-5.7</v>
      </c>
      <c r="E6" s="1791">
        <v>245.20480000000001</v>
      </c>
      <c r="F6" s="1791">
        <v>94.280299999999997</v>
      </c>
      <c r="G6" s="1791">
        <v>234.39490000000001</v>
      </c>
      <c r="H6" s="1791">
        <v>7.5382999999999996</v>
      </c>
      <c r="I6" s="1791">
        <v>176.15809999999999</v>
      </c>
      <c r="J6" s="1791">
        <v>137.39330000000001</v>
      </c>
      <c r="K6" s="1791">
        <v>67.700199999999995</v>
      </c>
      <c r="L6" s="1791">
        <v>-316.37119999999999</v>
      </c>
      <c r="M6" s="1791">
        <v>172.18469999999999</v>
      </c>
      <c r="N6" s="1791">
        <v>289.06209999999999</v>
      </c>
      <c r="O6" s="1791">
        <v>106.161</v>
      </c>
      <c r="P6" s="1791">
        <v>325.41520000000003</v>
      </c>
      <c r="Q6" s="1791">
        <v>-182.97219999999999</v>
      </c>
      <c r="R6" s="857">
        <v>-43.7241</v>
      </c>
      <c r="S6" s="858">
        <v>972.94039999999995</v>
      </c>
      <c r="T6" s="819">
        <v>-300.37450000000001</v>
      </c>
      <c r="U6" s="859">
        <v>-481.84969999999998</v>
      </c>
      <c r="V6" s="859"/>
      <c r="W6" s="819">
        <v>465.67239999999998</v>
      </c>
      <c r="X6" s="819">
        <v>347.1936</v>
      </c>
      <c r="Y6" s="819">
        <v>100.6837</v>
      </c>
      <c r="Z6" s="819">
        <v>-772.94060000000002</v>
      </c>
      <c r="AA6" s="819">
        <v>224.0762</v>
      </c>
      <c r="AB6" s="1792">
        <v>-134.71250000000001</v>
      </c>
      <c r="AC6" s="813">
        <v>185.08680000000001</v>
      </c>
      <c r="AD6" s="813">
        <v>385.18630000000002</v>
      </c>
      <c r="AE6" s="813">
        <v>592.74120000000005</v>
      </c>
      <c r="AF6" s="813">
        <v>-191.39619999999999</v>
      </c>
      <c r="AG6" s="813"/>
      <c r="AH6" s="813">
        <v>694.29506900001013</v>
      </c>
      <c r="AI6" s="813">
        <v>-45.760879999999425</v>
      </c>
      <c r="AJ6" s="813">
        <v>-440.19903200002153</v>
      </c>
      <c r="AK6" s="813">
        <v>1006.5578790000237</v>
      </c>
      <c r="AL6" s="813">
        <v>326.94380400000608</v>
      </c>
      <c r="AM6" s="813">
        <v>569.96641797998916</v>
      </c>
      <c r="AN6" s="813">
        <v>26.269235650015993</v>
      </c>
      <c r="AO6" s="813">
        <v>-774.25636682002528</v>
      </c>
      <c r="AP6" s="813">
        <v>371.09352082001044</v>
      </c>
      <c r="AQ6" s="813">
        <v>-915.50722106000319</v>
      </c>
      <c r="AR6" s="813">
        <v>1322.9137620100075</v>
      </c>
      <c r="AS6" s="813">
        <v>393.5852525700065</v>
      </c>
      <c r="AT6" s="813">
        <v>1019.1888127900002</v>
      </c>
      <c r="AU6" s="813">
        <v>412.29038508999906</v>
      </c>
      <c r="AV6" s="813">
        <v>-295.69750626999775</v>
      </c>
      <c r="AW6" s="813">
        <v>668.38552427999912</v>
      </c>
      <c r="AX6" s="813">
        <v>255.22998462000118</v>
      </c>
      <c r="AY6" s="813">
        <v>-649.43384584</v>
      </c>
      <c r="AZ6" s="813">
        <v>1196.6729450900023</v>
      </c>
      <c r="BA6" s="813">
        <v>-616.9939108599965</v>
      </c>
      <c r="BB6" s="813">
        <v>859.08616745999973</v>
      </c>
      <c r="BC6" s="813">
        <v>1065.167316210003</v>
      </c>
      <c r="BD6" s="813">
        <v>-128.42760857999278</v>
      </c>
      <c r="BE6" s="813">
        <v>-175.16424569999148</v>
      </c>
      <c r="BF6" s="813">
        <v>1354.0196320199766</v>
      </c>
      <c r="BG6" s="813">
        <v>915.49098317001199</v>
      </c>
      <c r="BH6" s="813">
        <v>71.874705019987189</v>
      </c>
      <c r="BI6" s="813">
        <v>39.652148279989142</v>
      </c>
      <c r="BJ6" s="813">
        <v>492.92030159998501</v>
      </c>
      <c r="BK6" s="813">
        <v>236.32324575000723</v>
      </c>
      <c r="BL6" s="813">
        <f t="shared" si="0"/>
        <v>768.89569562998133</v>
      </c>
      <c r="BM6" s="813">
        <v>684.25758361001033</v>
      </c>
      <c r="BN6" s="813"/>
      <c r="BO6" s="813">
        <v>374.24642189000082</v>
      </c>
      <c r="BP6" s="813">
        <v>318.17603954000305</v>
      </c>
      <c r="BQ6" s="813">
        <v>-1320.929405709996</v>
      </c>
      <c r="BR6" s="813">
        <v>1151.8189042099993</v>
      </c>
      <c r="BS6" s="813">
        <v>-207.51701326000691</v>
      </c>
      <c r="BT6" s="813">
        <v>-248.06419579999988</v>
      </c>
      <c r="BU6" s="813">
        <v>1278.7344200799948</v>
      </c>
      <c r="BV6" s="813">
        <v>-82.262323599994176</v>
      </c>
      <c r="BW6" s="813">
        <v>732.0956307999827</v>
      </c>
      <c r="BX6" s="813">
        <v>-2803.7726351000042</v>
      </c>
      <c r="BY6" s="813">
        <v>-378.03434599999713</v>
      </c>
      <c r="BZ6" s="814">
        <v>1069.8727130100317</v>
      </c>
      <c r="CA6" s="815">
        <v>896.05025210996905</v>
      </c>
      <c r="CB6" s="815">
        <v>440.40837198000213</v>
      </c>
      <c r="CC6" s="815">
        <v>104.90778216998372</v>
      </c>
      <c r="CD6" s="816">
        <v>-1641.9752233100292</v>
      </c>
      <c r="CE6" s="816">
        <v>1255.6936739400346</v>
      </c>
      <c r="CF6" s="816">
        <v>436.75183576996812</v>
      </c>
      <c r="CG6" s="816">
        <v>3616.7970213799708</v>
      </c>
      <c r="CH6" s="816">
        <v>-3154.6650758400283</v>
      </c>
      <c r="CI6" s="816">
        <v>2478.2562637500346</v>
      </c>
      <c r="CJ6" s="816">
        <v>-2963.2942892200062</v>
      </c>
      <c r="CK6" s="816">
        <v>1831.5606365200485</v>
      </c>
      <c r="CL6" s="816">
        <v>2297.6925077499932</v>
      </c>
      <c r="CM6" s="816">
        <v>-4122.2275251400242</v>
      </c>
      <c r="CN6" s="816">
        <v>1153.4241846799973</v>
      </c>
      <c r="CO6" s="816">
        <v>-360.77861402003128</v>
      </c>
      <c r="CP6" s="816">
        <v>-7571.8825995899124</v>
      </c>
      <c r="CQ6" s="816">
        <v>1134.612195679998</v>
      </c>
      <c r="CR6" s="816">
        <v>1750.4756036398924</v>
      </c>
      <c r="CS6" s="816">
        <v>2964.0754841800817</v>
      </c>
      <c r="CT6" s="816">
        <v>-1373.9279164700017</v>
      </c>
      <c r="CU6" s="816">
        <v>-914.91963913998177</v>
      </c>
      <c r="CV6" s="816">
        <v>2321.8572040499544</v>
      </c>
      <c r="CW6" s="816">
        <v>1302.6456165200429</v>
      </c>
      <c r="CX6" s="816">
        <v>-2721.2040484000013</v>
      </c>
      <c r="CY6" s="860">
        <v>2486.2306435100036</v>
      </c>
      <c r="CZ6" s="816">
        <v>-1459.0236956200008</v>
      </c>
      <c r="DA6" s="816">
        <v>93.850669200003153</v>
      </c>
      <c r="DB6" s="816">
        <v>2121.4846530299988</v>
      </c>
      <c r="DC6" s="816">
        <v>-3502.7184161700011</v>
      </c>
      <c r="DD6" s="816">
        <v>444.45317533000372</v>
      </c>
      <c r="DE6" s="816">
        <v>1513.2567097900135</v>
      </c>
      <c r="DF6" s="816">
        <v>-1035.4302458500144</v>
      </c>
      <c r="DG6" s="816">
        <v>928.61055234001299</v>
      </c>
      <c r="DH6" s="816">
        <v>2292.6935441499959</v>
      </c>
      <c r="DI6" s="816">
        <v>1030.9975259999735</v>
      </c>
      <c r="DJ6" s="816">
        <v>487.02764794000683</v>
      </c>
      <c r="DK6" s="860">
        <v>2498.697710400043</v>
      </c>
      <c r="DL6" s="816">
        <v>1428.2474081699997</v>
      </c>
      <c r="DM6" s="816">
        <v>-14940.164913640045</v>
      </c>
      <c r="DN6" s="816">
        <v>2304.4679107000334</v>
      </c>
      <c r="DO6" s="816">
        <v>3985.6306444900047</v>
      </c>
      <c r="DP6" s="816">
        <v>1869.4040212199791</v>
      </c>
      <c r="DQ6" s="816">
        <v>2690.0603035700087</v>
      </c>
      <c r="DR6" s="816">
        <v>885.34740461005833</v>
      </c>
      <c r="DS6" s="816">
        <v>4238.81359213003</v>
      </c>
      <c r="DT6" s="816">
        <v>1327.0399378000368</v>
      </c>
      <c r="DU6" s="816">
        <v>2367.5161957400182</v>
      </c>
      <c r="DV6" s="816">
        <v>-2652.3332226900388</v>
      </c>
      <c r="DW6" s="860">
        <v>31.251183230014519</v>
      </c>
      <c r="DX6" s="816">
        <v>-3145.6204804099912</v>
      </c>
      <c r="DY6" s="816">
        <v>7096.4937852299881</v>
      </c>
      <c r="DZ6" s="1793">
        <v>1235.0077035742011</v>
      </c>
      <c r="EA6" s="1793">
        <v>6180.3909710299904</v>
      </c>
      <c r="EB6" s="1793">
        <v>4174.321586159971</v>
      </c>
      <c r="EC6" s="1793">
        <v>2469.696650689978</v>
      </c>
      <c r="ED6" s="1793">
        <v>3534.933630206026</v>
      </c>
      <c r="EE6" s="1793">
        <v>1464.1312899399736</v>
      </c>
      <c r="EF6" s="1793">
        <v>2959.2664560599624</v>
      </c>
      <c r="EG6" s="1793">
        <v>4625.3351874499904</v>
      </c>
      <c r="EH6" s="1793">
        <v>293.11122861006112</v>
      </c>
      <c r="EI6" s="863">
        <v>-883.89305258002878</v>
      </c>
      <c r="EJ6" s="1793">
        <v>1605.9395065400004</v>
      </c>
      <c r="EK6" s="1793">
        <v>2949.9468700900225</v>
      </c>
      <c r="EL6" s="1793">
        <v>-14015.593093639909</v>
      </c>
      <c r="EM6" s="1793">
        <v>3325.5278853799996</v>
      </c>
      <c r="EN6" s="1793">
        <v>1334.3179075599544</v>
      </c>
      <c r="EO6" s="1793">
        <v>4083.6244553099673</v>
      </c>
      <c r="EP6" s="1793">
        <v>3752.5696059200018</v>
      </c>
      <c r="EQ6" s="1793">
        <v>6530.2631137300468</v>
      </c>
      <c r="ER6" s="1793">
        <v>1408.4132974999211</v>
      </c>
      <c r="ES6" s="1793">
        <v>5166.5525527999607</v>
      </c>
      <c r="ET6" s="1793">
        <v>-7278.2722373300658</v>
      </c>
      <c r="EU6" s="863">
        <v>7898.0874191999937</v>
      </c>
      <c r="EV6" s="1793">
        <v>1905.4840326800197</v>
      </c>
      <c r="EW6" s="1793">
        <v>2669.8613081699841</v>
      </c>
      <c r="EX6" s="1793">
        <v>3304.1883323199968</v>
      </c>
      <c r="EY6" s="1793">
        <v>3760.8279376099827</v>
      </c>
      <c r="EZ6" s="1793">
        <v>1588.4723329499691</v>
      </c>
      <c r="FA6" s="1793">
        <v>4983.566697979998</v>
      </c>
      <c r="FB6" s="1793">
        <v>10079.959861399999</v>
      </c>
      <c r="FC6" s="1793">
        <v>-2555.8011490800081</v>
      </c>
      <c r="FD6" s="1793">
        <v>12220.323803360008</v>
      </c>
      <c r="FE6" s="1793">
        <v>12546.715059720005</v>
      </c>
      <c r="FF6" s="1793">
        <v>-11161.619679789999</v>
      </c>
      <c r="FG6" s="863">
        <v>7572.207927499966</v>
      </c>
      <c r="FH6" s="1793">
        <v>6089.4469953200369</v>
      </c>
      <c r="FI6" s="1793">
        <v>-1835.3134167000262</v>
      </c>
      <c r="FJ6" s="1793">
        <v>1572.257571459982</v>
      </c>
      <c r="FK6" s="1793">
        <v>-1283.4392658766458</v>
      </c>
      <c r="FL6" s="1793">
        <v>-7324.9417362433278</v>
      </c>
      <c r="FM6" s="1793">
        <v>5283.4271158400052</v>
      </c>
      <c r="FN6" s="1793">
        <v>1928.306616410016</v>
      </c>
      <c r="FO6" s="1793">
        <v>-26694.8706866586</v>
      </c>
      <c r="FP6" s="1793">
        <v>70.297925273192575</v>
      </c>
      <c r="FQ6" s="1793">
        <v>2021.8622399399951</v>
      </c>
      <c r="FR6" s="1793">
        <v>-6166.617176729992</v>
      </c>
      <c r="FS6" s="863">
        <v>2593.2003421499803</v>
      </c>
      <c r="FT6" s="1793">
        <v>4162.0189708700209</v>
      </c>
      <c r="FU6" s="1793">
        <v>-5774.7660954900039</v>
      </c>
      <c r="FV6" s="1793">
        <v>2379.2429437100209</v>
      </c>
      <c r="FW6" s="1793">
        <v>-335.261517499994</v>
      </c>
      <c r="FX6" s="1793">
        <v>-6171.2637057099919</v>
      </c>
      <c r="FY6" s="1793">
        <v>270.0643266759671</v>
      </c>
      <c r="FZ6" s="1793">
        <v>8304.7957665950071</v>
      </c>
      <c r="GA6" s="1793">
        <v>695.99243924198902</v>
      </c>
      <c r="GB6" s="1793">
        <v>1950.2755917470108</v>
      </c>
      <c r="GC6" s="1793">
        <v>1116.5126840399946</v>
      </c>
      <c r="GD6" s="1793">
        <v>-15848.18</v>
      </c>
      <c r="GE6" s="1848">
        <v>3680.1259361137209</v>
      </c>
      <c r="GF6" s="1849">
        <v>5520.647030373736</v>
      </c>
      <c r="GG6" s="1793">
        <v>-10632.222988609723</v>
      </c>
      <c r="GH6" s="1793">
        <v>-468.42006783721826</v>
      </c>
      <c r="GI6" s="1849">
        <v>5145.7746088691747</v>
      </c>
      <c r="GJ6" s="1849">
        <v>15.554610222181964</v>
      </c>
      <c r="GK6" s="1849">
        <v>10614.056953721261</v>
      </c>
      <c r="GL6" s="1849">
        <v>1417.0227328587371</v>
      </c>
      <c r="GM6" s="1793">
        <v>-8758.5436445425476</v>
      </c>
      <c r="GN6" s="1849">
        <v>2490.32980729473</v>
      </c>
      <c r="GO6" s="1793">
        <v>-7701.1161893233275</v>
      </c>
      <c r="GP6" s="1850">
        <v>20146.36</v>
      </c>
      <c r="GQ6" s="710"/>
      <c r="GR6" s="864"/>
    </row>
    <row r="7" spans="1:200" ht="35.15" customHeight="1" x14ac:dyDescent="0.45">
      <c r="A7" s="865" t="s">
        <v>676</v>
      </c>
      <c r="B7" s="1791">
        <v>-338.98086147999987</v>
      </c>
      <c r="C7" s="1791">
        <v>-46.79</v>
      </c>
      <c r="D7" s="1791">
        <v>-9.9</v>
      </c>
      <c r="E7" s="1791">
        <v>149.02979999999999</v>
      </c>
      <c r="F7" s="1791">
        <v>-176.3272</v>
      </c>
      <c r="G7" s="1791">
        <v>-179.346</v>
      </c>
      <c r="H7" s="1791">
        <v>56.509799999999998</v>
      </c>
      <c r="I7" s="1791">
        <v>-27.0776</v>
      </c>
      <c r="J7" s="1791">
        <v>107.1309</v>
      </c>
      <c r="K7" s="1791" t="s">
        <v>284</v>
      </c>
      <c r="L7" s="1791">
        <v>-256.56450000000001</v>
      </c>
      <c r="M7" s="1791">
        <v>148.23910000000001</v>
      </c>
      <c r="N7" s="1791">
        <v>83.663399999999996</v>
      </c>
      <c r="O7" s="1791">
        <v>5.9253999999999998</v>
      </c>
      <c r="P7" s="1791">
        <v>38.9754</v>
      </c>
      <c r="Q7" s="1791">
        <v>-200.46199999999999</v>
      </c>
      <c r="R7" s="857">
        <v>-51.049100000000003</v>
      </c>
      <c r="S7" s="819">
        <v>-182.61070000000001</v>
      </c>
      <c r="T7" s="819">
        <v>-200.46340000000001</v>
      </c>
      <c r="U7" s="859">
        <v>-470.47539999999998</v>
      </c>
      <c r="V7" s="859"/>
      <c r="W7" s="819">
        <v>602.94770000000005</v>
      </c>
      <c r="X7" s="819">
        <v>286.63810000000001</v>
      </c>
      <c r="Y7" s="819">
        <v>-50.462800000000001</v>
      </c>
      <c r="Z7" s="819">
        <v>-861.0924</v>
      </c>
      <c r="AA7" s="819">
        <v>402.52519999999998</v>
      </c>
      <c r="AB7" s="1792">
        <v>-67.371600000000001</v>
      </c>
      <c r="AC7" s="813">
        <v>236.68090000000001</v>
      </c>
      <c r="AD7" s="813">
        <v>597.57460000000003</v>
      </c>
      <c r="AE7" s="813">
        <v>513.27909999999997</v>
      </c>
      <c r="AF7" s="813">
        <v>-328.58019999999999</v>
      </c>
      <c r="AG7" s="813"/>
      <c r="AH7" s="813">
        <v>491.19111900001042</v>
      </c>
      <c r="AI7" s="813">
        <v>-156.15193999999994</v>
      </c>
      <c r="AJ7" s="813">
        <v>-357.84602500002177</v>
      </c>
      <c r="AK7" s="813">
        <v>1256.964525000024</v>
      </c>
      <c r="AL7" s="813">
        <v>187.95783400000539</v>
      </c>
      <c r="AM7" s="813">
        <v>689.00086997998972</v>
      </c>
      <c r="AN7" s="813">
        <v>452.47793665001632</v>
      </c>
      <c r="AO7" s="813">
        <v>-709.88164400002552</v>
      </c>
      <c r="AP7" s="813">
        <v>549.9566530000111</v>
      </c>
      <c r="AQ7" s="813">
        <v>-1118.7762250000033</v>
      </c>
      <c r="AR7" s="813">
        <v>1130.7442510000076</v>
      </c>
      <c r="AS7" s="813">
        <v>-218.85130899999385</v>
      </c>
      <c r="AT7" s="813">
        <v>411.67210331000013</v>
      </c>
      <c r="AU7" s="813">
        <v>215.82099474</v>
      </c>
      <c r="AV7" s="813">
        <v>-325.01231182999891</v>
      </c>
      <c r="AW7" s="813">
        <v>522.60153618999891</v>
      </c>
      <c r="AX7" s="813">
        <v>341.81639820000248</v>
      </c>
      <c r="AY7" s="813">
        <v>-655.40621223000096</v>
      </c>
      <c r="AZ7" s="813">
        <v>523.89516895000145</v>
      </c>
      <c r="BA7" s="813">
        <v>-739.80583240999465</v>
      </c>
      <c r="BB7" s="813">
        <v>653.5523065599981</v>
      </c>
      <c r="BC7" s="813">
        <v>1281.8138530500041</v>
      </c>
      <c r="BD7" s="813">
        <v>-477.65851604999182</v>
      </c>
      <c r="BE7" s="813">
        <v>-586.94070228999203</v>
      </c>
      <c r="BF7" s="813">
        <v>1361.8218387599768</v>
      </c>
      <c r="BG7" s="813">
        <v>1087.2909241300104</v>
      </c>
      <c r="BH7" s="813">
        <v>272.30015160998795</v>
      </c>
      <c r="BI7" s="813">
        <v>118.4595648199888</v>
      </c>
      <c r="BJ7" s="813">
        <v>670.59430897998618</v>
      </c>
      <c r="BK7" s="813">
        <v>-159.49610280999354</v>
      </c>
      <c r="BL7" s="813">
        <f t="shared" si="0"/>
        <v>629.55777098998146</v>
      </c>
      <c r="BM7" s="813">
        <v>-630.56021606998797</v>
      </c>
      <c r="BN7" s="813"/>
      <c r="BO7" s="813">
        <v>423.21640761000009</v>
      </c>
      <c r="BP7" s="813">
        <v>312.05122631000262</v>
      </c>
      <c r="BQ7" s="813">
        <v>-2363.6839961699966</v>
      </c>
      <c r="BR7" s="813">
        <v>1265.6034934999998</v>
      </c>
      <c r="BS7" s="813">
        <v>677.76392324999347</v>
      </c>
      <c r="BT7" s="813">
        <v>84.812832740002307</v>
      </c>
      <c r="BU7" s="813">
        <v>1246.1018907599944</v>
      </c>
      <c r="BV7" s="813">
        <v>-983.51478384999564</v>
      </c>
      <c r="BW7" s="813">
        <v>1197.944825299983</v>
      </c>
      <c r="BX7" s="813">
        <v>-3168.9562896500051</v>
      </c>
      <c r="BY7" s="813">
        <v>308.28663807000407</v>
      </c>
      <c r="BZ7" s="814">
        <v>531.40668751003034</v>
      </c>
      <c r="CA7" s="815">
        <v>1375.7126348499694</v>
      </c>
      <c r="CB7" s="815">
        <v>481.60565872000439</v>
      </c>
      <c r="CC7" s="815">
        <v>-428.74935006001778</v>
      </c>
      <c r="CD7" s="816">
        <v>-1299.5555170300277</v>
      </c>
      <c r="CE7" s="816">
        <v>1618.7726912900321</v>
      </c>
      <c r="CF7" s="816">
        <v>-431.25699912003057</v>
      </c>
      <c r="CG7" s="816">
        <v>653.73731303996965</v>
      </c>
      <c r="CH7" s="816">
        <v>748.93216111997287</v>
      </c>
      <c r="CI7" s="816">
        <v>242.21933627003432</v>
      </c>
      <c r="CJ7" s="816">
        <v>-2378.9581436000076</v>
      </c>
      <c r="CK7" s="816">
        <v>184.70080588004924</v>
      </c>
      <c r="CL7" s="816">
        <v>1676.5219765199927</v>
      </c>
      <c r="CM7" s="816">
        <v>192.17958755997603</v>
      </c>
      <c r="CN7" s="816">
        <v>120.70155633999704</v>
      </c>
      <c r="CO7" s="816">
        <v>-235.926889370032</v>
      </c>
      <c r="CP7" s="816">
        <v>-7738.6668955499117</v>
      </c>
      <c r="CQ7" s="816">
        <v>580.8961686699987</v>
      </c>
      <c r="CR7" s="816">
        <v>1312.3386163498899</v>
      </c>
      <c r="CS7" s="816">
        <v>1485.7451013700831</v>
      </c>
      <c r="CT7" s="816">
        <v>929.21450520999804</v>
      </c>
      <c r="CU7" s="816">
        <v>-909.78844553998101</v>
      </c>
      <c r="CV7" s="816">
        <v>2199.749149849953</v>
      </c>
      <c r="CW7" s="816">
        <v>789.28187572004492</v>
      </c>
      <c r="CX7" s="816">
        <v>-2289.3817706200002</v>
      </c>
      <c r="CY7" s="860">
        <v>1974.72414106</v>
      </c>
      <c r="CZ7" s="816">
        <v>-675.69537224000101</v>
      </c>
      <c r="DA7" s="816">
        <v>-848.20869067999536</v>
      </c>
      <c r="DB7" s="816">
        <v>1748.2987795899976</v>
      </c>
      <c r="DC7" s="816">
        <v>-3720.4322410500013</v>
      </c>
      <c r="DD7" s="816">
        <v>455.25215109000823</v>
      </c>
      <c r="DE7" s="816">
        <v>2129.1395097900136</v>
      </c>
      <c r="DF7" s="816">
        <v>-1322.2599156800127</v>
      </c>
      <c r="DG7" s="816">
        <v>-1259.4939028699873</v>
      </c>
      <c r="DH7" s="816">
        <v>1732.2764292699965</v>
      </c>
      <c r="DI7" s="816">
        <v>2.3057806399716063</v>
      </c>
      <c r="DJ7" s="816">
        <v>668.38275203000455</v>
      </c>
      <c r="DK7" s="860">
        <v>811.86305156004994</v>
      </c>
      <c r="DL7" s="816">
        <v>32.20654279000312</v>
      </c>
      <c r="DM7" s="816">
        <v>-14694.169509120051</v>
      </c>
      <c r="DN7" s="816">
        <v>2435.8236973600306</v>
      </c>
      <c r="DO7" s="816">
        <v>3220.1119762400099</v>
      </c>
      <c r="DP7" s="816">
        <v>1126.1478397399737</v>
      </c>
      <c r="DQ7" s="816">
        <v>2014.8282569400062</v>
      </c>
      <c r="DR7" s="816">
        <v>-315.73420393993894</v>
      </c>
      <c r="DS7" s="816">
        <v>3321.7692370100299</v>
      </c>
      <c r="DT7" s="816">
        <v>1492.8977130800392</v>
      </c>
      <c r="DU7" s="816">
        <v>1480.2535641500131</v>
      </c>
      <c r="DV7" s="816">
        <v>-3600.6713841200403</v>
      </c>
      <c r="DW7" s="860">
        <v>291.58268323001454</v>
      </c>
      <c r="DX7" s="816">
        <v>-2483.7324351099951</v>
      </c>
      <c r="DY7" s="816">
        <v>6603.0635541399888</v>
      </c>
      <c r="DZ7" s="1793">
        <v>-30.404739200005302</v>
      </c>
      <c r="EA7" s="1793">
        <v>5204.2627710299903</v>
      </c>
      <c r="EB7" s="1793">
        <v>3660.6144419299699</v>
      </c>
      <c r="EC7" s="1793">
        <v>2737.8533671099881</v>
      </c>
      <c r="ED7" s="1793">
        <v>903.8972382860261</v>
      </c>
      <c r="EE7" s="1793">
        <v>4513.7789388499632</v>
      </c>
      <c r="EF7" s="1793">
        <v>-389.66245401003584</v>
      </c>
      <c r="EG7" s="1793">
        <v>2205.41052110999</v>
      </c>
      <c r="EH7" s="1793">
        <v>45.718946610063313</v>
      </c>
      <c r="EI7" s="863">
        <v>-804.20635199002925</v>
      </c>
      <c r="EJ7" s="1793">
        <v>1231.1444913000091</v>
      </c>
      <c r="EK7" s="1793">
        <v>344.51660446000847</v>
      </c>
      <c r="EL7" s="1793">
        <v>-15964.7304214299</v>
      </c>
      <c r="EM7" s="1793">
        <v>1303.0833267299902</v>
      </c>
      <c r="EN7" s="1793">
        <v>1499.8794344599701</v>
      </c>
      <c r="EO7" s="1793">
        <v>4796.4518714099704</v>
      </c>
      <c r="EP7" s="1793">
        <v>1991.1054550099968</v>
      </c>
      <c r="EQ7" s="1793">
        <v>5051.0498834700402</v>
      </c>
      <c r="ER7" s="1793">
        <v>2629.5768704799302</v>
      </c>
      <c r="ES7" s="1793">
        <v>3986.9479523999598</v>
      </c>
      <c r="ET7" s="1793">
        <v>-8406.3955988199214</v>
      </c>
      <c r="EU7" s="863">
        <v>6866.2355984199994</v>
      </c>
      <c r="EV7" s="1793">
        <v>-295.67384413000201</v>
      </c>
      <c r="EW7" s="1793">
        <v>3536.5843849900002</v>
      </c>
      <c r="EX7" s="1793">
        <v>3688.6507301200104</v>
      </c>
      <c r="EY7" s="1793">
        <v>5720.8038489599794</v>
      </c>
      <c r="EZ7" s="1793">
        <v>2531.6756198899698</v>
      </c>
      <c r="FA7" s="1793">
        <v>2841.86995716</v>
      </c>
      <c r="FB7" s="1793">
        <v>9353.7038071499901</v>
      </c>
      <c r="FC7" s="1793">
        <v>-1212.9027567100002</v>
      </c>
      <c r="FD7" s="1793">
        <v>11681.109020020001</v>
      </c>
      <c r="FE7" s="1793">
        <v>12603.297779869999</v>
      </c>
      <c r="FF7" s="1793">
        <v>-12794.734230890001</v>
      </c>
      <c r="FG7" s="863">
        <v>6111.3428708499832</v>
      </c>
      <c r="FH7" s="1793">
        <v>-1002.2303170099854</v>
      </c>
      <c r="FI7" s="1793">
        <v>-1697.1686368200017</v>
      </c>
      <c r="FJ7" s="1793">
        <v>1103.2552498599919</v>
      </c>
      <c r="FK7" s="1793">
        <v>-862.76037021999309</v>
      </c>
      <c r="FL7" s="1793">
        <v>-4427.3311332200001</v>
      </c>
      <c r="FM7" s="1793">
        <v>3791.4572320700004</v>
      </c>
      <c r="FN7" s="1793">
        <v>870.30512272999351</v>
      </c>
      <c r="FO7" s="1793">
        <v>-25463.017613549993</v>
      </c>
      <c r="FP7" s="1793">
        <v>-1606.5466569000059</v>
      </c>
      <c r="FQ7" s="1793">
        <v>-823.19747545000166</v>
      </c>
      <c r="FR7" s="1793">
        <v>-7442.6819495899899</v>
      </c>
      <c r="FS7" s="863">
        <v>291.62769064999372</v>
      </c>
      <c r="FT7" s="1793">
        <v>-343.25865244000113</v>
      </c>
      <c r="FU7" s="1793">
        <v>-5900.9274744299901</v>
      </c>
      <c r="FV7" s="1793">
        <v>3818.1834737299969</v>
      </c>
      <c r="FW7" s="1793">
        <v>746.27221705999602</v>
      </c>
      <c r="FX7" s="1793">
        <v>-2686.9273503499926</v>
      </c>
      <c r="FY7" s="1793">
        <v>887.83790399999987</v>
      </c>
      <c r="FZ7" s="1793">
        <v>6952.5284331499952</v>
      </c>
      <c r="GA7" s="1793">
        <v>3074.4932625000015</v>
      </c>
      <c r="GB7" s="1793">
        <v>1103.1565652299996</v>
      </c>
      <c r="GC7" s="1793">
        <v>185.24888462000294</v>
      </c>
      <c r="GD7" s="1793">
        <v>-15848.179971590009</v>
      </c>
      <c r="GE7" s="863">
        <v>-1621.3073400200101</v>
      </c>
      <c r="GF7" s="1793">
        <v>4550.9053498300154</v>
      </c>
      <c r="GG7" s="1793">
        <v>-4413.8681132200136</v>
      </c>
      <c r="GH7" s="1793">
        <v>380.39319448000703</v>
      </c>
      <c r="GI7" s="1793">
        <v>9500.6618200101875</v>
      </c>
      <c r="GJ7" s="1793">
        <v>-3814.091254609817</v>
      </c>
      <c r="GK7" s="1793">
        <v>-3501.7366023200079</v>
      </c>
      <c r="GL7" s="1793">
        <v>6685.3001402300051</v>
      </c>
      <c r="GM7" s="1793">
        <v>-6528.9619939100021</v>
      </c>
      <c r="GN7" s="1793">
        <v>6976.3293584100047</v>
      </c>
      <c r="GO7" s="1793">
        <v>1340.174517020017</v>
      </c>
      <c r="GP7" s="862">
        <v>9253.0396647098441</v>
      </c>
      <c r="GQ7" s="710"/>
      <c r="GR7" s="864"/>
    </row>
    <row r="8" spans="1:200" ht="35.15" customHeight="1" x14ac:dyDescent="0.45">
      <c r="A8" s="865" t="s">
        <v>710</v>
      </c>
      <c r="B8" s="1791">
        <v>-30.901</v>
      </c>
      <c r="C8" s="1791">
        <v>50.04</v>
      </c>
      <c r="D8" s="1791">
        <v>4.2</v>
      </c>
      <c r="E8" s="1791">
        <v>96.174999999999997</v>
      </c>
      <c r="F8" s="1791">
        <v>270.60750000000002</v>
      </c>
      <c r="G8" s="1791">
        <v>413.74090000000001</v>
      </c>
      <c r="H8" s="1791">
        <v>-48.971600000000002</v>
      </c>
      <c r="I8" s="1791">
        <v>203.23570000000001</v>
      </c>
      <c r="J8" s="1791">
        <v>30.2624</v>
      </c>
      <c r="K8" s="1791">
        <v>-23.744299999999999</v>
      </c>
      <c r="L8" s="1791">
        <v>-59.806699999999999</v>
      </c>
      <c r="M8" s="1791">
        <v>23.945699999999999</v>
      </c>
      <c r="N8" s="1791">
        <v>205.39879999999999</v>
      </c>
      <c r="O8" s="1791">
        <v>100.2355</v>
      </c>
      <c r="P8" s="1791">
        <v>286.43979999999999</v>
      </c>
      <c r="Q8" s="1791">
        <v>17.489799999999999</v>
      </c>
      <c r="R8" s="857">
        <v>7.3250000000000002</v>
      </c>
      <c r="S8" s="858">
        <v>1155.5510999999999</v>
      </c>
      <c r="T8" s="819">
        <v>-99.911000000000001</v>
      </c>
      <c r="U8" s="859">
        <v>-11.3743</v>
      </c>
      <c r="V8" s="859"/>
      <c r="W8" s="819">
        <v>-137.27529999999999</v>
      </c>
      <c r="X8" s="819">
        <v>60.555500000000002</v>
      </c>
      <c r="Y8" s="819">
        <v>151.1464</v>
      </c>
      <c r="Z8" s="858">
        <v>88.151799999999994</v>
      </c>
      <c r="AA8" s="819">
        <v>-178.44900000000001</v>
      </c>
      <c r="AB8" s="1792">
        <v>-67.340900000000005</v>
      </c>
      <c r="AC8" s="813">
        <v>-51.594099999999997</v>
      </c>
      <c r="AD8" s="813">
        <v>-212.38829999999999</v>
      </c>
      <c r="AE8" s="813">
        <v>79.462100000000007</v>
      </c>
      <c r="AF8" s="813">
        <v>137.18389999999999</v>
      </c>
      <c r="AG8" s="813"/>
      <c r="AH8" s="813">
        <v>203.10394999999971</v>
      </c>
      <c r="AI8" s="813">
        <v>110.39106000000052</v>
      </c>
      <c r="AJ8" s="813">
        <v>-82.353006999999749</v>
      </c>
      <c r="AK8" s="813">
        <v>-250.40664600000019</v>
      </c>
      <c r="AL8" s="813">
        <v>138.98597000000066</v>
      </c>
      <c r="AM8" s="813">
        <v>-119.03445200000051</v>
      </c>
      <c r="AN8" s="813">
        <v>-426.20870100000036</v>
      </c>
      <c r="AO8" s="813">
        <v>-64.374722819999789</v>
      </c>
      <c r="AP8" s="813">
        <v>-178.86313218000066</v>
      </c>
      <c r="AQ8" s="813">
        <v>203.2690039400002</v>
      </c>
      <c r="AR8" s="813">
        <v>192.16951101000001</v>
      </c>
      <c r="AS8" s="813">
        <v>612.43656157000032</v>
      </c>
      <c r="AT8" s="813">
        <v>607.51670947999992</v>
      </c>
      <c r="AU8" s="813">
        <v>196.46939034999906</v>
      </c>
      <c r="AV8" s="813">
        <v>29.314805560001172</v>
      </c>
      <c r="AW8" s="813">
        <v>145.78398809000012</v>
      </c>
      <c r="AX8" s="813">
        <v>-86.586413580001334</v>
      </c>
      <c r="AY8" s="813">
        <v>5.9723663900010289</v>
      </c>
      <c r="AZ8" s="813">
        <v>672.7777761400007</v>
      </c>
      <c r="BA8" s="813">
        <v>122.81192154999822</v>
      </c>
      <c r="BB8" s="813">
        <v>205.5338609000016</v>
      </c>
      <c r="BC8" s="813">
        <v>-216.64653684000112</v>
      </c>
      <c r="BD8" s="813">
        <v>349.23090746999907</v>
      </c>
      <c r="BE8" s="813">
        <v>411.77645659000052</v>
      </c>
      <c r="BF8" s="813">
        <v>-7.802206740000285</v>
      </c>
      <c r="BG8" s="813">
        <v>-171.79994095999839</v>
      </c>
      <c r="BH8" s="813">
        <v>-200.42544659000077</v>
      </c>
      <c r="BI8" s="813">
        <v>-78.80741653999965</v>
      </c>
      <c r="BJ8" s="813">
        <v>-177.67400738000126</v>
      </c>
      <c r="BK8" s="813">
        <v>395.81934856000078</v>
      </c>
      <c r="BL8" s="813">
        <f t="shared" si="0"/>
        <v>139.33792463999987</v>
      </c>
      <c r="BM8" s="813">
        <v>1314.8177996799984</v>
      </c>
      <c r="BN8" s="813"/>
      <c r="BO8" s="813">
        <v>-48.9699857199993</v>
      </c>
      <c r="BP8" s="813">
        <v>6.1248132300004361</v>
      </c>
      <c r="BQ8" s="813">
        <v>1042.7545904600006</v>
      </c>
      <c r="BR8" s="813">
        <v>-113.7845892900005</v>
      </c>
      <c r="BS8" s="813">
        <v>-885.2809365100004</v>
      </c>
      <c r="BT8" s="813">
        <v>-332.87702854000219</v>
      </c>
      <c r="BU8" s="813">
        <v>32.632529320000671</v>
      </c>
      <c r="BV8" s="813">
        <v>901.25246025000138</v>
      </c>
      <c r="BW8" s="813">
        <v>-465.84919450000024</v>
      </c>
      <c r="BX8" s="813">
        <v>365.18365455000105</v>
      </c>
      <c r="BY8" s="813">
        <v>-686.32098407000115</v>
      </c>
      <c r="BZ8" s="814">
        <v>538.46602550000136</v>
      </c>
      <c r="CA8" s="815">
        <v>-479.66238274000028</v>
      </c>
      <c r="CB8" s="815">
        <v>-41.19728674000222</v>
      </c>
      <c r="CC8" s="815">
        <v>533.65713223000148</v>
      </c>
      <c r="CD8" s="816">
        <v>-342.41970628000144</v>
      </c>
      <c r="CE8" s="816">
        <v>-363.07901734999751</v>
      </c>
      <c r="CF8" s="816">
        <v>868.00883488999864</v>
      </c>
      <c r="CG8" s="816">
        <v>2963.0597083400012</v>
      </c>
      <c r="CH8" s="816">
        <v>-3903.5972369600013</v>
      </c>
      <c r="CI8" s="816">
        <v>2236.03692748</v>
      </c>
      <c r="CJ8" s="816">
        <v>-584.33614561999866</v>
      </c>
      <c r="CK8" s="816">
        <v>1646.8598306399995</v>
      </c>
      <c r="CL8" s="816">
        <v>621.17053123000073</v>
      </c>
      <c r="CM8" s="816">
        <v>-4314.4071127000007</v>
      </c>
      <c r="CN8" s="816">
        <v>1032.7226283400003</v>
      </c>
      <c r="CO8" s="816">
        <v>-124.85172464999928</v>
      </c>
      <c r="CP8" s="816">
        <v>166.78429595999978</v>
      </c>
      <c r="CQ8" s="816">
        <v>553.71602700999938</v>
      </c>
      <c r="CR8" s="816">
        <v>438.13698729000242</v>
      </c>
      <c r="CS8" s="816">
        <v>1478.3303828099984</v>
      </c>
      <c r="CT8" s="816">
        <v>-2303.1424216799996</v>
      </c>
      <c r="CU8" s="816">
        <v>-5.131193600000814</v>
      </c>
      <c r="CV8" s="816">
        <v>122.10805420000106</v>
      </c>
      <c r="CW8" s="816">
        <v>513.36374079999791</v>
      </c>
      <c r="CX8" s="816">
        <v>-431.82227778000106</v>
      </c>
      <c r="CY8" s="860">
        <v>511.50650245000327</v>
      </c>
      <c r="CZ8" s="816">
        <v>-783.32832337999992</v>
      </c>
      <c r="DA8" s="816">
        <v>942.05935987999851</v>
      </c>
      <c r="DB8" s="816">
        <v>373.18587344000116</v>
      </c>
      <c r="DC8" s="816">
        <v>217.7138248800002</v>
      </c>
      <c r="DD8" s="816">
        <v>-10.798975760004483</v>
      </c>
      <c r="DE8" s="816">
        <v>-615.88280000000009</v>
      </c>
      <c r="DF8" s="816">
        <v>286.82966982999818</v>
      </c>
      <c r="DG8" s="816">
        <v>2188.1044552100002</v>
      </c>
      <c r="DH8" s="816">
        <v>560.4171148799993</v>
      </c>
      <c r="DI8" s="816">
        <v>1028.691745360002</v>
      </c>
      <c r="DJ8" s="816">
        <v>-181.3551040899977</v>
      </c>
      <c r="DK8" s="860">
        <v>1686.8346588399932</v>
      </c>
      <c r="DL8" s="816">
        <v>1396.0408653799966</v>
      </c>
      <c r="DM8" s="816">
        <v>-245.9954045199938</v>
      </c>
      <c r="DN8" s="816">
        <v>-131.35578665999697</v>
      </c>
      <c r="DO8" s="816">
        <v>765.51866824999456</v>
      </c>
      <c r="DP8" s="816">
        <v>743.25618148000535</v>
      </c>
      <c r="DQ8" s="816">
        <v>675.23204663000251</v>
      </c>
      <c r="DR8" s="816">
        <v>1201.0816085499971</v>
      </c>
      <c r="DS8" s="816">
        <v>917.04435511999952</v>
      </c>
      <c r="DT8" s="816">
        <v>-165.8577752800025</v>
      </c>
      <c r="DU8" s="816">
        <v>887.26263159000496</v>
      </c>
      <c r="DV8" s="816">
        <v>948.33816143000126</v>
      </c>
      <c r="DW8" s="860">
        <v>-260.33150000000001</v>
      </c>
      <c r="DX8" s="816">
        <v>-661.88804529999572</v>
      </c>
      <c r="DY8" s="816">
        <v>493.43023108999989</v>
      </c>
      <c r="DZ8" s="1793">
        <v>1265.4124427742065</v>
      </c>
      <c r="EA8" s="1793">
        <v>976.12819999999999</v>
      </c>
      <c r="EB8" s="1793">
        <v>513.70714423000106</v>
      </c>
      <c r="EC8" s="1793">
        <v>-268.15671642000973</v>
      </c>
      <c r="ED8" s="1793">
        <v>2631.0363919200004</v>
      </c>
      <c r="EE8" s="1793">
        <v>-3049.6476489099896</v>
      </c>
      <c r="EF8" s="1793">
        <v>3348.9289100699984</v>
      </c>
      <c r="EG8" s="1793">
        <v>2419.9246663400008</v>
      </c>
      <c r="EH8" s="1793">
        <v>247.39228199999781</v>
      </c>
      <c r="EI8" s="863">
        <v>-79.68670058999956</v>
      </c>
      <c r="EJ8" s="1793">
        <v>374.79501523999124</v>
      </c>
      <c r="EK8" s="1793">
        <v>2605.4302656300142</v>
      </c>
      <c r="EL8" s="1793">
        <v>1949.137327789992</v>
      </c>
      <c r="EM8" s="1793">
        <v>2022.4445586500094</v>
      </c>
      <c r="EN8" s="1793">
        <v>-165.56152690001576</v>
      </c>
      <c r="EO8" s="1793">
        <v>-712.82741610000278</v>
      </c>
      <c r="EP8" s="1793">
        <v>1761.4641509100049</v>
      </c>
      <c r="EQ8" s="1793">
        <v>1479.2132302600071</v>
      </c>
      <c r="ER8" s="1793">
        <v>-1221.1635729800091</v>
      </c>
      <c r="ES8" s="1793">
        <v>1179.6046004000009</v>
      </c>
      <c r="ET8" s="1793">
        <v>1128.1233614898549</v>
      </c>
      <c r="EU8" s="863">
        <v>1031.8518207799941</v>
      </c>
      <c r="EV8" s="1793">
        <v>2201.1578768100217</v>
      </c>
      <c r="EW8" s="1793">
        <v>-866.72307682001588</v>
      </c>
      <c r="EX8" s="1793">
        <v>-384.46239780001343</v>
      </c>
      <c r="EY8" s="1793">
        <v>-1959.975911349997</v>
      </c>
      <c r="EZ8" s="1793">
        <v>-943.20328694000091</v>
      </c>
      <c r="FA8" s="1793">
        <v>2141.696740819998</v>
      </c>
      <c r="FB8" s="1793">
        <v>726.25605425000936</v>
      </c>
      <c r="FC8" s="1793">
        <v>-1342.898392370008</v>
      </c>
      <c r="FD8" s="1793">
        <v>539.2147833400071</v>
      </c>
      <c r="FE8" s="1793">
        <v>-56.582720149993897</v>
      </c>
      <c r="FF8" s="1793">
        <v>1633.1145511000007</v>
      </c>
      <c r="FG8" s="863">
        <v>1460.865056649983</v>
      </c>
      <c r="FH8" s="1793">
        <v>0</v>
      </c>
      <c r="FI8" s="1793">
        <v>-138.14477988002449</v>
      </c>
      <c r="FJ8" s="1793">
        <v>469.00232159999013</v>
      </c>
      <c r="FK8" s="1793">
        <v>-420.67889565665274</v>
      </c>
      <c r="FL8" s="1793">
        <v>-2897.6106030233277</v>
      </c>
      <c r="FM8" s="1793">
        <v>1491.9698837700039</v>
      </c>
      <c r="FN8" s="1793">
        <v>1058.0014936800226</v>
      </c>
      <c r="FO8" s="1793">
        <v>-1231.8530731086059</v>
      </c>
      <c r="FP8" s="1793">
        <v>1676.8445821731984</v>
      </c>
      <c r="FQ8" s="1793">
        <v>2845.0597153899967</v>
      </c>
      <c r="FR8" s="1793">
        <v>1276.0647728599981</v>
      </c>
      <c r="FS8" s="863">
        <v>2301.5726514999865</v>
      </c>
      <c r="FT8" s="1793">
        <v>4505.2776233100221</v>
      </c>
      <c r="FU8" s="1793">
        <v>126.16137893998624</v>
      </c>
      <c r="FV8" s="1793">
        <v>-1438.9405300199762</v>
      </c>
      <c r="FW8" s="1793">
        <v>-1081.5337345599901</v>
      </c>
      <c r="FX8" s="1793">
        <v>-3484.3363553599997</v>
      </c>
      <c r="FY8" s="1793">
        <v>-617.77357732403277</v>
      </c>
      <c r="FZ8" s="1793">
        <v>1352.2673334450126</v>
      </c>
      <c r="GA8" s="1793">
        <v>-2378.5008232580126</v>
      </c>
      <c r="GB8" s="1793">
        <v>847.11902651701121</v>
      </c>
      <c r="GC8" s="1793">
        <v>931.26379941999164</v>
      </c>
      <c r="GD8" s="1793">
        <v>0</v>
      </c>
      <c r="GE8" s="863">
        <v>5301.4332761337309</v>
      </c>
      <c r="GF8" s="1793">
        <v>969.74168054372092</v>
      </c>
      <c r="GG8" s="1793">
        <v>-6218.3548753897103</v>
      </c>
      <c r="GH8" s="1793">
        <v>-848.81326231722528</v>
      </c>
      <c r="GI8" s="1793">
        <v>-4354.8872111410128</v>
      </c>
      <c r="GJ8" s="1793">
        <v>3829.645864831999</v>
      </c>
      <c r="GK8" s="1793">
        <v>14115.79355604127</v>
      </c>
      <c r="GL8" s="1793">
        <v>-5268.2774073712681</v>
      </c>
      <c r="GM8" s="1793">
        <v>-2229.5816506325455</v>
      </c>
      <c r="GN8" s="1793">
        <v>-4485.9995511152747</v>
      </c>
      <c r="GO8" s="1793">
        <v>-9041.2907063433449</v>
      </c>
      <c r="GP8" s="862">
        <v>10893.32</v>
      </c>
      <c r="GQ8" s="710"/>
      <c r="GR8" s="864"/>
    </row>
    <row r="9" spans="1:200" ht="35.15" customHeight="1" x14ac:dyDescent="0.45">
      <c r="A9" s="856" t="s">
        <v>711</v>
      </c>
      <c r="B9" s="1791">
        <v>35.266329999999996</v>
      </c>
      <c r="C9" s="1791">
        <v>97.99</v>
      </c>
      <c r="D9" s="1791">
        <v>92.8</v>
      </c>
      <c r="E9" s="1791">
        <v>4.4912000000000001</v>
      </c>
      <c r="F9" s="1791">
        <v>-4.2737999999999996</v>
      </c>
      <c r="G9" s="1791">
        <v>76.177800000000005</v>
      </c>
      <c r="H9" s="1791">
        <v>168.95580000000001</v>
      </c>
      <c r="I9" s="1791">
        <v>400.858</v>
      </c>
      <c r="J9" s="1791">
        <v>54.6464</v>
      </c>
      <c r="K9" s="1791">
        <v>26.0288</v>
      </c>
      <c r="L9" s="1791">
        <v>116.94070000000001</v>
      </c>
      <c r="M9" s="1791">
        <v>81.928200000000004</v>
      </c>
      <c r="N9" s="1791">
        <v>-61.921100000000003</v>
      </c>
      <c r="O9" s="1791">
        <v>61.500500000000002</v>
      </c>
      <c r="P9" s="1791">
        <v>202.0669</v>
      </c>
      <c r="Q9" s="1791">
        <v>136.5119</v>
      </c>
      <c r="R9" s="857">
        <v>-98.097099999999998</v>
      </c>
      <c r="S9" s="858">
        <v>1169.6101000000001</v>
      </c>
      <c r="T9" s="819">
        <v>208.77969999999999</v>
      </c>
      <c r="U9" s="859">
        <v>484.37209999999999</v>
      </c>
      <c r="V9" s="859"/>
      <c r="W9" s="819">
        <v>163.76759999999999</v>
      </c>
      <c r="X9" s="819">
        <v>1.0841000000000001</v>
      </c>
      <c r="Y9" s="819">
        <v>221.7885</v>
      </c>
      <c r="Z9" s="858">
        <v>162.28739999999999</v>
      </c>
      <c r="AA9" s="819">
        <v>221.39519999999999</v>
      </c>
      <c r="AB9" s="1792">
        <v>314.2987</v>
      </c>
      <c r="AC9" s="813">
        <v>-117.3416</v>
      </c>
      <c r="AD9" s="813">
        <v>76.672799999999995</v>
      </c>
      <c r="AE9" s="813">
        <v>5.9199000000000002</v>
      </c>
      <c r="AF9" s="813">
        <v>-70.445700000000002</v>
      </c>
      <c r="AG9" s="813"/>
      <c r="AH9" s="813">
        <v>67.601754000000184</v>
      </c>
      <c r="AI9" s="813">
        <v>141.5462689999994</v>
      </c>
      <c r="AJ9" s="813">
        <v>323.15277600000098</v>
      </c>
      <c r="AK9" s="813">
        <v>20.949185999999287</v>
      </c>
      <c r="AL9" s="813">
        <v>489.73406700000072</v>
      </c>
      <c r="AM9" s="813">
        <v>257.10170099999942</v>
      </c>
      <c r="AN9" s="813">
        <v>705.2673879999993</v>
      </c>
      <c r="AO9" s="813">
        <v>954.24487315000079</v>
      </c>
      <c r="AP9" s="813">
        <v>135.18990184999998</v>
      </c>
      <c r="AQ9" s="813">
        <v>1271.1583981200006</v>
      </c>
      <c r="AR9" s="813">
        <v>256.93504839999929</v>
      </c>
      <c r="AS9" s="813">
        <v>-236.91536755999968</v>
      </c>
      <c r="AT9" s="813">
        <v>414.80248813999896</v>
      </c>
      <c r="AU9" s="813">
        <v>544.18963360000021</v>
      </c>
      <c r="AV9" s="813">
        <v>-111.44584267000016</v>
      </c>
      <c r="AW9" s="813">
        <v>263.60041007000024</v>
      </c>
      <c r="AX9" s="813">
        <v>305.49747619999943</v>
      </c>
      <c r="AY9" s="813">
        <v>514.64935462999995</v>
      </c>
      <c r="AZ9" s="813">
        <v>-232.46519857999962</v>
      </c>
      <c r="BA9" s="813">
        <v>103.40968731999956</v>
      </c>
      <c r="BB9" s="813">
        <v>455.01887171000055</v>
      </c>
      <c r="BC9" s="813">
        <v>89.397112599999645</v>
      </c>
      <c r="BD9" s="813">
        <v>733.46372388000134</v>
      </c>
      <c r="BE9" s="813">
        <v>260.14033717999888</v>
      </c>
      <c r="BF9" s="813">
        <v>106.70654174999986</v>
      </c>
      <c r="BG9" s="813">
        <v>-329.95000514999964</v>
      </c>
      <c r="BH9" s="813">
        <v>50.191079810000957</v>
      </c>
      <c r="BI9" s="813">
        <v>425.14071402999758</v>
      </c>
      <c r="BJ9" s="813">
        <v>182.04688109000119</v>
      </c>
      <c r="BK9" s="813">
        <v>223.77876959999838</v>
      </c>
      <c r="BL9" s="813">
        <f t="shared" si="0"/>
        <v>830.96636471999727</v>
      </c>
      <c r="BM9" s="813">
        <v>800.46468133999986</v>
      </c>
      <c r="BN9" s="813"/>
      <c r="BO9" s="813">
        <v>173.81410853000079</v>
      </c>
      <c r="BP9" s="813">
        <v>150.26733612000197</v>
      </c>
      <c r="BQ9" s="813">
        <v>730.3935673900005</v>
      </c>
      <c r="BR9" s="813">
        <v>39.543926699999723</v>
      </c>
      <c r="BS9" s="813">
        <v>229.36514422000292</v>
      </c>
      <c r="BT9" s="813">
        <v>382.83727138999757</v>
      </c>
      <c r="BU9" s="813">
        <v>-29.523876309999263</v>
      </c>
      <c r="BV9" s="813">
        <v>373.38906930000149</v>
      </c>
      <c r="BW9" s="813">
        <v>143.38969798999838</v>
      </c>
      <c r="BX9" s="813">
        <v>267.26646467999927</v>
      </c>
      <c r="BY9" s="813">
        <v>723.06254542000215</v>
      </c>
      <c r="BZ9" s="814">
        <v>300.1542086999994</v>
      </c>
      <c r="CA9" s="815">
        <v>363.62205685999987</v>
      </c>
      <c r="CB9" s="815">
        <v>1212.7319416899979</v>
      </c>
      <c r="CC9" s="815">
        <v>554.37529660000098</v>
      </c>
      <c r="CD9" s="816">
        <v>1533.9556847300028</v>
      </c>
      <c r="CE9" s="816">
        <v>-77.275754050003371</v>
      </c>
      <c r="CF9" s="816">
        <v>902.90651946000196</v>
      </c>
      <c r="CG9" s="816">
        <v>-1562.8533954400011</v>
      </c>
      <c r="CH9" s="816">
        <v>4435.6812599699997</v>
      </c>
      <c r="CI9" s="816">
        <v>-1919.7279483300019</v>
      </c>
      <c r="CJ9" s="816">
        <v>604.86401521000266</v>
      </c>
      <c r="CK9" s="816">
        <v>-160.06645322999918</v>
      </c>
      <c r="CL9" s="816">
        <v>-170.15118712000361</v>
      </c>
      <c r="CM9" s="816">
        <v>6821.2086180700007</v>
      </c>
      <c r="CN9" s="816">
        <v>-777.48687712000128</v>
      </c>
      <c r="CO9" s="816">
        <v>214.28512551000341</v>
      </c>
      <c r="CP9" s="816">
        <v>8398.7103740099992</v>
      </c>
      <c r="CQ9" s="816">
        <v>-150.98669384000263</v>
      </c>
      <c r="CR9" s="816">
        <v>389.52310765000061</v>
      </c>
      <c r="CS9" s="816">
        <v>-1110.7879242700039</v>
      </c>
      <c r="CT9" s="816">
        <v>1770.8095334000066</v>
      </c>
      <c r="CU9" s="816">
        <v>358.92318204000219</v>
      </c>
      <c r="CV9" s="816">
        <v>313.51044178000092</v>
      </c>
      <c r="CW9" s="816">
        <v>-568.99638676999882</v>
      </c>
      <c r="CX9" s="816">
        <v>2748.9685291799979</v>
      </c>
      <c r="CY9" s="860">
        <v>62.088256199993197</v>
      </c>
      <c r="CZ9" s="816">
        <v>999.35353130000453</v>
      </c>
      <c r="DA9" s="816">
        <v>933.12190857999769</v>
      </c>
      <c r="DB9" s="816">
        <v>512.06118716000026</v>
      </c>
      <c r="DC9" s="816">
        <v>532.25949949000028</v>
      </c>
      <c r="DD9" s="816">
        <v>206.87374754000083</v>
      </c>
      <c r="DE9" s="816">
        <v>422.39690000000002</v>
      </c>
      <c r="DF9" s="816">
        <v>-8.6867919699959462</v>
      </c>
      <c r="DG9" s="816">
        <v>-307.99585827999937</v>
      </c>
      <c r="DH9" s="816">
        <v>175.20465393999592</v>
      </c>
      <c r="DI9" s="816">
        <v>1052.9036468700058</v>
      </c>
      <c r="DJ9" s="816">
        <v>-584.76555200999803</v>
      </c>
      <c r="DK9" s="860">
        <v>-6.3932995800003409</v>
      </c>
      <c r="DL9" s="816">
        <v>515.33036744999902</v>
      </c>
      <c r="DM9" s="816">
        <v>3138.7805455599987</v>
      </c>
      <c r="DN9" s="816">
        <v>1287.4856990699991</v>
      </c>
      <c r="DO9" s="816">
        <v>629.91075893000141</v>
      </c>
      <c r="DP9" s="816">
        <v>-108.70043116999418</v>
      </c>
      <c r="DQ9" s="816">
        <v>536.92881764999402</v>
      </c>
      <c r="DR9" s="816">
        <v>663.27391329000523</v>
      </c>
      <c r="DS9" s="816">
        <v>368.90479999999997</v>
      </c>
      <c r="DT9" s="816">
        <v>504.20948522999885</v>
      </c>
      <c r="DU9" s="816">
        <v>521.64930000000004</v>
      </c>
      <c r="DV9" s="816">
        <v>2248.0479999999998</v>
      </c>
      <c r="DW9" s="860">
        <v>1705.1631622200086</v>
      </c>
      <c r="DX9" s="816">
        <v>967.9685373199992</v>
      </c>
      <c r="DY9" s="816">
        <v>504.85623940000312</v>
      </c>
      <c r="DZ9" s="1793">
        <v>42.092326210200788</v>
      </c>
      <c r="EA9" s="1793">
        <v>-367.90144942021368</v>
      </c>
      <c r="EB9" s="1793">
        <v>1156.2362621500044</v>
      </c>
      <c r="EC9" s="1793">
        <v>2327.0363451100066</v>
      </c>
      <c r="ED9" s="1793">
        <v>1761.6874391600002</v>
      </c>
      <c r="EE9" s="1793">
        <v>661.9533442700058</v>
      </c>
      <c r="EF9" s="1793">
        <v>3030.3511649899965</v>
      </c>
      <c r="EG9" s="1793">
        <v>605.85649493000278</v>
      </c>
      <c r="EH9" s="1793">
        <v>3530.5643857099972</v>
      </c>
      <c r="EI9" s="863">
        <v>5364.8860127399976</v>
      </c>
      <c r="EJ9" s="1793">
        <v>1388.4492039099969</v>
      </c>
      <c r="EK9" s="1793">
        <v>1093.9297010200098</v>
      </c>
      <c r="EL9" s="1793">
        <v>2099.4341185199842</v>
      </c>
      <c r="EM9" s="1793">
        <v>1879.268764960002</v>
      </c>
      <c r="EN9" s="1793">
        <v>1263.4348715199976</v>
      </c>
      <c r="EO9" s="1793">
        <v>838.08828103000303</v>
      </c>
      <c r="EP9" s="1793">
        <v>1480.4223983099944</v>
      </c>
      <c r="EQ9" s="1793">
        <v>-1215.3724751399905</v>
      </c>
      <c r="ER9" s="1793">
        <v>516.30444756000111</v>
      </c>
      <c r="ES9" s="1793">
        <v>1497.8530374300033</v>
      </c>
      <c r="ET9" s="1793">
        <v>624.58756856998798</v>
      </c>
      <c r="EU9" s="863">
        <v>-155.11198436999322</v>
      </c>
      <c r="EV9" s="1793">
        <v>697.05227221001314</v>
      </c>
      <c r="EW9" s="1793">
        <v>3443.7582886399887</v>
      </c>
      <c r="EX9" s="1793">
        <v>-411.65853441999855</v>
      </c>
      <c r="EY9" s="1793">
        <v>2072.4862733700088</v>
      </c>
      <c r="EZ9" s="1793">
        <v>1350.9230470099972</v>
      </c>
      <c r="FA9" s="1793">
        <v>-1538.5312514400334</v>
      </c>
      <c r="FB9" s="1793">
        <v>-2584.2732887699717</v>
      </c>
      <c r="FC9" s="1793">
        <v>292.10159319999815</v>
      </c>
      <c r="FD9" s="1793">
        <v>1200.3583550700173</v>
      </c>
      <c r="FE9" s="1793">
        <v>-4651.1365624500231</v>
      </c>
      <c r="FF9" s="1793">
        <v>-1415.7096348099951</v>
      </c>
      <c r="FG9" s="863">
        <v>-771.67739576998349</v>
      </c>
      <c r="FH9" s="1793">
        <v>7091.68</v>
      </c>
      <c r="FI9" s="1793">
        <v>-1109.5086753600035</v>
      </c>
      <c r="FJ9" s="1793">
        <v>1535.29727775998</v>
      </c>
      <c r="FK9" s="1793">
        <v>2417.1877124975604</v>
      </c>
      <c r="FL9" s="1793">
        <v>32.939065402466802</v>
      </c>
      <c r="FM9" s="1793">
        <v>4103.257312389972</v>
      </c>
      <c r="FN9" s="1793">
        <v>359.99113968001677</v>
      </c>
      <c r="FO9" s="1793">
        <v>14958.867674628951</v>
      </c>
      <c r="FP9" s="1793">
        <v>2934.5738873010259</v>
      </c>
      <c r="FQ9" s="1793">
        <v>856.22734208003806</v>
      </c>
      <c r="FR9" s="1793">
        <v>4730.2425615399552</v>
      </c>
      <c r="FS9" s="863">
        <v>4503.1361975600012</v>
      </c>
      <c r="FT9" s="1793">
        <v>3076.2718586800079</v>
      </c>
      <c r="FU9" s="1793">
        <v>4744.7006278399876</v>
      </c>
      <c r="FV9" s="1793">
        <v>4457.1484702299922</v>
      </c>
      <c r="FW9" s="1793">
        <v>3781.1520001100303</v>
      </c>
      <c r="FX9" s="1793">
        <v>4187.7119285400004</v>
      </c>
      <c r="FY9" s="1793">
        <v>3235.4051048200354</v>
      </c>
      <c r="FZ9" s="1793">
        <v>5959.2434224499721</v>
      </c>
      <c r="GA9" s="1793">
        <v>5080.6102076999714</v>
      </c>
      <c r="GB9" s="1793">
        <v>887.04307684998219</v>
      </c>
      <c r="GC9" s="1793">
        <v>2584.090235520046</v>
      </c>
      <c r="GD9" s="1793">
        <v>5697.59</v>
      </c>
      <c r="GE9" s="863">
        <v>6623.1888566674179</v>
      </c>
      <c r="GF9" s="1793">
        <v>5348.0655063104905</v>
      </c>
      <c r="GG9" s="1793">
        <v>4803.6710207790766</v>
      </c>
      <c r="GH9" s="1793">
        <v>-1519.2838400715477</v>
      </c>
      <c r="GI9" s="1793">
        <v>-226.67087202854083</v>
      </c>
      <c r="GJ9" s="1793">
        <v>2777.6024029948617</v>
      </c>
      <c r="GK9" s="1793">
        <v>-16005.647840900872</v>
      </c>
      <c r="GL9" s="1793">
        <v>-269.05</v>
      </c>
      <c r="GM9" s="1793">
        <v>551.3860050200401</v>
      </c>
      <c r="GN9" s="1793">
        <v>-533.21676444247919</v>
      </c>
      <c r="GO9" s="1793">
        <v>13493.810122851184</v>
      </c>
      <c r="GP9" s="862">
        <v>6646.9866334709041</v>
      </c>
      <c r="GQ9" s="710"/>
      <c r="GR9" s="864"/>
    </row>
    <row r="10" spans="1:200" s="714" customFormat="1" ht="35.15" customHeight="1" x14ac:dyDescent="0.45">
      <c r="A10" s="866" t="s">
        <v>712</v>
      </c>
      <c r="B10" s="1794"/>
      <c r="C10" s="1794"/>
      <c r="D10" s="1794"/>
      <c r="E10" s="1794">
        <v>0</v>
      </c>
      <c r="F10" s="1794">
        <v>0</v>
      </c>
      <c r="G10" s="1794"/>
      <c r="H10" s="1794"/>
      <c r="I10" s="1794"/>
      <c r="J10" s="1794"/>
      <c r="K10" s="1794"/>
      <c r="L10" s="1794"/>
      <c r="M10" s="1794"/>
      <c r="N10" s="1794"/>
      <c r="O10" s="1794"/>
      <c r="P10" s="1794"/>
      <c r="Q10" s="1794"/>
      <c r="R10" s="867">
        <v>0</v>
      </c>
      <c r="S10" s="1795"/>
      <c r="T10" s="1795">
        <v>34.8812</v>
      </c>
      <c r="U10" s="868">
        <v>417.20170000000002</v>
      </c>
      <c r="V10" s="868"/>
      <c r="W10" s="1795">
        <v>0</v>
      </c>
      <c r="X10" s="1795">
        <v>0</v>
      </c>
      <c r="Y10" s="1795">
        <v>276.49</v>
      </c>
      <c r="Z10" s="869">
        <v>185.22499999999999</v>
      </c>
      <c r="AA10" s="1795">
        <v>64.268299999999996</v>
      </c>
      <c r="AB10" s="1796">
        <v>56.161299999999997</v>
      </c>
      <c r="AC10" s="1797">
        <v>-65.384299999999996</v>
      </c>
      <c r="AD10" s="1797">
        <v>-79.443299999999994</v>
      </c>
      <c r="AE10" s="1797">
        <v>0</v>
      </c>
      <c r="AF10" s="1797">
        <v>-76.837100000000007</v>
      </c>
      <c r="AG10" s="1797"/>
      <c r="AH10" s="1797">
        <v>15.822658999999986</v>
      </c>
      <c r="AI10" s="1797">
        <v>-0.5085469999997877</v>
      </c>
      <c r="AJ10" s="1797">
        <v>195.42120899999981</v>
      </c>
      <c r="AK10" s="1797">
        <v>-68.132263999999964</v>
      </c>
      <c r="AL10" s="1797">
        <v>434.86700600000006</v>
      </c>
      <c r="AM10" s="1797">
        <v>9.718297999999951</v>
      </c>
      <c r="AN10" s="1797">
        <v>428.65859699999959</v>
      </c>
      <c r="AO10" s="1797">
        <v>822.20255580000025</v>
      </c>
      <c r="AP10" s="1797">
        <v>70.778419200000357</v>
      </c>
      <c r="AQ10" s="1797">
        <v>1188.2002822099998</v>
      </c>
      <c r="AR10" s="1797">
        <v>38.951304219999351</v>
      </c>
      <c r="AS10" s="1797">
        <v>-464.66208566999995</v>
      </c>
      <c r="AT10" s="1797">
        <v>351.08920023999997</v>
      </c>
      <c r="AU10" s="1797">
        <v>79.816427000000104</v>
      </c>
      <c r="AV10" s="1797">
        <v>34.182699219999797</v>
      </c>
      <c r="AW10" s="1797">
        <v>-42.881439220000061</v>
      </c>
      <c r="AX10" s="1797">
        <v>57.656144000000317</v>
      </c>
      <c r="AY10" s="1797">
        <v>316.74969133999946</v>
      </c>
      <c r="AZ10" s="1797">
        <v>-77.165704339999706</v>
      </c>
      <c r="BA10" s="1797">
        <v>-27.5</v>
      </c>
      <c r="BB10" s="1797">
        <v>204.42225999999977</v>
      </c>
      <c r="BC10" s="1797">
        <v>0</v>
      </c>
      <c r="BD10" s="1797">
        <v>-44.173000000000002</v>
      </c>
      <c r="BE10" s="1797">
        <v>-33.78</v>
      </c>
      <c r="BF10" s="1797">
        <v>-8.85</v>
      </c>
      <c r="BG10" s="1797">
        <v>-449.05342100000007</v>
      </c>
      <c r="BH10" s="1797">
        <v>-137.79464499999955</v>
      </c>
      <c r="BI10" s="1797">
        <v>350.6712379999999</v>
      </c>
      <c r="BJ10" s="1797">
        <v>-119.99415899999998</v>
      </c>
      <c r="BK10" s="1797">
        <v>0</v>
      </c>
      <c r="BL10" s="1797">
        <f t="shared" si="0"/>
        <v>230.67707899999994</v>
      </c>
      <c r="BM10" s="1797">
        <v>-96.126509000000539</v>
      </c>
      <c r="BN10" s="1797"/>
      <c r="BO10" s="1797">
        <v>-81.224627999999555</v>
      </c>
      <c r="BP10" s="1797">
        <v>70.900000000000006</v>
      </c>
      <c r="BQ10" s="1797">
        <v>162.12915899999999</v>
      </c>
      <c r="BR10" s="1797">
        <v>73.158466000000018</v>
      </c>
      <c r="BS10" s="1797">
        <v>151.36206600000057</v>
      </c>
      <c r="BT10" s="1797">
        <v>33.670038999999875</v>
      </c>
      <c r="BU10" s="1797">
        <v>-141.69108900000063</v>
      </c>
      <c r="BV10" s="1797">
        <v>189.23618500000052</v>
      </c>
      <c r="BW10" s="1797">
        <v>2</v>
      </c>
      <c r="BX10" s="1797">
        <v>-397.21792300000044</v>
      </c>
      <c r="BY10" s="1797">
        <v>608.12</v>
      </c>
      <c r="BZ10" s="1588">
        <v>72.319999999999993</v>
      </c>
      <c r="CA10" s="870">
        <v>-135.9</v>
      </c>
      <c r="CB10" s="870">
        <v>769.86747800000012</v>
      </c>
      <c r="CC10" s="870">
        <v>392.8144210000001</v>
      </c>
      <c r="CD10" s="1798">
        <v>1383.818</v>
      </c>
      <c r="CE10" s="1798">
        <v>-309.32299999999998</v>
      </c>
      <c r="CF10" s="1798">
        <v>670.21240000000034</v>
      </c>
      <c r="CG10" s="1798">
        <v>857.28346099999919</v>
      </c>
      <c r="CH10" s="1798">
        <v>735.7966999999993</v>
      </c>
      <c r="CI10" s="1798">
        <v>86.265000000000001</v>
      </c>
      <c r="CJ10" s="1798">
        <v>219.74100000000001</v>
      </c>
      <c r="CK10" s="1798">
        <v>189.87043300000207</v>
      </c>
      <c r="CL10" s="1798">
        <v>16.529750999998303</v>
      </c>
      <c r="CM10" s="1798">
        <v>2091.7981019999997</v>
      </c>
      <c r="CN10" s="1798">
        <v>-345.23230000000001</v>
      </c>
      <c r="CO10" s="1798">
        <v>615.65896499999985</v>
      </c>
      <c r="CP10" s="1798">
        <v>8692.9322109999994</v>
      </c>
      <c r="CQ10" s="1798">
        <v>-424.01780000000076</v>
      </c>
      <c r="CR10" s="1798">
        <v>-79.39</v>
      </c>
      <c r="CS10" s="1798">
        <v>-530.66800000000001</v>
      </c>
      <c r="CT10" s="1798">
        <v>1166.375627000004</v>
      </c>
      <c r="CU10" s="1798">
        <v>491.62060799999909</v>
      </c>
      <c r="CV10" s="1798">
        <v>499.7258849999979</v>
      </c>
      <c r="CW10" s="1798">
        <v>16.044320000000297</v>
      </c>
      <c r="CX10" s="1798">
        <v>1876.3488560000026</v>
      </c>
      <c r="CY10" s="871">
        <v>372.97321099999544</v>
      </c>
      <c r="CZ10" s="1798">
        <v>1122.5840820000024</v>
      </c>
      <c r="DA10" s="1798">
        <v>803.7867</v>
      </c>
      <c r="DB10" s="1798">
        <v>240.89673799999804</v>
      </c>
      <c r="DC10" s="1798">
        <v>-49.97338799999654</v>
      </c>
      <c r="DD10" s="1798">
        <v>-263.35720199999957</v>
      </c>
      <c r="DE10" s="1798">
        <v>43.623026999995112</v>
      </c>
      <c r="DF10" s="1798">
        <v>-176.49115399999917</v>
      </c>
      <c r="DG10" s="1798">
        <v>-562.05184099999815</v>
      </c>
      <c r="DH10" s="1798">
        <v>-549.11134700000287</v>
      </c>
      <c r="DI10" s="1798">
        <v>-200.95120799999685</v>
      </c>
      <c r="DJ10" s="1798">
        <v>-371.35791899999975</v>
      </c>
      <c r="DK10" s="871">
        <v>-761.16582505999872</v>
      </c>
      <c r="DL10" s="1798">
        <v>-138.69211711000278</v>
      </c>
      <c r="DM10" s="1798">
        <v>1163.0744675500021</v>
      </c>
      <c r="DN10" s="1798">
        <v>-641.78330739999933</v>
      </c>
      <c r="DO10" s="1798">
        <v>-413.3677144800015</v>
      </c>
      <c r="DP10" s="1798">
        <v>-99.839030959997331</v>
      </c>
      <c r="DQ10" s="1798">
        <v>677.31695496999851</v>
      </c>
      <c r="DR10" s="1798">
        <v>-224.49072910000012</v>
      </c>
      <c r="DS10" s="1798">
        <v>22.955724620003252</v>
      </c>
      <c r="DT10" s="1798">
        <v>39.602079399999234</v>
      </c>
      <c r="DU10" s="1798">
        <v>-397.48909098999945</v>
      </c>
      <c r="DV10" s="1798">
        <v>989.95752173999699</v>
      </c>
      <c r="DW10" s="871">
        <v>1285.3870639100001</v>
      </c>
      <c r="DX10" s="1798">
        <v>-519.88416626999901</v>
      </c>
      <c r="DY10" s="1798">
        <v>63.099407009996476</v>
      </c>
      <c r="DZ10" s="1799">
        <v>-1298.1299276800007</v>
      </c>
      <c r="EA10" s="1799">
        <v>-979.92589561999591</v>
      </c>
      <c r="EB10" s="1799">
        <v>-74.801878389999274</v>
      </c>
      <c r="EC10" s="1799">
        <v>748.30028052999819</v>
      </c>
      <c r="ED10" s="1799">
        <v>34.423115380000006</v>
      </c>
      <c r="EE10" s="1799">
        <v>13.882901319995522</v>
      </c>
      <c r="EF10" s="1799">
        <v>921.34550813000271</v>
      </c>
      <c r="EG10" s="1799">
        <v>-129.21959349999949</v>
      </c>
      <c r="EH10" s="1799">
        <v>1330.4479459999986</v>
      </c>
      <c r="EI10" s="874">
        <v>3244.7765610000006</v>
      </c>
      <c r="EJ10" s="1799">
        <v>1013.2855029999949</v>
      </c>
      <c r="EK10" s="1799">
        <v>-175.34943799999357</v>
      </c>
      <c r="EL10" s="1799">
        <v>1008.88940899999</v>
      </c>
      <c r="EM10" s="1799">
        <v>864.692587369997</v>
      </c>
      <c r="EN10" s="1799">
        <v>150.34835113000869</v>
      </c>
      <c r="EO10" s="1799">
        <v>-316.01684136000648</v>
      </c>
      <c r="EP10" s="1799">
        <v>635.03468256000053</v>
      </c>
      <c r="EQ10" s="1799">
        <v>-1776.5367033099978</v>
      </c>
      <c r="ER10" s="1799">
        <v>-2340.2420510100014</v>
      </c>
      <c r="ES10" s="1799">
        <v>-325.4359978099987</v>
      </c>
      <c r="ET10" s="1799">
        <v>-503.56248397000132</v>
      </c>
      <c r="EU10" s="874">
        <v>-1865.9849289200008</v>
      </c>
      <c r="EV10" s="1799">
        <v>-94.358035979997368</v>
      </c>
      <c r="EW10" s="1799">
        <v>1912.2332222999967</v>
      </c>
      <c r="EX10" s="1799">
        <v>-481.33983699999749</v>
      </c>
      <c r="EY10" s="1799">
        <v>-369.88888399999962</v>
      </c>
      <c r="EZ10" s="1799">
        <v>-727.1518758400008</v>
      </c>
      <c r="FA10" s="1799">
        <v>-3948.8522119500039</v>
      </c>
      <c r="FB10" s="1799">
        <v>-4926.0921116799973</v>
      </c>
      <c r="FC10" s="1799">
        <v>-1187.1708830199987</v>
      </c>
      <c r="FD10" s="1799">
        <v>-175.01709898000212</v>
      </c>
      <c r="FE10" s="1799">
        <v>-3232.3213666799979</v>
      </c>
      <c r="FF10" s="1799">
        <v>-251.75477590999938</v>
      </c>
      <c r="FG10" s="874">
        <v>-489.26580347000061</v>
      </c>
      <c r="FH10" s="1799">
        <v>-1035.3903535899967</v>
      </c>
      <c r="FI10" s="1799">
        <v>-70.246909670004626</v>
      </c>
      <c r="FJ10" s="1799">
        <v>144.47718078999966</v>
      </c>
      <c r="FK10" s="1799">
        <v>-12.348889000000431</v>
      </c>
      <c r="FL10" s="1799">
        <v>147.76300769999995</v>
      </c>
      <c r="FM10" s="1799">
        <v>-44.148563959999009</v>
      </c>
      <c r="FN10" s="1799">
        <v>154.5836148400046</v>
      </c>
      <c r="FO10" s="1799">
        <v>-701.61759559620168</v>
      </c>
      <c r="FP10" s="1799">
        <v>-539.93810042379982</v>
      </c>
      <c r="FQ10" s="1799">
        <v>12.170399560000748</v>
      </c>
      <c r="FR10" s="1799">
        <v>382.55011343999951</v>
      </c>
      <c r="FS10" s="874">
        <v>8.5436166799999782</v>
      </c>
      <c r="FT10" s="1799">
        <v>215.77071275999955</v>
      </c>
      <c r="FU10" s="1799">
        <v>-82.231578240001568</v>
      </c>
      <c r="FV10" s="1799">
        <v>2.0554546000007541</v>
      </c>
      <c r="FW10" s="1799">
        <v>-5.9722738199979064</v>
      </c>
      <c r="FX10" s="1799">
        <v>7.9623032799996398</v>
      </c>
      <c r="FY10" s="1799">
        <v>365.06079394000022</v>
      </c>
      <c r="FZ10" s="1799">
        <v>167.77666243999823</v>
      </c>
      <c r="GA10" s="1799">
        <v>-208.15167519999855</v>
      </c>
      <c r="GB10" s="1799">
        <v>398.40507208000122</v>
      </c>
      <c r="GC10" s="1799">
        <v>-322.89417556999996</v>
      </c>
      <c r="GD10" s="1799">
        <v>-204.15154795460032</v>
      </c>
      <c r="GE10" s="874">
        <v>177.6959692563</v>
      </c>
      <c r="GF10" s="1799">
        <v>550.90602538209998</v>
      </c>
      <c r="GG10" s="1799">
        <v>-187.39690700000153</v>
      </c>
      <c r="GH10" s="1799">
        <v>173.06399415529893</v>
      </c>
      <c r="GI10" s="1799">
        <v>-654.03837631199883</v>
      </c>
      <c r="GJ10" s="1799">
        <v>-419.79674181790091</v>
      </c>
      <c r="GK10" s="1799">
        <v>343.73608854210005</v>
      </c>
      <c r="GL10" s="1799">
        <v>97.412715572899202</v>
      </c>
      <c r="GM10" s="1799">
        <v>3688.8796807882245</v>
      </c>
      <c r="GN10" s="1799">
        <v>98.087111296499145</v>
      </c>
      <c r="GO10" s="1799">
        <v>-649.23005384750104</v>
      </c>
      <c r="GP10" s="873">
        <v>1302.2768019800001</v>
      </c>
      <c r="GQ10" s="875"/>
      <c r="GR10" s="876"/>
    </row>
    <row r="11" spans="1:200" s="711" customFormat="1" ht="35.15" customHeight="1" x14ac:dyDescent="0.45">
      <c r="A11" s="853" t="s">
        <v>713</v>
      </c>
      <c r="B11" s="810">
        <v>8.8811331000000013</v>
      </c>
      <c r="C11" s="810">
        <v>-23.13</v>
      </c>
      <c r="D11" s="810">
        <v>-16.8</v>
      </c>
      <c r="E11" s="810">
        <v>35.093000000000004</v>
      </c>
      <c r="F11" s="810">
        <v>46.498100000000001</v>
      </c>
      <c r="G11" s="810">
        <v>28.3553</v>
      </c>
      <c r="H11" s="810">
        <v>-17.4116</v>
      </c>
      <c r="I11" s="810">
        <v>-19.4316</v>
      </c>
      <c r="J11" s="810">
        <v>-32.461399999999998</v>
      </c>
      <c r="K11" s="810">
        <v>-21.6587</v>
      </c>
      <c r="L11" s="810">
        <v>182.19630000000001</v>
      </c>
      <c r="M11" s="810">
        <v>-13.4953</v>
      </c>
      <c r="N11" s="810">
        <v>-19.48</v>
      </c>
      <c r="O11" s="810">
        <v>-16.231100000000001</v>
      </c>
      <c r="P11" s="810">
        <v>-57.839700000000001</v>
      </c>
      <c r="Q11" s="810">
        <v>-27.3581</v>
      </c>
      <c r="R11" s="846">
        <v>-17.3019</v>
      </c>
      <c r="S11" s="811">
        <v>-31.15</v>
      </c>
      <c r="T11" s="811">
        <v>-16.123000000000001</v>
      </c>
      <c r="U11" s="855">
        <v>304.17959999999999</v>
      </c>
      <c r="V11" s="855"/>
      <c r="W11" s="811">
        <v>-30.484000000000002</v>
      </c>
      <c r="X11" s="811">
        <v>-39.5139</v>
      </c>
      <c r="Y11" s="811">
        <v>-34.029800000000002</v>
      </c>
      <c r="Z11" s="855">
        <v>-33.013800000000003</v>
      </c>
      <c r="AA11" s="811">
        <v>-16.1829</v>
      </c>
      <c r="AB11" s="1789">
        <v>-40.391199999999998</v>
      </c>
      <c r="AC11" s="812">
        <v>-26.381</v>
      </c>
      <c r="AD11" s="812">
        <v>-23.930099999999999</v>
      </c>
      <c r="AE11" s="812">
        <v>-59.142000000000003</v>
      </c>
      <c r="AF11" s="812">
        <v>-11.860900000000001</v>
      </c>
      <c r="AG11" s="812"/>
      <c r="AH11" s="812">
        <v>65.031188600000007</v>
      </c>
      <c r="AI11" s="812">
        <v>-40.903489999999998</v>
      </c>
      <c r="AJ11" s="812">
        <v>-47.143818320000008</v>
      </c>
      <c r="AK11" s="812">
        <v>-33.103289869999998</v>
      </c>
      <c r="AL11" s="812">
        <v>-63.620852439999993</v>
      </c>
      <c r="AM11" s="812">
        <v>-50.892274189999995</v>
      </c>
      <c r="AN11" s="812">
        <v>-51.449466549999997</v>
      </c>
      <c r="AO11" s="812">
        <v>-25.055603139999999</v>
      </c>
      <c r="AP11" s="812">
        <v>-70.737207090000012</v>
      </c>
      <c r="AQ11" s="812">
        <v>-49.790294379999992</v>
      </c>
      <c r="AR11" s="812">
        <v>16.928790150000001</v>
      </c>
      <c r="AS11" s="812">
        <v>-85.221011360000006</v>
      </c>
      <c r="AT11" s="812">
        <v>-11.035918319999993</v>
      </c>
      <c r="AU11" s="812">
        <v>-38.562453350000006</v>
      </c>
      <c r="AV11" s="812">
        <v>-34.28802598</v>
      </c>
      <c r="AW11" s="812">
        <v>-92.123300060000034</v>
      </c>
      <c r="AX11" s="812">
        <v>-66.757336550000005</v>
      </c>
      <c r="AY11" s="812">
        <v>-19.971677960000001</v>
      </c>
      <c r="AZ11" s="812">
        <v>-83.996452950000005</v>
      </c>
      <c r="BA11" s="812">
        <v>1417.9532406999999</v>
      </c>
      <c r="BB11" s="812">
        <v>-40.850146449999997</v>
      </c>
      <c r="BC11" s="812">
        <v>-37.876121789999999</v>
      </c>
      <c r="BD11" s="812">
        <v>-146.62684710000002</v>
      </c>
      <c r="BE11" s="812">
        <v>-57.993684850000015</v>
      </c>
      <c r="BF11" s="812">
        <v>-53.766090409999983</v>
      </c>
      <c r="BG11" s="812">
        <v>-52.340789059999999</v>
      </c>
      <c r="BH11" s="812">
        <v>-36.860637659999995</v>
      </c>
      <c r="BI11" s="812">
        <v>-145.44138238000005</v>
      </c>
      <c r="BJ11" s="812">
        <v>-168.70272742999953</v>
      </c>
      <c r="BK11" s="812">
        <v>-140.95011592999998</v>
      </c>
      <c r="BL11" s="812">
        <f t="shared" si="0"/>
        <v>-455.09422573999956</v>
      </c>
      <c r="BM11" s="812">
        <v>-128.34794604999996</v>
      </c>
      <c r="BN11" s="812"/>
      <c r="BO11" s="812">
        <v>0</v>
      </c>
      <c r="BP11" s="812">
        <v>0</v>
      </c>
      <c r="BQ11" s="812">
        <v>0</v>
      </c>
      <c r="BR11" s="812">
        <v>0</v>
      </c>
      <c r="BS11" s="812">
        <v>0</v>
      </c>
      <c r="BT11" s="812">
        <v>0</v>
      </c>
      <c r="BU11" s="812">
        <v>0</v>
      </c>
      <c r="BV11" s="812">
        <v>0</v>
      </c>
      <c r="BW11" s="812">
        <v>0</v>
      </c>
      <c r="BX11" s="812">
        <v>3343.5332556500002</v>
      </c>
      <c r="BY11" s="812">
        <v>-203.51740500999998</v>
      </c>
      <c r="BZ11" s="877">
        <v>-222.35970472999998</v>
      </c>
      <c r="CA11" s="1790">
        <v>-197.16293003000001</v>
      </c>
      <c r="CB11" s="1790">
        <v>-76.577041600000015</v>
      </c>
      <c r="CC11" s="1790">
        <v>-251.71773560999992</v>
      </c>
      <c r="CD11" s="1800">
        <v>-166.74646782000002</v>
      </c>
      <c r="CE11" s="1800">
        <v>-221.72102085</v>
      </c>
      <c r="CF11" s="1800">
        <v>-420.09361572</v>
      </c>
      <c r="CG11" s="1800">
        <v>-344.58403826</v>
      </c>
      <c r="CH11" s="1800">
        <v>-97.308490289999995</v>
      </c>
      <c r="CI11" s="1800">
        <v>-286.83013645</v>
      </c>
      <c r="CJ11" s="1788">
        <v>1945.3446896423166</v>
      </c>
      <c r="CK11" s="1800">
        <v>-309.38846133000004</v>
      </c>
      <c r="CL11" s="1800">
        <v>-702.31997142</v>
      </c>
      <c r="CM11" s="1800">
        <v>-383.45251737999996</v>
      </c>
      <c r="CN11" s="1800">
        <v>-57.469271930000005</v>
      </c>
      <c r="CO11" s="1800">
        <v>-286.01727371999999</v>
      </c>
      <c r="CP11" s="1800">
        <v>-268.18257229</v>
      </c>
      <c r="CQ11" s="1800">
        <v>-169.11751439999998</v>
      </c>
      <c r="CR11" s="1800">
        <v>-425.10417097999999</v>
      </c>
      <c r="CS11" s="1800">
        <v>-381.90688809</v>
      </c>
      <c r="CT11" s="1800">
        <v>-263.52229051</v>
      </c>
      <c r="CU11" s="1800">
        <v>-152.12549230000002</v>
      </c>
      <c r="CV11" s="1800">
        <v>-1275.0711471500001</v>
      </c>
      <c r="CW11" s="1800">
        <v>-272.84151220999991</v>
      </c>
      <c r="CX11" s="1800">
        <v>111.82421825000016</v>
      </c>
      <c r="CY11" s="848">
        <v>-278.11123412000001</v>
      </c>
      <c r="CZ11" s="1788">
        <v>-170.09802476999999</v>
      </c>
      <c r="DA11" s="1788">
        <v>-266.53908438000002</v>
      </c>
      <c r="DB11" s="1788">
        <v>-242.79557025</v>
      </c>
      <c r="DC11" s="1788">
        <v>4295.077297552968</v>
      </c>
      <c r="DD11" s="1788">
        <v>-734.77977047999991</v>
      </c>
      <c r="DE11" s="1788">
        <v>-478.80881942332906</v>
      </c>
      <c r="DF11" s="1788">
        <v>630.04201343030002</v>
      </c>
      <c r="DG11" s="1788">
        <v>-253.20782224000001</v>
      </c>
      <c r="DH11" s="1788">
        <v>-276.88628217999997</v>
      </c>
      <c r="DI11" s="1788">
        <v>-610.00837153999998</v>
      </c>
      <c r="DJ11" s="1788">
        <v>-823.96581232000005</v>
      </c>
      <c r="DK11" s="848">
        <v>-849.96427808999988</v>
      </c>
      <c r="DL11" s="1788">
        <v>-686.67416794999997</v>
      </c>
      <c r="DM11" s="1788">
        <v>13047.3930222011</v>
      </c>
      <c r="DN11" s="1788">
        <v>-1271.0807693400002</v>
      </c>
      <c r="DO11" s="1788">
        <v>-1070.9229327199998</v>
      </c>
      <c r="DP11" s="1788">
        <v>-804.14698261000001</v>
      </c>
      <c r="DQ11" s="1788">
        <v>-1930.9587296500001</v>
      </c>
      <c r="DR11" s="1788">
        <v>-835.09147400000006</v>
      </c>
      <c r="DS11" s="1788">
        <v>-1081.0392233100001</v>
      </c>
      <c r="DT11" s="1788">
        <v>-549.80710152000006</v>
      </c>
      <c r="DU11" s="1788">
        <v>-592.52020342000003</v>
      </c>
      <c r="DV11" s="1788">
        <v>-971.31498247000002</v>
      </c>
      <c r="DW11" s="848">
        <v>-781.05888556000002</v>
      </c>
      <c r="DX11" s="1788">
        <v>7059.1695182200019</v>
      </c>
      <c r="DY11" s="1788">
        <v>-705.81414591999999</v>
      </c>
      <c r="DZ11" s="1787">
        <v>-1040.2237459599999</v>
      </c>
      <c r="EA11" s="1787">
        <v>-1049.2405591899999</v>
      </c>
      <c r="EB11" s="1787">
        <v>-868.08939480999993</v>
      </c>
      <c r="EC11" s="1787">
        <v>-530.35914248000006</v>
      </c>
      <c r="ED11" s="1787">
        <v>-190.58645989999999</v>
      </c>
      <c r="EE11" s="1787">
        <v>-1774.3535606400001</v>
      </c>
      <c r="EF11" s="1787">
        <v>-950.93835342999591</v>
      </c>
      <c r="EG11" s="1787">
        <v>-1103.73852205</v>
      </c>
      <c r="EH11" s="1787">
        <v>-1305.88467206</v>
      </c>
      <c r="EI11" s="850">
        <v>-83.627160000000003</v>
      </c>
      <c r="EJ11" s="1787">
        <v>-1244.53860381</v>
      </c>
      <c r="EK11" s="1787">
        <v>-1096.0231000000001</v>
      </c>
      <c r="EL11" s="1787">
        <v>14500.431626669999</v>
      </c>
      <c r="EM11" s="1787">
        <v>-853.23650999999995</v>
      </c>
      <c r="EN11" s="1787">
        <v>-1211.69524348</v>
      </c>
      <c r="EO11" s="1787">
        <v>-808.60133412999994</v>
      </c>
      <c r="EP11" s="1787">
        <v>-1364.3078700000001</v>
      </c>
      <c r="EQ11" s="1787">
        <v>-948.73126294999997</v>
      </c>
      <c r="ER11" s="1787">
        <v>-1348.51806577</v>
      </c>
      <c r="ES11" s="1787">
        <v>-1330.7308686599999</v>
      </c>
      <c r="ET11" s="1787">
        <v>-1449.21451381</v>
      </c>
      <c r="EU11" s="850">
        <v>-451.73301351000003</v>
      </c>
      <c r="EV11" s="1787">
        <v>-986.25798471999997</v>
      </c>
      <c r="EW11" s="1787">
        <v>-1628.31427525</v>
      </c>
      <c r="EX11" s="1787">
        <v>-797.22824980999997</v>
      </c>
      <c r="EY11" s="1787">
        <v>-888.4876582600001</v>
      </c>
      <c r="EZ11" s="1787">
        <v>-1507.6085011799998</v>
      </c>
      <c r="FA11" s="1787">
        <v>-834.78233030000001</v>
      </c>
      <c r="FB11" s="1787">
        <v>-1094.17216506</v>
      </c>
      <c r="FC11" s="1787">
        <v>4699.8260402699998</v>
      </c>
      <c r="FD11" s="1787">
        <v>-2270.39137067</v>
      </c>
      <c r="FE11" s="1787">
        <v>-2580.1486426900001</v>
      </c>
      <c r="FF11" s="1787">
        <v>-945.34259539999994</v>
      </c>
      <c r="FG11" s="850">
        <v>-301.71205334000001</v>
      </c>
      <c r="FH11" s="1787">
        <v>-319.24016585999999</v>
      </c>
      <c r="FI11" s="1787">
        <v>-284.49646824999996</v>
      </c>
      <c r="FJ11" s="1787">
        <v>-401.54035038999996</v>
      </c>
      <c r="FK11" s="1787">
        <v>-429.82245498999998</v>
      </c>
      <c r="FL11" s="1787">
        <v>1037.04978377</v>
      </c>
      <c r="FM11" s="1787">
        <v>-1200.3727876299999</v>
      </c>
      <c r="FN11" s="1787">
        <v>2596.3470710900001</v>
      </c>
      <c r="FO11" s="1787">
        <v>961.03107012999999</v>
      </c>
      <c r="FP11" s="1787">
        <v>-354.76024161999999</v>
      </c>
      <c r="FQ11" s="1787">
        <v>-239.56701835999999</v>
      </c>
      <c r="FR11" s="1787">
        <v>433.61375913999996</v>
      </c>
      <c r="FS11" s="850">
        <v>-247.33660986000001</v>
      </c>
      <c r="FT11" s="1787">
        <v>7537.0916042599993</v>
      </c>
      <c r="FU11" s="1787">
        <v>3731.8211954999997</v>
      </c>
      <c r="FV11" s="1787">
        <v>-290.71819355000002</v>
      </c>
      <c r="FW11" s="1787">
        <v>-260.55671287000001</v>
      </c>
      <c r="FX11" s="1787">
        <v>-49.466783460000002</v>
      </c>
      <c r="FY11" s="1787">
        <v>-293.21427931999995</v>
      </c>
      <c r="FZ11" s="1787">
        <v>3662.1024665100003</v>
      </c>
      <c r="GA11" s="1787">
        <v>831.00924132</v>
      </c>
      <c r="GB11" s="1787">
        <v>-2606.4612384299999</v>
      </c>
      <c r="GC11" s="1787">
        <v>-411.97412278999997</v>
      </c>
      <c r="GD11" s="1787">
        <v>449.31635922999999</v>
      </c>
      <c r="GE11" s="850">
        <v>1545.3762093199998</v>
      </c>
      <c r="GF11" s="1787">
        <v>-139.23930056999998</v>
      </c>
      <c r="GG11" s="1787">
        <v>-293.91923680000002</v>
      </c>
      <c r="GH11" s="1787">
        <v>-433.58186015000001</v>
      </c>
      <c r="GI11" s="1787">
        <v>-276.62560449</v>
      </c>
      <c r="GJ11" s="1787">
        <v>-108.31741121</v>
      </c>
      <c r="GK11" s="1787">
        <v>1855.3850777600001</v>
      </c>
      <c r="GL11" s="1787">
        <v>-130.67724520000002</v>
      </c>
      <c r="GM11" s="1787">
        <v>24.26380039999998</v>
      </c>
      <c r="GN11" s="1787">
        <v>-552.77211222000005</v>
      </c>
      <c r="GO11" s="1787">
        <v>-297.24582015999999</v>
      </c>
      <c r="GP11" s="849">
        <v>-2756.7065899700001</v>
      </c>
      <c r="GQ11" s="710"/>
      <c r="GR11" s="852"/>
    </row>
    <row r="12" spans="1:200" ht="35.15" customHeight="1" x14ac:dyDescent="0.45">
      <c r="A12" s="856" t="s">
        <v>714</v>
      </c>
      <c r="B12" s="1791">
        <v>28.601172900000002</v>
      </c>
      <c r="C12" s="1791">
        <v>0</v>
      </c>
      <c r="D12" s="1791">
        <v>0</v>
      </c>
      <c r="E12" s="1791">
        <v>54.597900000000003</v>
      </c>
      <c r="F12" s="1791">
        <v>68.915300000000002</v>
      </c>
      <c r="G12" s="1791">
        <v>44.354399999999998</v>
      </c>
      <c r="H12" s="1791">
        <v>0</v>
      </c>
      <c r="I12" s="1791">
        <v>0</v>
      </c>
      <c r="J12" s="1791">
        <v>0</v>
      </c>
      <c r="K12" s="1791">
        <v>0</v>
      </c>
      <c r="L12" s="1791">
        <v>203.18860000000001</v>
      </c>
      <c r="M12" s="1791">
        <v>0</v>
      </c>
      <c r="N12" s="1791">
        <v>0</v>
      </c>
      <c r="O12" s="1791">
        <v>0</v>
      </c>
      <c r="P12" s="1791">
        <v>0</v>
      </c>
      <c r="Q12" s="1791">
        <v>22.312799999999999</v>
      </c>
      <c r="R12" s="857">
        <v>0</v>
      </c>
      <c r="S12" s="858">
        <v>269.85579999999999</v>
      </c>
      <c r="T12" s="819">
        <v>0</v>
      </c>
      <c r="U12" s="859">
        <v>326.9914</v>
      </c>
      <c r="V12" s="859"/>
      <c r="W12" s="819">
        <v>0</v>
      </c>
      <c r="X12" s="819">
        <v>0</v>
      </c>
      <c r="Y12" s="819">
        <v>0</v>
      </c>
      <c r="Z12" s="819">
        <v>0</v>
      </c>
      <c r="AA12" s="819">
        <v>0</v>
      </c>
      <c r="AB12" s="1792">
        <v>0</v>
      </c>
      <c r="AC12" s="813">
        <v>0</v>
      </c>
      <c r="AD12" s="813">
        <v>0</v>
      </c>
      <c r="AE12" s="813">
        <v>0</v>
      </c>
      <c r="AF12" s="813">
        <v>0</v>
      </c>
      <c r="AG12" s="813"/>
      <c r="AH12" s="813">
        <v>87.551286590000004</v>
      </c>
      <c r="AI12" s="813">
        <v>0</v>
      </c>
      <c r="AJ12" s="813">
        <v>0</v>
      </c>
      <c r="AK12" s="813">
        <v>0</v>
      </c>
      <c r="AL12" s="813">
        <v>0</v>
      </c>
      <c r="AM12" s="813">
        <v>0</v>
      </c>
      <c r="AN12" s="813">
        <v>0</v>
      </c>
      <c r="AO12" s="813">
        <v>0</v>
      </c>
      <c r="AP12" s="813">
        <v>0</v>
      </c>
      <c r="AQ12" s="813">
        <v>0</v>
      </c>
      <c r="AR12" s="813">
        <v>100.09532601999999</v>
      </c>
      <c r="AS12" s="813">
        <v>0</v>
      </c>
      <c r="AT12" s="813">
        <v>0</v>
      </c>
      <c r="AU12" s="813">
        <v>0</v>
      </c>
      <c r="AV12" s="813">
        <v>0</v>
      </c>
      <c r="AW12" s="813">
        <v>0</v>
      </c>
      <c r="AX12" s="813">
        <v>0</v>
      </c>
      <c r="AY12" s="813">
        <v>0</v>
      </c>
      <c r="AZ12" s="813">
        <v>0</v>
      </c>
      <c r="BA12" s="813">
        <v>1448.93090366</v>
      </c>
      <c r="BB12" s="813">
        <v>0</v>
      </c>
      <c r="BC12" s="813">
        <v>0</v>
      </c>
      <c r="BD12" s="813">
        <v>0</v>
      </c>
      <c r="BE12" s="813">
        <v>0</v>
      </c>
      <c r="BF12" s="813">
        <v>0</v>
      </c>
      <c r="BG12" s="813">
        <v>0</v>
      </c>
      <c r="BH12" s="813">
        <v>0</v>
      </c>
      <c r="BI12" s="813">
        <f>SUM(BG12:BH12)</f>
        <v>0</v>
      </c>
      <c r="BJ12" s="813">
        <f>SUM(BH12:BI12)</f>
        <v>0</v>
      </c>
      <c r="BK12" s="813">
        <f>SUM(BI12:BJ12)</f>
        <v>0</v>
      </c>
      <c r="BL12" s="813">
        <f t="shared" si="0"/>
        <v>0</v>
      </c>
      <c r="BM12" s="813">
        <v>0</v>
      </c>
      <c r="BN12" s="813"/>
      <c r="BO12" s="813">
        <v>-41.956482269999981</v>
      </c>
      <c r="BP12" s="813">
        <v>-46.132425690000005</v>
      </c>
      <c r="BQ12" s="813">
        <v>-272.65233000999996</v>
      </c>
      <c r="BR12" s="813">
        <v>-199.48343267999999</v>
      </c>
      <c r="BS12" s="813">
        <v>-245.43171864000007</v>
      </c>
      <c r="BT12" s="813">
        <v>-192.92298294000005</v>
      </c>
      <c r="BU12" s="813">
        <v>-348.83434953000017</v>
      </c>
      <c r="BV12" s="813">
        <v>1031.8843934900001</v>
      </c>
      <c r="BW12" s="813">
        <v>-305.75138606000002</v>
      </c>
      <c r="BX12" s="813">
        <v>3615.0492377700002</v>
      </c>
      <c r="BY12" s="813">
        <v>0</v>
      </c>
      <c r="BZ12" s="814">
        <v>209.98159620000001</v>
      </c>
      <c r="CA12" s="1801">
        <v>0</v>
      </c>
      <c r="CB12" s="1801">
        <v>0</v>
      </c>
      <c r="CC12" s="1801">
        <v>0</v>
      </c>
      <c r="CD12" s="816">
        <v>0</v>
      </c>
      <c r="CE12" s="816">
        <v>0</v>
      </c>
      <c r="CF12" s="816">
        <v>0</v>
      </c>
      <c r="CG12" s="816">
        <v>0</v>
      </c>
      <c r="CH12" s="816">
        <v>0</v>
      </c>
      <c r="CI12" s="816">
        <v>0</v>
      </c>
      <c r="CJ12" s="816">
        <v>2943.1848219824919</v>
      </c>
      <c r="CK12" s="816">
        <v>0</v>
      </c>
      <c r="CL12" s="816">
        <v>0</v>
      </c>
      <c r="CM12" s="816">
        <v>0</v>
      </c>
      <c r="CN12" s="816">
        <v>0</v>
      </c>
      <c r="CO12" s="816">
        <v>0</v>
      </c>
      <c r="CP12" s="816">
        <v>0</v>
      </c>
      <c r="CQ12" s="816">
        <v>200.79621576</v>
      </c>
      <c r="CR12" s="816">
        <v>0</v>
      </c>
      <c r="CS12" s="816">
        <v>0</v>
      </c>
      <c r="CT12" s="816">
        <v>0</v>
      </c>
      <c r="CU12" s="816">
        <v>0</v>
      </c>
      <c r="CV12" s="816">
        <v>0</v>
      </c>
      <c r="CW12" s="816">
        <v>0</v>
      </c>
      <c r="CX12" s="816">
        <v>888.92855421000002</v>
      </c>
      <c r="CY12" s="860">
        <v>0</v>
      </c>
      <c r="CZ12" s="816">
        <v>0</v>
      </c>
      <c r="DA12" s="816">
        <v>0</v>
      </c>
      <c r="DB12" s="816">
        <v>0</v>
      </c>
      <c r="DC12" s="816">
        <v>5169.3795057629686</v>
      </c>
      <c r="DD12" s="816">
        <v>0</v>
      </c>
      <c r="DE12" s="816">
        <v>0</v>
      </c>
      <c r="DF12" s="816">
        <v>889.10460137030009</v>
      </c>
      <c r="DG12" s="816">
        <v>0</v>
      </c>
      <c r="DH12" s="816">
        <v>0</v>
      </c>
      <c r="DI12" s="816">
        <v>0</v>
      </c>
      <c r="DJ12" s="816">
        <v>0</v>
      </c>
      <c r="DK12" s="860">
        <v>0</v>
      </c>
      <c r="DL12" s="816">
        <v>0</v>
      </c>
      <c r="DM12" s="816">
        <v>13646.557251031101</v>
      </c>
      <c r="DN12" s="816">
        <v>0</v>
      </c>
      <c r="DO12" s="816">
        <v>0</v>
      </c>
      <c r="DP12" s="816">
        <v>0</v>
      </c>
      <c r="DQ12" s="816">
        <v>0</v>
      </c>
      <c r="DR12" s="816">
        <v>0</v>
      </c>
      <c r="DS12" s="816">
        <v>0</v>
      </c>
      <c r="DT12" s="816">
        <v>0</v>
      </c>
      <c r="DU12" s="816">
        <v>0</v>
      </c>
      <c r="DV12" s="816">
        <v>0</v>
      </c>
      <c r="DW12" s="860">
        <v>0</v>
      </c>
      <c r="DX12" s="816">
        <v>7656.4350000000022</v>
      </c>
      <c r="DY12" s="816">
        <v>0</v>
      </c>
      <c r="DZ12" s="1793">
        <v>0</v>
      </c>
      <c r="EA12" s="1793">
        <v>0</v>
      </c>
      <c r="EB12" s="1793">
        <v>0</v>
      </c>
      <c r="EC12" s="1793">
        <v>0</v>
      </c>
      <c r="ED12" s="1793">
        <v>0</v>
      </c>
      <c r="EE12" s="1793">
        <v>0</v>
      </c>
      <c r="EF12" s="1793">
        <v>398.745781930004</v>
      </c>
      <c r="EG12" s="1793">
        <v>0</v>
      </c>
      <c r="EH12" s="1793">
        <v>0</v>
      </c>
      <c r="EI12" s="863">
        <v>0</v>
      </c>
      <c r="EJ12" s="1793">
        <v>0</v>
      </c>
      <c r="EK12" s="1793">
        <v>0</v>
      </c>
      <c r="EL12" s="1793">
        <v>15795.991876669999</v>
      </c>
      <c r="EM12" s="1793">
        <v>0</v>
      </c>
      <c r="EN12" s="1793">
        <v>0</v>
      </c>
      <c r="EO12" s="1793">
        <v>0</v>
      </c>
      <c r="EP12" s="1793">
        <v>0</v>
      </c>
      <c r="EQ12" s="1793">
        <v>0</v>
      </c>
      <c r="ER12" s="1793">
        <v>0</v>
      </c>
      <c r="ES12" s="1793">
        <v>0</v>
      </c>
      <c r="ET12" s="1793">
        <v>0</v>
      </c>
      <c r="EU12" s="863">
        <v>0</v>
      </c>
      <c r="EV12" s="1793">
        <v>0</v>
      </c>
      <c r="EW12" s="1793">
        <v>0</v>
      </c>
      <c r="EX12" s="1793">
        <v>0</v>
      </c>
      <c r="EY12" s="1793">
        <v>0</v>
      </c>
      <c r="EZ12" s="1793">
        <v>0</v>
      </c>
      <c r="FA12" s="1793">
        <v>0</v>
      </c>
      <c r="FB12" s="1793">
        <v>0</v>
      </c>
      <c r="FC12" s="1793">
        <v>5861.0155825600004</v>
      </c>
      <c r="FD12" s="1793">
        <v>0</v>
      </c>
      <c r="FE12" s="1793">
        <v>0</v>
      </c>
      <c r="FF12" s="1793">
        <v>0</v>
      </c>
      <c r="FG12" s="863">
        <v>0</v>
      </c>
      <c r="FH12" s="1793">
        <v>0</v>
      </c>
      <c r="FI12" s="1793">
        <v>0</v>
      </c>
      <c r="FJ12" s="1793">
        <v>0</v>
      </c>
      <c r="FK12" s="1793">
        <v>0</v>
      </c>
      <c r="FL12" s="1793">
        <v>1500</v>
      </c>
      <c r="FM12" s="1793">
        <v>0</v>
      </c>
      <c r="FN12" s="1793">
        <v>2612.4047394200002</v>
      </c>
      <c r="FO12" s="1793">
        <v>1500</v>
      </c>
      <c r="FP12" s="1793">
        <v>0</v>
      </c>
      <c r="FQ12" s="1793">
        <v>0</v>
      </c>
      <c r="FR12" s="1793">
        <v>560</v>
      </c>
      <c r="FS12" s="863">
        <v>0</v>
      </c>
      <c r="FT12" s="1793">
        <v>7640.5445130899998</v>
      </c>
      <c r="FU12" s="1793">
        <v>3858.72</v>
      </c>
      <c r="FV12" s="1793">
        <v>0</v>
      </c>
      <c r="FW12" s="1793">
        <v>0</v>
      </c>
      <c r="FX12" s="1793">
        <v>0</v>
      </c>
      <c r="FY12" s="1793">
        <v>0</v>
      </c>
      <c r="FZ12" s="1793">
        <v>3737.58</v>
      </c>
      <c r="GA12" s="1793">
        <v>1240.5832230000001</v>
      </c>
      <c r="GB12" s="1793">
        <v>220</v>
      </c>
      <c r="GC12" s="1793">
        <v>0</v>
      </c>
      <c r="GD12" s="1793">
        <v>841</v>
      </c>
      <c r="GE12" s="863">
        <v>4505</v>
      </c>
      <c r="GF12" s="1793">
        <v>0</v>
      </c>
      <c r="GG12" s="1793">
        <v>0</v>
      </c>
      <c r="GH12" s="1793">
        <v>0</v>
      </c>
      <c r="GI12" s="1793">
        <v>0</v>
      </c>
      <c r="GJ12" s="1793">
        <v>0</v>
      </c>
      <c r="GK12" s="1793">
        <v>3798.0130820700001</v>
      </c>
      <c r="GL12" s="1793">
        <v>0</v>
      </c>
      <c r="GM12" s="1793">
        <v>440</v>
      </c>
      <c r="GN12" s="1793">
        <v>0</v>
      </c>
      <c r="GO12" s="1793">
        <v>0</v>
      </c>
      <c r="GP12" s="862">
        <v>4134.348</v>
      </c>
      <c r="GQ12" s="710"/>
      <c r="GR12" s="864"/>
    </row>
    <row r="13" spans="1:200" ht="35.15" customHeight="1" x14ac:dyDescent="0.45">
      <c r="A13" s="865" t="s">
        <v>715</v>
      </c>
      <c r="B13" s="1791"/>
      <c r="C13" s="1791"/>
      <c r="D13" s="1791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857"/>
      <c r="S13" s="858"/>
      <c r="T13" s="819"/>
      <c r="U13" s="859"/>
      <c r="V13" s="859"/>
      <c r="W13" s="819"/>
      <c r="X13" s="819"/>
      <c r="Y13" s="819"/>
      <c r="Z13" s="819"/>
      <c r="AA13" s="819"/>
      <c r="AB13" s="1792"/>
      <c r="AC13" s="813"/>
      <c r="AD13" s="813"/>
      <c r="AE13" s="813"/>
      <c r="AF13" s="813"/>
      <c r="AG13" s="813"/>
      <c r="AH13" s="813"/>
      <c r="AI13" s="813"/>
      <c r="AJ13" s="813"/>
      <c r="AK13" s="813"/>
      <c r="AL13" s="813"/>
      <c r="AM13" s="813"/>
      <c r="AN13" s="813"/>
      <c r="AO13" s="813"/>
      <c r="AP13" s="813"/>
      <c r="AQ13" s="813"/>
      <c r="AR13" s="813"/>
      <c r="AS13" s="813"/>
      <c r="AT13" s="813"/>
      <c r="AU13" s="813"/>
      <c r="AV13" s="813"/>
      <c r="AW13" s="813"/>
      <c r="AX13" s="813"/>
      <c r="AY13" s="813"/>
      <c r="AZ13" s="813"/>
      <c r="BA13" s="813"/>
      <c r="BB13" s="813"/>
      <c r="BC13" s="813"/>
      <c r="BD13" s="813"/>
      <c r="BE13" s="813"/>
      <c r="BF13" s="813"/>
      <c r="BG13" s="813"/>
      <c r="BH13" s="813"/>
      <c r="BI13" s="813"/>
      <c r="BJ13" s="813"/>
      <c r="BK13" s="813"/>
      <c r="BL13" s="813"/>
      <c r="BM13" s="813"/>
      <c r="BN13" s="813"/>
      <c r="BO13" s="813">
        <v>463.75384711999999</v>
      </c>
      <c r="BP13" s="813">
        <v>0</v>
      </c>
      <c r="BQ13" s="813">
        <v>0</v>
      </c>
      <c r="BR13" s="813">
        <v>0</v>
      </c>
      <c r="BS13" s="813">
        <v>0</v>
      </c>
      <c r="BT13" s="813">
        <v>0</v>
      </c>
      <c r="BU13" s="813">
        <v>0</v>
      </c>
      <c r="BV13" s="813">
        <v>1090.2758170700001</v>
      </c>
      <c r="BW13" s="813">
        <v>0</v>
      </c>
      <c r="BX13" s="813">
        <v>0</v>
      </c>
      <c r="BY13" s="813">
        <v>0</v>
      </c>
      <c r="BZ13" s="814">
        <v>209.98159620000001</v>
      </c>
      <c r="CA13" s="1801">
        <v>0</v>
      </c>
      <c r="CB13" s="1801">
        <v>0</v>
      </c>
      <c r="CC13" s="1801">
        <v>0</v>
      </c>
      <c r="CD13" s="816">
        <v>0</v>
      </c>
      <c r="CE13" s="816">
        <v>0</v>
      </c>
      <c r="CF13" s="826">
        <v>0</v>
      </c>
      <c r="CG13" s="816">
        <v>0</v>
      </c>
      <c r="CH13" s="816">
        <v>0</v>
      </c>
      <c r="CI13" s="826">
        <v>0</v>
      </c>
      <c r="CJ13" s="816"/>
      <c r="CK13" s="816"/>
      <c r="CL13" s="816"/>
      <c r="CM13" s="816"/>
      <c r="CN13" s="816">
        <v>0</v>
      </c>
      <c r="CO13" s="816"/>
      <c r="CP13" s="816">
        <v>0</v>
      </c>
      <c r="CQ13" s="816">
        <v>0</v>
      </c>
      <c r="CR13" s="816">
        <v>0</v>
      </c>
      <c r="CS13" s="816">
        <v>0</v>
      </c>
      <c r="CT13" s="816">
        <v>0</v>
      </c>
      <c r="CU13" s="816">
        <v>0</v>
      </c>
      <c r="CV13" s="816">
        <v>0</v>
      </c>
      <c r="CW13" s="816">
        <v>0</v>
      </c>
      <c r="CX13" s="816">
        <v>0</v>
      </c>
      <c r="CY13" s="860">
        <v>0</v>
      </c>
      <c r="CZ13" s="816">
        <v>0</v>
      </c>
      <c r="DA13" s="816">
        <v>0</v>
      </c>
      <c r="DB13" s="816">
        <v>0</v>
      </c>
      <c r="DC13" s="816">
        <v>0</v>
      </c>
      <c r="DD13" s="816">
        <v>0</v>
      </c>
      <c r="DE13" s="816">
        <v>0</v>
      </c>
      <c r="DF13" s="816">
        <v>889.10460137030009</v>
      </c>
      <c r="DG13" s="816">
        <v>0</v>
      </c>
      <c r="DH13" s="816">
        <v>0</v>
      </c>
      <c r="DI13" s="816">
        <v>0</v>
      </c>
      <c r="DJ13" s="816">
        <v>0</v>
      </c>
      <c r="DK13" s="860">
        <v>0</v>
      </c>
      <c r="DL13" s="816">
        <v>0</v>
      </c>
      <c r="DM13" s="816">
        <v>0</v>
      </c>
      <c r="DN13" s="816">
        <v>0</v>
      </c>
      <c r="DO13" s="816">
        <v>0</v>
      </c>
      <c r="DP13" s="816">
        <v>0</v>
      </c>
      <c r="DQ13" s="816">
        <v>0</v>
      </c>
      <c r="DR13" s="816">
        <v>0</v>
      </c>
      <c r="DS13" s="816">
        <v>0</v>
      </c>
      <c r="DT13" s="816">
        <v>0</v>
      </c>
      <c r="DU13" s="816">
        <v>0</v>
      </c>
      <c r="DV13" s="816">
        <v>0</v>
      </c>
      <c r="DW13" s="860">
        <v>0</v>
      </c>
      <c r="DX13" s="816">
        <v>0</v>
      </c>
      <c r="DY13" s="816">
        <v>0</v>
      </c>
      <c r="DZ13" s="1793">
        <v>0</v>
      </c>
      <c r="EA13" s="1793">
        <v>0</v>
      </c>
      <c r="EB13" s="1793">
        <v>0</v>
      </c>
      <c r="EC13" s="1793">
        <v>0</v>
      </c>
      <c r="ED13" s="1793">
        <v>0</v>
      </c>
      <c r="EE13" s="1793">
        <v>0</v>
      </c>
      <c r="EF13" s="1793">
        <v>398.745781930004</v>
      </c>
      <c r="EG13" s="1793">
        <v>0</v>
      </c>
      <c r="EH13" s="1793">
        <v>0</v>
      </c>
      <c r="EI13" s="863">
        <v>0</v>
      </c>
      <c r="EJ13" s="1793">
        <v>0</v>
      </c>
      <c r="EK13" s="1793">
        <v>0</v>
      </c>
      <c r="EL13" s="1793">
        <v>0</v>
      </c>
      <c r="EM13" s="1793">
        <v>0</v>
      </c>
      <c r="EN13" s="1793">
        <v>0</v>
      </c>
      <c r="EO13" s="1793">
        <v>0</v>
      </c>
      <c r="EP13" s="1793">
        <v>0</v>
      </c>
      <c r="EQ13" s="1793">
        <v>0</v>
      </c>
      <c r="ER13" s="1793">
        <v>0</v>
      </c>
      <c r="ES13" s="1793">
        <v>0</v>
      </c>
      <c r="ET13" s="1793">
        <v>0</v>
      </c>
      <c r="EU13" s="863">
        <v>0</v>
      </c>
      <c r="EV13" s="1793">
        <v>0</v>
      </c>
      <c r="EW13" s="1793">
        <v>0</v>
      </c>
      <c r="EX13" s="1793">
        <v>0</v>
      </c>
      <c r="EY13" s="1793">
        <v>0</v>
      </c>
      <c r="EZ13" s="1793">
        <v>0</v>
      </c>
      <c r="FA13" s="1793">
        <v>0</v>
      </c>
      <c r="FB13" s="1793">
        <v>0</v>
      </c>
      <c r="FC13" s="1793">
        <v>0</v>
      </c>
      <c r="FD13" s="1793">
        <v>0</v>
      </c>
      <c r="FE13" s="1793">
        <v>0</v>
      </c>
      <c r="FF13" s="1793">
        <v>0</v>
      </c>
      <c r="FG13" s="863">
        <v>0</v>
      </c>
      <c r="FH13" s="1793">
        <v>0</v>
      </c>
      <c r="FI13" s="1793">
        <v>0</v>
      </c>
      <c r="FJ13" s="1793">
        <v>0</v>
      </c>
      <c r="FK13" s="1793">
        <v>0</v>
      </c>
      <c r="FL13" s="1793">
        <v>1500</v>
      </c>
      <c r="FM13" s="1793">
        <v>0</v>
      </c>
      <c r="FN13" s="1793">
        <v>2612.4047394200002</v>
      </c>
      <c r="FO13" s="1793">
        <v>1500</v>
      </c>
      <c r="FP13" s="1793">
        <v>0</v>
      </c>
      <c r="FQ13" s="1793">
        <v>0</v>
      </c>
      <c r="FR13" s="1793">
        <v>560</v>
      </c>
      <c r="FS13" s="863">
        <v>0</v>
      </c>
      <c r="FT13" s="1793">
        <v>7640.5445130899998</v>
      </c>
      <c r="FU13" s="1793">
        <v>3858.72</v>
      </c>
      <c r="FV13" s="1793">
        <v>0</v>
      </c>
      <c r="FW13" s="1793">
        <v>0</v>
      </c>
      <c r="FX13" s="1793">
        <v>0</v>
      </c>
      <c r="FY13" s="1793">
        <v>0</v>
      </c>
      <c r="FZ13" s="1793">
        <v>3737.58</v>
      </c>
      <c r="GA13" s="1793">
        <v>1240.5832230000001</v>
      </c>
      <c r="GB13" s="1793">
        <v>220</v>
      </c>
      <c r="GC13" s="1793">
        <v>0</v>
      </c>
      <c r="GD13" s="1793">
        <v>841</v>
      </c>
      <c r="GE13" s="863">
        <v>4505</v>
      </c>
      <c r="GF13" s="1793">
        <v>0</v>
      </c>
      <c r="GG13" s="1793">
        <v>0</v>
      </c>
      <c r="GH13" s="1793">
        <v>0</v>
      </c>
      <c r="GI13" s="1793">
        <v>0</v>
      </c>
      <c r="GJ13" s="1793">
        <v>0</v>
      </c>
      <c r="GK13" s="1793">
        <v>3798.0130820700001</v>
      </c>
      <c r="GL13" s="1793">
        <v>0</v>
      </c>
      <c r="GM13" s="1793">
        <v>440</v>
      </c>
      <c r="GN13" s="1793">
        <v>0</v>
      </c>
      <c r="GO13" s="1793">
        <v>0</v>
      </c>
      <c r="GP13" s="862">
        <v>4134.348</v>
      </c>
      <c r="GQ13" s="710"/>
      <c r="GR13" s="864"/>
    </row>
    <row r="14" spans="1:200" ht="35.15" customHeight="1" x14ac:dyDescent="0.45">
      <c r="A14" s="865" t="s">
        <v>716</v>
      </c>
      <c r="B14" s="1791"/>
      <c r="C14" s="1791"/>
      <c r="D14" s="1791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857"/>
      <c r="S14" s="858"/>
      <c r="T14" s="819"/>
      <c r="U14" s="859"/>
      <c r="V14" s="859"/>
      <c r="W14" s="819"/>
      <c r="X14" s="819"/>
      <c r="Y14" s="819"/>
      <c r="Z14" s="819"/>
      <c r="AA14" s="819"/>
      <c r="AB14" s="1792"/>
      <c r="AC14" s="813"/>
      <c r="AD14" s="813"/>
      <c r="AE14" s="813"/>
      <c r="AF14" s="813"/>
      <c r="AG14" s="813"/>
      <c r="AH14" s="813"/>
      <c r="AI14" s="813"/>
      <c r="AJ14" s="813"/>
      <c r="AK14" s="813"/>
      <c r="AL14" s="813"/>
      <c r="AM14" s="813"/>
      <c r="AN14" s="813"/>
      <c r="AO14" s="813"/>
      <c r="AP14" s="813"/>
      <c r="AQ14" s="813"/>
      <c r="AR14" s="813"/>
      <c r="AS14" s="813"/>
      <c r="AT14" s="813"/>
      <c r="AU14" s="813"/>
      <c r="AV14" s="813"/>
      <c r="AW14" s="813"/>
      <c r="AX14" s="813"/>
      <c r="AY14" s="813"/>
      <c r="AZ14" s="813"/>
      <c r="BA14" s="813"/>
      <c r="BB14" s="813"/>
      <c r="BC14" s="813"/>
      <c r="BD14" s="813"/>
      <c r="BE14" s="813"/>
      <c r="BF14" s="813"/>
      <c r="BG14" s="813"/>
      <c r="BH14" s="813"/>
      <c r="BI14" s="813"/>
      <c r="BJ14" s="813"/>
      <c r="BK14" s="813"/>
      <c r="BL14" s="813"/>
      <c r="BM14" s="813"/>
      <c r="BN14" s="813"/>
      <c r="BO14" s="813">
        <v>463.75384711999999</v>
      </c>
      <c r="BP14" s="813">
        <v>0</v>
      </c>
      <c r="BQ14" s="813">
        <v>0</v>
      </c>
      <c r="BR14" s="813">
        <v>0</v>
      </c>
      <c r="BS14" s="813">
        <v>0</v>
      </c>
      <c r="BT14" s="813">
        <v>0</v>
      </c>
      <c r="BU14" s="813">
        <v>0</v>
      </c>
      <c r="BV14" s="813">
        <v>1090.2758170700001</v>
      </c>
      <c r="BW14" s="813">
        <v>0</v>
      </c>
      <c r="BX14" s="813">
        <v>3615.0492377700002</v>
      </c>
      <c r="BY14" s="813">
        <v>0</v>
      </c>
      <c r="BZ14" s="814">
        <v>0</v>
      </c>
      <c r="CA14" s="1801">
        <v>0</v>
      </c>
      <c r="CB14" s="1801">
        <v>0</v>
      </c>
      <c r="CC14" s="1801">
        <v>0</v>
      </c>
      <c r="CD14" s="816">
        <v>0</v>
      </c>
      <c r="CE14" s="816">
        <v>0</v>
      </c>
      <c r="CF14" s="826">
        <v>0</v>
      </c>
      <c r="CG14" s="816">
        <v>0</v>
      </c>
      <c r="CH14" s="816">
        <v>0</v>
      </c>
      <c r="CI14" s="826">
        <v>0</v>
      </c>
      <c r="CJ14" s="816"/>
      <c r="CK14" s="816"/>
      <c r="CL14" s="816"/>
      <c r="CM14" s="816"/>
      <c r="CN14" s="816">
        <v>0</v>
      </c>
      <c r="CO14" s="816"/>
      <c r="CP14" s="816">
        <v>0</v>
      </c>
      <c r="CQ14" s="816">
        <v>0</v>
      </c>
      <c r="CR14" s="816">
        <v>0</v>
      </c>
      <c r="CS14" s="816">
        <v>0</v>
      </c>
      <c r="CT14" s="816">
        <v>0</v>
      </c>
      <c r="CU14" s="816">
        <v>0</v>
      </c>
      <c r="CV14" s="816">
        <v>0</v>
      </c>
      <c r="CW14" s="816">
        <v>0</v>
      </c>
      <c r="CX14" s="816">
        <v>0</v>
      </c>
      <c r="CY14" s="860">
        <v>0</v>
      </c>
      <c r="CZ14" s="816">
        <v>0</v>
      </c>
      <c r="DA14" s="816">
        <v>0</v>
      </c>
      <c r="DB14" s="816">
        <v>0</v>
      </c>
      <c r="DC14" s="816">
        <v>5169.3795057629686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</v>
      </c>
      <c r="DJ14" s="816">
        <v>0</v>
      </c>
      <c r="DK14" s="860">
        <v>0</v>
      </c>
      <c r="DL14" s="816">
        <v>0</v>
      </c>
      <c r="DM14" s="816">
        <v>13646.557251031101</v>
      </c>
      <c r="DN14" s="816">
        <v>0</v>
      </c>
      <c r="DO14" s="816">
        <v>0</v>
      </c>
      <c r="DP14" s="816">
        <v>0</v>
      </c>
      <c r="DQ14" s="816">
        <v>0</v>
      </c>
      <c r="DR14" s="816">
        <v>0</v>
      </c>
      <c r="DS14" s="816">
        <v>0</v>
      </c>
      <c r="DT14" s="816">
        <v>0</v>
      </c>
      <c r="DU14" s="816">
        <v>0</v>
      </c>
      <c r="DV14" s="816">
        <v>0</v>
      </c>
      <c r="DW14" s="860">
        <v>0</v>
      </c>
      <c r="DX14" s="816">
        <v>7656.4350000000022</v>
      </c>
      <c r="DY14" s="816">
        <v>0</v>
      </c>
      <c r="DZ14" s="1793">
        <v>0</v>
      </c>
      <c r="EA14" s="1793">
        <v>0</v>
      </c>
      <c r="EB14" s="1793">
        <v>0</v>
      </c>
      <c r="EC14" s="1793">
        <v>0</v>
      </c>
      <c r="ED14" s="1793">
        <v>0</v>
      </c>
      <c r="EE14" s="1793">
        <v>0</v>
      </c>
      <c r="EF14" s="1793">
        <v>0</v>
      </c>
      <c r="EG14" s="1793">
        <v>0</v>
      </c>
      <c r="EH14" s="1793">
        <v>0</v>
      </c>
      <c r="EI14" s="863">
        <v>0</v>
      </c>
      <c r="EJ14" s="1793">
        <v>0</v>
      </c>
      <c r="EK14" s="1793">
        <v>0</v>
      </c>
      <c r="EL14" s="1793">
        <v>15795.991876669999</v>
      </c>
      <c r="EM14" s="1793">
        <v>0</v>
      </c>
      <c r="EN14" s="1793">
        <v>0</v>
      </c>
      <c r="EO14" s="1793">
        <v>0</v>
      </c>
      <c r="EP14" s="1793">
        <v>0</v>
      </c>
      <c r="EQ14" s="1793">
        <v>0</v>
      </c>
      <c r="ER14" s="1793">
        <v>0</v>
      </c>
      <c r="ES14" s="1793">
        <v>0</v>
      </c>
      <c r="ET14" s="1793">
        <v>0</v>
      </c>
      <c r="EU14" s="863">
        <v>0</v>
      </c>
      <c r="EV14" s="1793">
        <v>0</v>
      </c>
      <c r="EW14" s="1793">
        <v>0</v>
      </c>
      <c r="EX14" s="1793">
        <v>0</v>
      </c>
      <c r="EY14" s="1793">
        <v>0</v>
      </c>
      <c r="EZ14" s="1793">
        <v>0</v>
      </c>
      <c r="FA14" s="1793">
        <v>0</v>
      </c>
      <c r="FB14" s="1793">
        <v>0</v>
      </c>
      <c r="FC14" s="1793">
        <v>5861.0155825600004</v>
      </c>
      <c r="FD14" s="1793">
        <v>0</v>
      </c>
      <c r="FE14" s="1793">
        <v>0</v>
      </c>
      <c r="FF14" s="1793">
        <v>0</v>
      </c>
      <c r="FG14" s="863">
        <v>0</v>
      </c>
      <c r="FH14" s="1793">
        <v>0</v>
      </c>
      <c r="FI14" s="1793">
        <v>0</v>
      </c>
      <c r="FJ14" s="1793">
        <v>0</v>
      </c>
      <c r="FK14" s="1793">
        <v>0</v>
      </c>
      <c r="FL14" s="1793">
        <v>0</v>
      </c>
      <c r="FM14" s="1793">
        <v>0</v>
      </c>
      <c r="FN14" s="1793">
        <v>0</v>
      </c>
      <c r="FO14" s="1793">
        <v>0</v>
      </c>
      <c r="FP14" s="1793">
        <v>0</v>
      </c>
      <c r="FQ14" s="1793">
        <v>0</v>
      </c>
      <c r="FR14" s="1793">
        <v>0</v>
      </c>
      <c r="FS14" s="863">
        <v>0</v>
      </c>
      <c r="FT14" s="1793">
        <v>0</v>
      </c>
      <c r="FU14" s="1793">
        <v>0</v>
      </c>
      <c r="FV14" s="1793">
        <v>0</v>
      </c>
      <c r="FW14" s="1793">
        <v>0</v>
      </c>
      <c r="FX14" s="1793">
        <v>0</v>
      </c>
      <c r="FY14" s="1793">
        <v>0</v>
      </c>
      <c r="FZ14" s="1793">
        <v>0</v>
      </c>
      <c r="GA14" s="1793">
        <v>0</v>
      </c>
      <c r="GB14" s="1793">
        <v>0</v>
      </c>
      <c r="GC14" s="1793">
        <v>0</v>
      </c>
      <c r="GD14" s="1793">
        <v>0</v>
      </c>
      <c r="GE14" s="863">
        <v>0</v>
      </c>
      <c r="GF14" s="1793">
        <v>0</v>
      </c>
      <c r="GG14" s="1793">
        <v>0</v>
      </c>
      <c r="GH14" s="1793">
        <v>0</v>
      </c>
      <c r="GI14" s="1793">
        <v>0</v>
      </c>
      <c r="GJ14" s="1793">
        <v>0</v>
      </c>
      <c r="GK14" s="1793">
        <v>0</v>
      </c>
      <c r="GL14" s="1793">
        <v>0</v>
      </c>
      <c r="GM14" s="1793">
        <v>0</v>
      </c>
      <c r="GN14" s="1793">
        <v>0</v>
      </c>
      <c r="GO14" s="1793">
        <v>0</v>
      </c>
      <c r="GP14" s="862">
        <v>0</v>
      </c>
      <c r="GQ14" s="710"/>
      <c r="GR14" s="864"/>
    </row>
    <row r="15" spans="1:200" ht="35.15" customHeight="1" x14ac:dyDescent="0.45">
      <c r="A15" s="856" t="s">
        <v>717</v>
      </c>
      <c r="B15" s="1791">
        <v>-19.720039799999999</v>
      </c>
      <c r="C15" s="1791">
        <v>-23.13</v>
      </c>
      <c r="D15" s="1791">
        <v>-16.8</v>
      </c>
      <c r="E15" s="1791">
        <v>-19.504999999999999</v>
      </c>
      <c r="F15" s="1791">
        <v>-22.417300000000001</v>
      </c>
      <c r="G15" s="1791">
        <v>-15.9991</v>
      </c>
      <c r="H15" s="1791">
        <v>-17.4116</v>
      </c>
      <c r="I15" s="1791">
        <v>-19.4316</v>
      </c>
      <c r="J15" s="1791">
        <v>-32.461399999999998</v>
      </c>
      <c r="K15" s="1791">
        <v>-21.6587</v>
      </c>
      <c r="L15" s="1791">
        <v>-20.9922</v>
      </c>
      <c r="M15" s="1791">
        <v>-13.4953</v>
      </c>
      <c r="N15" s="1791">
        <v>-19.48</v>
      </c>
      <c r="O15" s="1791">
        <v>-16.231100000000001</v>
      </c>
      <c r="P15" s="1791">
        <v>-57.839700000000001</v>
      </c>
      <c r="Q15" s="1791">
        <v>-49.670999999999999</v>
      </c>
      <c r="R15" s="857">
        <v>-17.3019</v>
      </c>
      <c r="S15" s="819">
        <v>-301.0059</v>
      </c>
      <c r="T15" s="819">
        <v>-16.123000000000001</v>
      </c>
      <c r="U15" s="859">
        <v>-22.811800000000002</v>
      </c>
      <c r="V15" s="859"/>
      <c r="W15" s="819">
        <v>-30.484000000000002</v>
      </c>
      <c r="X15" s="819">
        <v>-39.5139</v>
      </c>
      <c r="Y15" s="819">
        <v>-34.029800000000002</v>
      </c>
      <c r="Z15" s="859">
        <v>-33.013800000000003</v>
      </c>
      <c r="AA15" s="819">
        <v>-16.1829</v>
      </c>
      <c r="AB15" s="1792">
        <v>-40.391199999999998</v>
      </c>
      <c r="AC15" s="813">
        <v>-26.381</v>
      </c>
      <c r="AD15" s="813">
        <v>-23.930099999999999</v>
      </c>
      <c r="AE15" s="813">
        <v>-59.142000000000003</v>
      </c>
      <c r="AF15" s="813">
        <v>-11.860900000000001</v>
      </c>
      <c r="AG15" s="813"/>
      <c r="AH15" s="813">
        <v>-22.520097990000004</v>
      </c>
      <c r="AI15" s="813">
        <v>-40.903489999999998</v>
      </c>
      <c r="AJ15" s="813">
        <v>-47.143818320000008</v>
      </c>
      <c r="AK15" s="813">
        <v>-33.103289869999998</v>
      </c>
      <c r="AL15" s="813">
        <v>-63.620852439999993</v>
      </c>
      <c r="AM15" s="813">
        <v>-50.892274189999995</v>
      </c>
      <c r="AN15" s="813">
        <v>-51.449466549999997</v>
      </c>
      <c r="AO15" s="813">
        <v>-25.055603139999999</v>
      </c>
      <c r="AP15" s="813">
        <v>-70.737207090000012</v>
      </c>
      <c r="AQ15" s="813">
        <v>-49.790294379999992</v>
      </c>
      <c r="AR15" s="813">
        <v>-83.16653586999999</v>
      </c>
      <c r="AS15" s="813">
        <v>-85.221011360000006</v>
      </c>
      <c r="AT15" s="813">
        <v>-11.035918319999993</v>
      </c>
      <c r="AU15" s="813">
        <v>-38.562453350000006</v>
      </c>
      <c r="AV15" s="813">
        <v>-34.28802598</v>
      </c>
      <c r="AW15" s="813">
        <v>-92.123300060000034</v>
      </c>
      <c r="AX15" s="813">
        <v>-176.00969771000004</v>
      </c>
      <c r="AY15" s="813">
        <v>-66.757336550000005</v>
      </c>
      <c r="AZ15" s="813">
        <v>-83.996452950000005</v>
      </c>
      <c r="BA15" s="813">
        <v>-30.97766296</v>
      </c>
      <c r="BB15" s="813">
        <v>-40.850146449999997</v>
      </c>
      <c r="BC15" s="813">
        <v>-37.876121789999999</v>
      </c>
      <c r="BD15" s="813">
        <v>-146.62684710000002</v>
      </c>
      <c r="BE15" s="813">
        <v>-57.993684850000015</v>
      </c>
      <c r="BF15" s="813">
        <v>-53.766090409999983</v>
      </c>
      <c r="BG15" s="813">
        <v>-52.340789059999999</v>
      </c>
      <c r="BH15" s="813">
        <v>-36.860637659999995</v>
      </c>
      <c r="BI15" s="813">
        <v>-145.44138238000005</v>
      </c>
      <c r="BJ15" s="813">
        <v>-168.70272742999953</v>
      </c>
      <c r="BK15" s="813">
        <v>-140.95011592999998</v>
      </c>
      <c r="BL15" s="813">
        <f t="shared" si="0"/>
        <v>-455.09422573999956</v>
      </c>
      <c r="BM15" s="813">
        <v>-128.34794604999996</v>
      </c>
      <c r="BN15" s="813"/>
      <c r="BO15" s="813">
        <v>0</v>
      </c>
      <c r="BP15" s="813">
        <v>0</v>
      </c>
      <c r="BQ15" s="813">
        <v>0</v>
      </c>
      <c r="BR15" s="813">
        <v>0</v>
      </c>
      <c r="BS15" s="813">
        <v>0</v>
      </c>
      <c r="BT15" s="813">
        <v>0</v>
      </c>
      <c r="BU15" s="813">
        <v>0</v>
      </c>
      <c r="BV15" s="813">
        <v>0</v>
      </c>
      <c r="BW15" s="813">
        <v>0</v>
      </c>
      <c r="BX15" s="813">
        <v>-271.51598211999999</v>
      </c>
      <c r="BY15" s="813">
        <v>-203.51740500999998</v>
      </c>
      <c r="BZ15" s="814">
        <v>-432.34130092999999</v>
      </c>
      <c r="CA15" s="1801">
        <v>-197.16293003000001</v>
      </c>
      <c r="CB15" s="1801">
        <v>-76.577041600000015</v>
      </c>
      <c r="CC15" s="1801">
        <v>-251.71773560999992</v>
      </c>
      <c r="CD15" s="816">
        <v>-166.74646782000002</v>
      </c>
      <c r="CE15" s="816">
        <v>-221.72102085</v>
      </c>
      <c r="CF15" s="1802">
        <v>-420.09361572</v>
      </c>
      <c r="CG15" s="816">
        <v>-344.58403826</v>
      </c>
      <c r="CH15" s="816">
        <v>-97.308490289999995</v>
      </c>
      <c r="CI15" s="1802">
        <v>-286.83013645</v>
      </c>
      <c r="CJ15" s="816">
        <v>-997.84013234017493</v>
      </c>
      <c r="CK15" s="816">
        <v>-309.38846133000004</v>
      </c>
      <c r="CL15" s="816">
        <v>-702.31997142</v>
      </c>
      <c r="CM15" s="816">
        <v>-383.45251737999996</v>
      </c>
      <c r="CN15" s="816">
        <v>-57.469271930000005</v>
      </c>
      <c r="CO15" s="816">
        <v>-286.01727371999999</v>
      </c>
      <c r="CP15" s="816">
        <v>-268.18257229</v>
      </c>
      <c r="CQ15" s="816">
        <v>-369.91373016</v>
      </c>
      <c r="CR15" s="816">
        <v>-425.10417097999999</v>
      </c>
      <c r="CS15" s="816">
        <v>-381.90688809</v>
      </c>
      <c r="CT15" s="816">
        <v>-263.52229051</v>
      </c>
      <c r="CU15" s="816">
        <v>-152.12549230000002</v>
      </c>
      <c r="CV15" s="816">
        <v>-1275.0711471500001</v>
      </c>
      <c r="CW15" s="816">
        <v>-272.84151220999991</v>
      </c>
      <c r="CX15" s="816">
        <v>-777.10433595999984</v>
      </c>
      <c r="CY15" s="860">
        <v>-278.11123412000001</v>
      </c>
      <c r="CZ15" s="816">
        <v>-170.09802476999999</v>
      </c>
      <c r="DA15" s="816">
        <v>-266.53908438000002</v>
      </c>
      <c r="DB15" s="816">
        <v>-242.79557025</v>
      </c>
      <c r="DC15" s="816">
        <v>-874.30220821</v>
      </c>
      <c r="DD15" s="816">
        <v>-734.77977047999991</v>
      </c>
      <c r="DE15" s="816">
        <v>-478.80881942332906</v>
      </c>
      <c r="DF15" s="816">
        <v>-259.06258794000001</v>
      </c>
      <c r="DG15" s="816">
        <v>-253.20782224000001</v>
      </c>
      <c r="DH15" s="816">
        <v>-276.88628217999997</v>
      </c>
      <c r="DI15" s="816">
        <v>-610.00837153999998</v>
      </c>
      <c r="DJ15" s="816">
        <v>-823.96581232000005</v>
      </c>
      <c r="DK15" s="860">
        <v>-849.96427808999988</v>
      </c>
      <c r="DL15" s="816">
        <v>-686.67416794999997</v>
      </c>
      <c r="DM15" s="816">
        <v>-599.16422883000007</v>
      </c>
      <c r="DN15" s="816">
        <v>-1271.0807693400002</v>
      </c>
      <c r="DO15" s="816">
        <v>-1070.9229327199998</v>
      </c>
      <c r="DP15" s="816">
        <v>-804.14698261000001</v>
      </c>
      <c r="DQ15" s="816">
        <v>-1930.9587296500001</v>
      </c>
      <c r="DR15" s="816">
        <v>-835.09147400000006</v>
      </c>
      <c r="DS15" s="816">
        <v>-1081.0392233100001</v>
      </c>
      <c r="DT15" s="816">
        <v>-549.80710152000006</v>
      </c>
      <c r="DU15" s="816">
        <v>-592.52020342000003</v>
      </c>
      <c r="DV15" s="816">
        <v>-971.31498247000002</v>
      </c>
      <c r="DW15" s="860">
        <v>-781.05888556000002</v>
      </c>
      <c r="DX15" s="816">
        <v>-597.26548178000007</v>
      </c>
      <c r="DY15" s="816">
        <v>-705.81414591999999</v>
      </c>
      <c r="DZ15" s="816">
        <v>-1040.2237459599999</v>
      </c>
      <c r="EA15" s="816">
        <v>-1049.2405591899999</v>
      </c>
      <c r="EB15" s="816">
        <v>-868.08939480999993</v>
      </c>
      <c r="EC15" s="816">
        <v>-530.35914248000006</v>
      </c>
      <c r="ED15" s="816">
        <v>-190.58645989999999</v>
      </c>
      <c r="EE15" s="816">
        <v>-1774.3535606400001</v>
      </c>
      <c r="EF15" s="816">
        <v>-1349.68413536</v>
      </c>
      <c r="EG15" s="816">
        <v>-1103.73852205</v>
      </c>
      <c r="EH15" s="816">
        <v>-1305.88467206</v>
      </c>
      <c r="EI15" s="860">
        <v>-83.627160000000003</v>
      </c>
      <c r="EJ15" s="816">
        <v>-1244.53860381</v>
      </c>
      <c r="EK15" s="816">
        <v>-1096.0231000000001</v>
      </c>
      <c r="EL15" s="816">
        <v>-1295.56025</v>
      </c>
      <c r="EM15" s="816">
        <v>-853.23650999999995</v>
      </c>
      <c r="EN15" s="816">
        <v>-1211.69524348</v>
      </c>
      <c r="EO15" s="1793">
        <v>-808.60133412999994</v>
      </c>
      <c r="EP15" s="1793">
        <v>-1364.3078700000001</v>
      </c>
      <c r="EQ15" s="1793">
        <v>-948.73126294999997</v>
      </c>
      <c r="ER15" s="1793">
        <v>-1348.51806577</v>
      </c>
      <c r="ES15" s="1793">
        <v>-1330.7308686599999</v>
      </c>
      <c r="ET15" s="1793">
        <v>-1449.21451381</v>
      </c>
      <c r="EU15" s="863">
        <v>-451.73301351000003</v>
      </c>
      <c r="EV15" s="1793">
        <v>-986.25798471999997</v>
      </c>
      <c r="EW15" s="1793">
        <v>-1628.31427525</v>
      </c>
      <c r="EX15" s="1793">
        <v>-797.22824980999997</v>
      </c>
      <c r="EY15" s="1793">
        <v>-888.4876582600001</v>
      </c>
      <c r="EZ15" s="1793">
        <v>-1507.6085011799998</v>
      </c>
      <c r="FA15" s="1793">
        <v>-834.78233030000001</v>
      </c>
      <c r="FB15" s="1793">
        <v>-1094.17216506</v>
      </c>
      <c r="FC15" s="1793">
        <v>-1161.18954229</v>
      </c>
      <c r="FD15" s="1793">
        <v>-2270.39137067</v>
      </c>
      <c r="FE15" s="1793">
        <v>-2580.1486426900001</v>
      </c>
      <c r="FF15" s="1793">
        <v>-945.34259539999994</v>
      </c>
      <c r="FG15" s="863">
        <v>-301.71205334000001</v>
      </c>
      <c r="FH15" s="1793">
        <v>-319.24016585999999</v>
      </c>
      <c r="FI15" s="1793">
        <v>-284.49646824999996</v>
      </c>
      <c r="FJ15" s="1793">
        <v>-401.54035038999996</v>
      </c>
      <c r="FK15" s="1793">
        <v>-429.82245498999998</v>
      </c>
      <c r="FL15" s="1793">
        <v>-462.95021623000002</v>
      </c>
      <c r="FM15" s="1793">
        <v>-1200.3727876299999</v>
      </c>
      <c r="FN15" s="1793">
        <v>-16.057668330000002</v>
      </c>
      <c r="FO15" s="1793">
        <v>-538.96892987000001</v>
      </c>
      <c r="FP15" s="1793">
        <v>-354.76024161999999</v>
      </c>
      <c r="FQ15" s="1793">
        <v>-239.56701835999999</v>
      </c>
      <c r="FR15" s="1793">
        <v>-126.38624086</v>
      </c>
      <c r="FS15" s="863">
        <v>-247.33660986000001</v>
      </c>
      <c r="FT15" s="1793">
        <v>-103.45290883</v>
      </c>
      <c r="FU15" s="1793">
        <v>-126.8988045</v>
      </c>
      <c r="FV15" s="1793">
        <v>-290.71819355000002</v>
      </c>
      <c r="FW15" s="1793">
        <v>-260.55671287000001</v>
      </c>
      <c r="FX15" s="1793">
        <v>-49.466783460000002</v>
      </c>
      <c r="FY15" s="1793">
        <v>-293.21427931999995</v>
      </c>
      <c r="FZ15" s="1793">
        <v>-75.477533489999999</v>
      </c>
      <c r="GA15" s="1793">
        <v>-409.57398168000003</v>
      </c>
      <c r="GB15" s="1793">
        <v>-2826.4612384299999</v>
      </c>
      <c r="GC15" s="1793">
        <v>-411.97412278999997</v>
      </c>
      <c r="GD15" s="1793">
        <v>-391.68364077000001</v>
      </c>
      <c r="GE15" s="863">
        <v>-2959.6237906800002</v>
      </c>
      <c r="GF15" s="1793">
        <v>-139.23930056999998</v>
      </c>
      <c r="GG15" s="1793">
        <v>-293.91923680000002</v>
      </c>
      <c r="GH15" s="1793">
        <v>-433.58186015000001</v>
      </c>
      <c r="GI15" s="1793">
        <v>-276.62560449</v>
      </c>
      <c r="GJ15" s="1793">
        <v>-108.31741121</v>
      </c>
      <c r="GK15" s="1793">
        <v>-1942.6280043100001</v>
      </c>
      <c r="GL15" s="1793">
        <v>-130.67724520000002</v>
      </c>
      <c r="GM15" s="1793">
        <v>-415.73619960000002</v>
      </c>
      <c r="GN15" s="1793">
        <v>-552.77211222000005</v>
      </c>
      <c r="GO15" s="1793">
        <v>-297.24582015999999</v>
      </c>
      <c r="GP15" s="862">
        <v>-6891.0545899700001</v>
      </c>
      <c r="GQ15" s="710"/>
      <c r="GR15" s="864"/>
    </row>
    <row r="16" spans="1:200" s="711" customFormat="1" ht="35.15" customHeight="1" x14ac:dyDescent="0.45">
      <c r="A16" s="853" t="s">
        <v>718</v>
      </c>
      <c r="B16" s="810"/>
      <c r="C16" s="810"/>
      <c r="D16" s="810"/>
      <c r="E16" s="810"/>
      <c r="F16" s="810"/>
      <c r="G16" s="810"/>
      <c r="H16" s="810"/>
      <c r="I16" s="810"/>
      <c r="J16" s="810"/>
      <c r="K16" s="810"/>
      <c r="L16" s="810"/>
      <c r="M16" s="810"/>
      <c r="N16" s="810"/>
      <c r="O16" s="810"/>
      <c r="P16" s="810"/>
      <c r="Q16" s="810"/>
      <c r="R16" s="846"/>
      <c r="S16" s="811"/>
      <c r="T16" s="811"/>
      <c r="U16" s="811"/>
      <c r="V16" s="811"/>
      <c r="W16" s="811"/>
      <c r="X16" s="811"/>
      <c r="Y16" s="811"/>
      <c r="Z16" s="811"/>
      <c r="AA16" s="811"/>
      <c r="AB16" s="1789"/>
      <c r="AC16" s="812"/>
      <c r="AD16" s="812"/>
      <c r="AE16" s="812"/>
      <c r="AF16" s="812"/>
      <c r="AG16" s="812"/>
      <c r="AH16" s="812"/>
      <c r="AI16" s="812"/>
      <c r="AJ16" s="812"/>
      <c r="AK16" s="812"/>
      <c r="AL16" s="812"/>
      <c r="AM16" s="812"/>
      <c r="AN16" s="812"/>
      <c r="AO16" s="812"/>
      <c r="AP16" s="812"/>
      <c r="AQ16" s="812"/>
      <c r="AR16" s="812"/>
      <c r="AS16" s="812"/>
      <c r="AT16" s="812"/>
      <c r="AU16" s="812"/>
      <c r="AV16" s="812"/>
      <c r="AW16" s="812"/>
      <c r="AX16" s="812"/>
      <c r="AY16" s="812"/>
      <c r="AZ16" s="812"/>
      <c r="BA16" s="812"/>
      <c r="BB16" s="812"/>
      <c r="BC16" s="812"/>
      <c r="BD16" s="812"/>
      <c r="BE16" s="812"/>
      <c r="BF16" s="812"/>
      <c r="BG16" s="812"/>
      <c r="BH16" s="812"/>
      <c r="BI16" s="812"/>
      <c r="BJ16" s="812"/>
      <c r="BK16" s="812"/>
      <c r="BL16" s="812"/>
      <c r="BM16" s="812"/>
      <c r="BN16" s="812"/>
      <c r="BO16" s="812"/>
      <c r="BP16" s="812"/>
      <c r="BQ16" s="812"/>
      <c r="BR16" s="812"/>
      <c r="BS16" s="812"/>
      <c r="BT16" s="812"/>
      <c r="BU16" s="812"/>
      <c r="BV16" s="812"/>
      <c r="BW16" s="812"/>
      <c r="BX16" s="812"/>
      <c r="BY16" s="812"/>
      <c r="BZ16" s="812"/>
      <c r="CA16" s="812"/>
      <c r="CB16" s="812"/>
      <c r="CC16" s="812"/>
      <c r="CD16" s="1787"/>
      <c r="CE16" s="1787"/>
      <c r="CF16" s="1787"/>
      <c r="CG16" s="1787"/>
      <c r="CH16" s="1787"/>
      <c r="CI16" s="1787"/>
      <c r="CJ16" s="878">
        <v>0</v>
      </c>
      <c r="CK16" s="878">
        <v>0</v>
      </c>
      <c r="CL16" s="878">
        <v>0</v>
      </c>
      <c r="CM16" s="878">
        <v>0</v>
      </c>
      <c r="CN16" s="878">
        <v>0</v>
      </c>
      <c r="CO16" s="878">
        <v>0</v>
      </c>
      <c r="CP16" s="878">
        <v>0</v>
      </c>
      <c r="CQ16" s="878">
        <v>0</v>
      </c>
      <c r="CR16" s="878">
        <v>0</v>
      </c>
      <c r="CS16" s="878">
        <v>0</v>
      </c>
      <c r="CT16" s="878">
        <v>0</v>
      </c>
      <c r="CU16" s="878">
        <v>879.92</v>
      </c>
      <c r="CV16" s="878">
        <v>0</v>
      </c>
      <c r="CW16" s="878">
        <v>0</v>
      </c>
      <c r="CX16" s="878">
        <v>0</v>
      </c>
      <c r="CY16" s="879">
        <v>0</v>
      </c>
      <c r="CZ16" s="878">
        <v>0</v>
      </c>
      <c r="DA16" s="878">
        <v>0</v>
      </c>
      <c r="DB16" s="878">
        <v>0</v>
      </c>
      <c r="DC16" s="878">
        <v>0</v>
      </c>
      <c r="DD16" s="878">
        <v>0</v>
      </c>
      <c r="DE16" s="878">
        <v>0</v>
      </c>
      <c r="DF16" s="878">
        <v>0</v>
      </c>
      <c r="DG16" s="878">
        <v>0</v>
      </c>
      <c r="DH16" s="878">
        <v>0</v>
      </c>
      <c r="DI16" s="878">
        <v>0</v>
      </c>
      <c r="DJ16" s="878">
        <v>0</v>
      </c>
      <c r="DK16" s="879">
        <v>0</v>
      </c>
      <c r="DL16" s="878">
        <v>0</v>
      </c>
      <c r="DM16" s="878">
        <v>0</v>
      </c>
      <c r="DN16" s="878">
        <v>0</v>
      </c>
      <c r="DO16" s="878">
        <v>0</v>
      </c>
      <c r="DP16" s="878">
        <v>0</v>
      </c>
      <c r="DQ16" s="878">
        <v>0</v>
      </c>
      <c r="DR16" s="878">
        <v>0</v>
      </c>
      <c r="DS16" s="878">
        <v>0</v>
      </c>
      <c r="DT16" s="878">
        <v>0</v>
      </c>
      <c r="DU16" s="878">
        <v>0</v>
      </c>
      <c r="DV16" s="878">
        <v>0</v>
      </c>
      <c r="DW16" s="880">
        <v>0</v>
      </c>
      <c r="DX16" s="878">
        <v>0</v>
      </c>
      <c r="DY16" s="878">
        <v>0</v>
      </c>
      <c r="DZ16" s="877">
        <v>0</v>
      </c>
      <c r="EA16" s="877">
        <v>0</v>
      </c>
      <c r="EB16" s="877">
        <v>0</v>
      </c>
      <c r="EC16" s="877">
        <v>0</v>
      </c>
      <c r="ED16" s="877">
        <v>0</v>
      </c>
      <c r="EE16" s="877">
        <v>0</v>
      </c>
      <c r="EF16" s="877">
        <v>0</v>
      </c>
      <c r="EG16" s="877">
        <v>0</v>
      </c>
      <c r="EH16" s="877">
        <v>0</v>
      </c>
      <c r="EI16" s="881">
        <v>0</v>
      </c>
      <c r="EJ16" s="877">
        <v>0</v>
      </c>
      <c r="EK16" s="877">
        <v>0</v>
      </c>
      <c r="EL16" s="877">
        <v>0</v>
      </c>
      <c r="EM16" s="877">
        <v>0</v>
      </c>
      <c r="EN16" s="877">
        <v>0</v>
      </c>
      <c r="EO16" s="1787">
        <v>0</v>
      </c>
      <c r="EP16" s="1787">
        <v>0</v>
      </c>
      <c r="EQ16" s="1787">
        <v>0</v>
      </c>
      <c r="ER16" s="1787">
        <v>0</v>
      </c>
      <c r="ES16" s="1787">
        <v>0</v>
      </c>
      <c r="ET16" s="1787">
        <v>5938.08</v>
      </c>
      <c r="EU16" s="850">
        <v>0</v>
      </c>
      <c r="EV16" s="1787">
        <v>0</v>
      </c>
      <c r="EW16" s="1787">
        <v>0</v>
      </c>
      <c r="EX16" s="1787">
        <v>0</v>
      </c>
      <c r="EY16" s="1787">
        <v>0</v>
      </c>
      <c r="EZ16" s="1787">
        <v>0</v>
      </c>
      <c r="FA16" s="1787">
        <v>0</v>
      </c>
      <c r="FB16" s="1787">
        <v>0</v>
      </c>
      <c r="FC16" s="1787">
        <v>0</v>
      </c>
      <c r="FD16" s="1787">
        <v>0</v>
      </c>
      <c r="FE16" s="1787">
        <v>0</v>
      </c>
      <c r="FF16" s="1787">
        <v>0</v>
      </c>
      <c r="FG16" s="850">
        <v>0</v>
      </c>
      <c r="FH16" s="1787">
        <v>0</v>
      </c>
      <c r="FI16" s="1787">
        <v>0</v>
      </c>
      <c r="FJ16" s="1787">
        <v>0</v>
      </c>
      <c r="FK16" s="1787">
        <v>0</v>
      </c>
      <c r="FL16" s="1787">
        <v>0</v>
      </c>
      <c r="FM16" s="1787">
        <v>0</v>
      </c>
      <c r="FN16" s="1787">
        <v>0</v>
      </c>
      <c r="FO16" s="1787">
        <v>0</v>
      </c>
      <c r="FP16" s="1787">
        <v>0</v>
      </c>
      <c r="FQ16" s="1787">
        <v>0</v>
      </c>
      <c r="FR16" s="1787">
        <v>0</v>
      </c>
      <c r="FS16" s="850">
        <v>0</v>
      </c>
      <c r="FT16" s="1787">
        <v>0</v>
      </c>
      <c r="FU16" s="1787">
        <v>0</v>
      </c>
      <c r="FV16" s="1787">
        <v>0</v>
      </c>
      <c r="FW16" s="1787">
        <v>0</v>
      </c>
      <c r="FX16" s="1787">
        <v>0</v>
      </c>
      <c r="FY16" s="1787">
        <v>0</v>
      </c>
      <c r="FZ16" s="1787">
        <v>0</v>
      </c>
      <c r="GA16" s="1787">
        <v>0</v>
      </c>
      <c r="GB16" s="1787">
        <v>0</v>
      </c>
      <c r="GC16" s="1787">
        <v>0</v>
      </c>
      <c r="GD16" s="1787">
        <v>0</v>
      </c>
      <c r="GE16" s="850">
        <v>0</v>
      </c>
      <c r="GF16" s="1787">
        <v>0</v>
      </c>
      <c r="GG16" s="1787">
        <v>0</v>
      </c>
      <c r="GH16" s="1787">
        <v>0</v>
      </c>
      <c r="GI16" s="1787">
        <v>0</v>
      </c>
      <c r="GJ16" s="1787">
        <v>0</v>
      </c>
      <c r="GK16" s="1787">
        <v>0</v>
      </c>
      <c r="GL16" s="1787">
        <v>0</v>
      </c>
      <c r="GM16" s="1787">
        <v>0</v>
      </c>
      <c r="GN16" s="1787">
        <v>0</v>
      </c>
      <c r="GO16" s="1787">
        <v>0</v>
      </c>
      <c r="GP16" s="849">
        <v>0</v>
      </c>
      <c r="GQ16" s="710"/>
    </row>
    <row r="17" spans="1:202" s="711" customFormat="1" ht="35.15" customHeight="1" x14ac:dyDescent="0.45">
      <c r="A17" s="882" t="s">
        <v>719</v>
      </c>
      <c r="B17" s="810">
        <v>47.366</v>
      </c>
      <c r="C17" s="810">
        <v>42.91</v>
      </c>
      <c r="D17" s="810">
        <v>0</v>
      </c>
      <c r="E17" s="810">
        <v>0</v>
      </c>
      <c r="F17" s="810">
        <v>0</v>
      </c>
      <c r="G17" s="810">
        <v>0</v>
      </c>
      <c r="H17" s="810">
        <v>0</v>
      </c>
      <c r="I17" s="810">
        <v>-445</v>
      </c>
      <c r="J17" s="810">
        <v>0</v>
      </c>
      <c r="K17" s="810">
        <v>0</v>
      </c>
      <c r="L17" s="810">
        <v>0</v>
      </c>
      <c r="M17" s="810">
        <v>0</v>
      </c>
      <c r="N17" s="810">
        <v>0</v>
      </c>
      <c r="O17" s="810">
        <v>0</v>
      </c>
      <c r="P17" s="810">
        <v>0</v>
      </c>
      <c r="Q17" s="810">
        <v>0</v>
      </c>
      <c r="R17" s="846">
        <v>0</v>
      </c>
      <c r="S17" s="811">
        <v>-445</v>
      </c>
      <c r="T17" s="811">
        <v>0</v>
      </c>
      <c r="U17" s="811">
        <v>0</v>
      </c>
      <c r="V17" s="811"/>
      <c r="W17" s="811">
        <v>0</v>
      </c>
      <c r="X17" s="811">
        <v>0</v>
      </c>
      <c r="Y17" s="811">
        <v>0</v>
      </c>
      <c r="Z17" s="811">
        <v>0</v>
      </c>
      <c r="AA17" s="811">
        <v>0</v>
      </c>
      <c r="AB17" s="1789">
        <v>0</v>
      </c>
      <c r="AC17" s="812">
        <v>0</v>
      </c>
      <c r="AD17" s="812">
        <v>0</v>
      </c>
      <c r="AE17" s="812">
        <v>0</v>
      </c>
      <c r="AF17" s="812">
        <v>0</v>
      </c>
      <c r="AG17" s="812"/>
      <c r="AH17" s="812">
        <v>0</v>
      </c>
      <c r="AI17" s="812">
        <v>0</v>
      </c>
      <c r="AJ17" s="812">
        <v>0</v>
      </c>
      <c r="AK17" s="812">
        <v>0</v>
      </c>
      <c r="AL17" s="812">
        <v>0</v>
      </c>
      <c r="AM17" s="812">
        <v>0</v>
      </c>
      <c r="AN17" s="812">
        <v>0</v>
      </c>
      <c r="AO17" s="812">
        <v>0</v>
      </c>
      <c r="AP17" s="812">
        <v>0</v>
      </c>
      <c r="AQ17" s="812">
        <v>0</v>
      </c>
      <c r="AR17" s="812">
        <v>0</v>
      </c>
      <c r="AS17" s="812">
        <v>0</v>
      </c>
      <c r="AT17" s="812">
        <v>0</v>
      </c>
      <c r="AU17" s="812">
        <v>0</v>
      </c>
      <c r="AV17" s="812">
        <v>0</v>
      </c>
      <c r="AW17" s="812">
        <v>0</v>
      </c>
      <c r="AX17" s="812">
        <v>0</v>
      </c>
      <c r="AY17" s="812">
        <v>0</v>
      </c>
      <c r="AZ17" s="812">
        <v>0</v>
      </c>
      <c r="BA17" s="812">
        <v>0</v>
      </c>
      <c r="BB17" s="812">
        <v>0</v>
      </c>
      <c r="BC17" s="812">
        <v>0</v>
      </c>
      <c r="BD17" s="812">
        <v>0</v>
      </c>
      <c r="BE17" s="812">
        <v>0</v>
      </c>
      <c r="BF17" s="812">
        <v>0</v>
      </c>
      <c r="BG17" s="812">
        <v>0</v>
      </c>
      <c r="BH17" s="812">
        <v>0</v>
      </c>
      <c r="BI17" s="812">
        <v>0</v>
      </c>
      <c r="BJ17" s="812">
        <v>0</v>
      </c>
      <c r="BK17" s="812">
        <v>0</v>
      </c>
      <c r="BL17" s="812">
        <v>0</v>
      </c>
      <c r="BM17" s="812">
        <v>0</v>
      </c>
      <c r="BN17" s="812"/>
      <c r="BO17" s="812">
        <v>0</v>
      </c>
      <c r="BP17" s="812">
        <v>0</v>
      </c>
      <c r="BQ17" s="812">
        <v>0</v>
      </c>
      <c r="BR17" s="812">
        <v>0</v>
      </c>
      <c r="BS17" s="812">
        <v>0</v>
      </c>
      <c r="BT17" s="812">
        <v>0</v>
      </c>
      <c r="BU17" s="812">
        <v>0</v>
      </c>
      <c r="BV17" s="812">
        <v>0</v>
      </c>
      <c r="BW17" s="812">
        <v>0</v>
      </c>
      <c r="BX17" s="812">
        <v>0</v>
      </c>
      <c r="BY17" s="812">
        <v>0</v>
      </c>
      <c r="BZ17" s="812">
        <v>0</v>
      </c>
      <c r="CA17" s="812">
        <v>0</v>
      </c>
      <c r="CB17" s="812">
        <v>0</v>
      </c>
      <c r="CC17" s="812">
        <v>0</v>
      </c>
      <c r="CD17" s="1787">
        <v>0</v>
      </c>
      <c r="CE17" s="1787">
        <v>0</v>
      </c>
      <c r="CF17" s="1787">
        <v>0</v>
      </c>
      <c r="CG17" s="1787">
        <v>0</v>
      </c>
      <c r="CH17" s="1787">
        <v>0</v>
      </c>
      <c r="CI17" s="1787">
        <v>0</v>
      </c>
      <c r="CJ17" s="878">
        <v>0</v>
      </c>
      <c r="CK17" s="878">
        <v>0</v>
      </c>
      <c r="CL17" s="878">
        <v>0</v>
      </c>
      <c r="CM17" s="878">
        <v>0</v>
      </c>
      <c r="CN17" s="878">
        <v>0</v>
      </c>
      <c r="CO17" s="878">
        <v>0</v>
      </c>
      <c r="CP17" s="878">
        <v>0</v>
      </c>
      <c r="CQ17" s="878">
        <v>0</v>
      </c>
      <c r="CR17" s="878">
        <v>0</v>
      </c>
      <c r="CS17" s="878">
        <v>0</v>
      </c>
      <c r="CT17" s="878">
        <v>0</v>
      </c>
      <c r="CU17" s="878">
        <v>0</v>
      </c>
      <c r="CV17" s="878">
        <v>0</v>
      </c>
      <c r="CW17" s="878">
        <v>0</v>
      </c>
      <c r="CX17" s="878">
        <v>0</v>
      </c>
      <c r="CY17" s="879">
        <v>0</v>
      </c>
      <c r="CZ17" s="878">
        <v>0</v>
      </c>
      <c r="DA17" s="878">
        <v>0</v>
      </c>
      <c r="DB17" s="878">
        <v>0</v>
      </c>
      <c r="DC17" s="878">
        <v>0</v>
      </c>
      <c r="DD17" s="878">
        <v>0</v>
      </c>
      <c r="DE17" s="878">
        <v>0</v>
      </c>
      <c r="DF17" s="878">
        <v>0</v>
      </c>
      <c r="DG17" s="878">
        <v>0</v>
      </c>
      <c r="DH17" s="878">
        <v>0</v>
      </c>
      <c r="DI17" s="878">
        <v>0</v>
      </c>
      <c r="DJ17" s="878">
        <v>0</v>
      </c>
      <c r="DK17" s="879">
        <v>0</v>
      </c>
      <c r="DL17" s="878">
        <v>0</v>
      </c>
      <c r="DM17" s="878">
        <v>0</v>
      </c>
      <c r="DN17" s="878">
        <v>0</v>
      </c>
      <c r="DO17" s="878">
        <v>0</v>
      </c>
      <c r="DP17" s="878">
        <v>0</v>
      </c>
      <c r="DQ17" s="878">
        <v>0</v>
      </c>
      <c r="DR17" s="878">
        <v>0</v>
      </c>
      <c r="DS17" s="878">
        <v>0</v>
      </c>
      <c r="DT17" s="878">
        <v>0</v>
      </c>
      <c r="DU17" s="878">
        <v>0</v>
      </c>
      <c r="DV17" s="878">
        <v>0</v>
      </c>
      <c r="DW17" s="877">
        <v>1786.5465821399953</v>
      </c>
      <c r="DX17" s="877">
        <v>0</v>
      </c>
      <c r="DY17" s="877">
        <v>0</v>
      </c>
      <c r="DZ17" s="877">
        <v>0</v>
      </c>
      <c r="EA17" s="877">
        <v>0</v>
      </c>
      <c r="EB17" s="877">
        <v>0</v>
      </c>
      <c r="EC17" s="877">
        <v>0</v>
      </c>
      <c r="ED17" s="877">
        <v>0</v>
      </c>
      <c r="EE17" s="877">
        <v>0</v>
      </c>
      <c r="EF17" s="877">
        <v>0</v>
      </c>
      <c r="EG17" s="877">
        <v>0</v>
      </c>
      <c r="EH17" s="877">
        <v>0</v>
      </c>
      <c r="EI17" s="881">
        <v>0</v>
      </c>
      <c r="EJ17" s="877">
        <v>0</v>
      </c>
      <c r="EK17" s="877">
        <v>0</v>
      </c>
      <c r="EL17" s="877">
        <v>0</v>
      </c>
      <c r="EM17" s="877">
        <v>0</v>
      </c>
      <c r="EN17" s="877">
        <v>0</v>
      </c>
      <c r="EO17" s="1787">
        <v>0</v>
      </c>
      <c r="EP17" s="1787">
        <v>0</v>
      </c>
      <c r="EQ17" s="1787">
        <v>0</v>
      </c>
      <c r="ER17" s="1787">
        <v>0</v>
      </c>
      <c r="ES17" s="1787">
        <v>0</v>
      </c>
      <c r="ET17" s="1787">
        <v>1779.48</v>
      </c>
      <c r="EU17" s="850">
        <v>0</v>
      </c>
      <c r="EV17" s="1787">
        <v>0</v>
      </c>
      <c r="EW17" s="1787">
        <v>0</v>
      </c>
      <c r="EX17" s="1787">
        <v>0</v>
      </c>
      <c r="EY17" s="1787">
        <v>0</v>
      </c>
      <c r="EZ17" s="1787">
        <v>0</v>
      </c>
      <c r="FA17" s="1787">
        <v>0</v>
      </c>
      <c r="FB17" s="1787">
        <v>0</v>
      </c>
      <c r="FC17" s="1787">
        <v>0</v>
      </c>
      <c r="FD17" s="1787">
        <v>-8779.8591577700208</v>
      </c>
      <c r="FE17" s="1787">
        <v>0</v>
      </c>
      <c r="FF17" s="1787">
        <v>12448.428737759999</v>
      </c>
      <c r="FG17" s="850">
        <v>0</v>
      </c>
      <c r="FH17" s="1787">
        <v>4772.76</v>
      </c>
      <c r="FI17" s="1787">
        <v>0</v>
      </c>
      <c r="FJ17" s="1787">
        <v>0</v>
      </c>
      <c r="FK17" s="1787">
        <v>0</v>
      </c>
      <c r="FL17" s="1787">
        <v>0</v>
      </c>
      <c r="FM17" s="1787">
        <v>0</v>
      </c>
      <c r="FN17" s="1787">
        <v>0</v>
      </c>
      <c r="FO17" s="1787">
        <v>14506.8113447548</v>
      </c>
      <c r="FP17" s="1787">
        <v>0</v>
      </c>
      <c r="FQ17" s="1787">
        <v>0</v>
      </c>
      <c r="FR17" s="1787">
        <v>0</v>
      </c>
      <c r="FS17" s="850">
        <v>0</v>
      </c>
      <c r="FT17" s="1787">
        <v>0</v>
      </c>
      <c r="FU17" s="1787">
        <v>0</v>
      </c>
      <c r="FV17" s="1787">
        <v>0</v>
      </c>
      <c r="FW17" s="1787">
        <v>0</v>
      </c>
      <c r="FX17" s="1787">
        <v>0</v>
      </c>
      <c r="FY17" s="1787">
        <v>0</v>
      </c>
      <c r="FZ17" s="1787">
        <v>0</v>
      </c>
      <c r="GA17" s="1787">
        <v>0</v>
      </c>
      <c r="GB17" s="1787">
        <v>0</v>
      </c>
      <c r="GC17" s="1787">
        <v>0</v>
      </c>
      <c r="GD17" s="1787">
        <v>0</v>
      </c>
      <c r="GE17" s="850">
        <v>0</v>
      </c>
      <c r="GF17" s="1787">
        <v>0</v>
      </c>
      <c r="GG17" s="1787">
        <v>0</v>
      </c>
      <c r="GH17" s="1787">
        <v>0</v>
      </c>
      <c r="GI17" s="1787">
        <v>0</v>
      </c>
      <c r="GJ17" s="1787">
        <v>0</v>
      </c>
      <c r="GK17" s="1787">
        <v>0</v>
      </c>
      <c r="GL17" s="1787">
        <v>0</v>
      </c>
      <c r="GM17" s="1787">
        <v>0</v>
      </c>
      <c r="GN17" s="1787">
        <v>0</v>
      </c>
      <c r="GO17" s="1787">
        <v>0</v>
      </c>
      <c r="GP17" s="849">
        <v>0</v>
      </c>
      <c r="GQ17" s="710"/>
    </row>
    <row r="18" spans="1:202" s="711" customFormat="1" ht="35.15" customHeight="1" x14ac:dyDescent="0.45">
      <c r="A18" s="882" t="s">
        <v>720</v>
      </c>
      <c r="B18" s="810"/>
      <c r="C18" s="810"/>
      <c r="D18" s="810"/>
      <c r="E18" s="810"/>
      <c r="F18" s="810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46"/>
      <c r="S18" s="811"/>
      <c r="T18" s="811"/>
      <c r="U18" s="811"/>
      <c r="V18" s="811"/>
      <c r="W18" s="811"/>
      <c r="X18" s="811"/>
      <c r="Y18" s="811"/>
      <c r="Z18" s="811"/>
      <c r="AA18" s="811"/>
      <c r="AB18" s="1789"/>
      <c r="AC18" s="812"/>
      <c r="AD18" s="812"/>
      <c r="AE18" s="812"/>
      <c r="AF18" s="812"/>
      <c r="AG18" s="812"/>
      <c r="AH18" s="812"/>
      <c r="AI18" s="812"/>
      <c r="AJ18" s="812"/>
      <c r="AK18" s="812"/>
      <c r="AL18" s="812"/>
      <c r="AM18" s="812"/>
      <c r="AN18" s="812"/>
      <c r="AO18" s="812"/>
      <c r="AP18" s="812"/>
      <c r="AQ18" s="812"/>
      <c r="AR18" s="812"/>
      <c r="AS18" s="812"/>
      <c r="AT18" s="812"/>
      <c r="AU18" s="812"/>
      <c r="AV18" s="812"/>
      <c r="AW18" s="812"/>
      <c r="AX18" s="812"/>
      <c r="AY18" s="812"/>
      <c r="AZ18" s="812"/>
      <c r="BA18" s="812"/>
      <c r="BB18" s="812"/>
      <c r="BC18" s="812"/>
      <c r="BD18" s="812"/>
      <c r="BE18" s="812"/>
      <c r="BF18" s="812"/>
      <c r="BG18" s="812"/>
      <c r="BH18" s="812"/>
      <c r="BI18" s="812"/>
      <c r="BJ18" s="812"/>
      <c r="BK18" s="812"/>
      <c r="BL18" s="812"/>
      <c r="BM18" s="812"/>
      <c r="BN18" s="812"/>
      <c r="BO18" s="812"/>
      <c r="BP18" s="812"/>
      <c r="BQ18" s="812"/>
      <c r="BR18" s="812"/>
      <c r="BS18" s="812"/>
      <c r="BT18" s="812"/>
      <c r="BU18" s="812"/>
      <c r="BV18" s="812"/>
      <c r="BW18" s="812"/>
      <c r="BX18" s="812"/>
      <c r="BY18" s="812"/>
      <c r="BZ18" s="812"/>
      <c r="CA18" s="812"/>
      <c r="CB18" s="812"/>
      <c r="CC18" s="812"/>
      <c r="CD18" s="1787"/>
      <c r="CE18" s="1787"/>
      <c r="CF18" s="1787"/>
      <c r="CG18" s="1787"/>
      <c r="CH18" s="1787"/>
      <c r="CI18" s="1787"/>
      <c r="CJ18" s="878"/>
      <c r="CK18" s="878"/>
      <c r="CL18" s="878"/>
      <c r="CM18" s="878"/>
      <c r="CN18" s="878"/>
      <c r="CO18" s="878"/>
      <c r="CP18" s="878"/>
      <c r="CQ18" s="878"/>
      <c r="CR18" s="878"/>
      <c r="CS18" s="878">
        <v>0</v>
      </c>
      <c r="CT18" s="878">
        <v>0</v>
      </c>
      <c r="CU18" s="878">
        <v>0</v>
      </c>
      <c r="CV18" s="878">
        <v>0</v>
      </c>
      <c r="CW18" s="878">
        <v>0</v>
      </c>
      <c r="CX18" s="878">
        <v>0</v>
      </c>
      <c r="CY18" s="879">
        <v>0</v>
      </c>
      <c r="CZ18" s="883">
        <v>0</v>
      </c>
      <c r="DA18" s="878">
        <v>0</v>
      </c>
      <c r="DB18" s="878">
        <v>342.37457756476005</v>
      </c>
      <c r="DC18" s="878">
        <v>0</v>
      </c>
      <c r="DD18" s="878">
        <v>0</v>
      </c>
      <c r="DE18" s="878">
        <v>0</v>
      </c>
      <c r="DF18" s="878">
        <v>604.71142378200011</v>
      </c>
      <c r="DG18" s="878">
        <v>0</v>
      </c>
      <c r="DH18" s="878">
        <v>0</v>
      </c>
      <c r="DI18" s="878">
        <v>0</v>
      </c>
      <c r="DJ18" s="878">
        <v>0</v>
      </c>
      <c r="DK18" s="879">
        <v>0</v>
      </c>
      <c r="DL18" s="878">
        <v>0</v>
      </c>
      <c r="DM18" s="878">
        <v>0</v>
      </c>
      <c r="DN18" s="878">
        <v>0</v>
      </c>
      <c r="DO18" s="878">
        <v>0</v>
      </c>
      <c r="DP18" s="878">
        <v>0</v>
      </c>
      <c r="DQ18" s="878">
        <v>817.0221780303516</v>
      </c>
      <c r="DR18" s="878">
        <v>0</v>
      </c>
      <c r="DS18" s="878">
        <v>0</v>
      </c>
      <c r="DT18" s="878">
        <v>178.98280901999999</v>
      </c>
      <c r="DU18" s="878">
        <v>0</v>
      </c>
      <c r="DV18" s="878">
        <v>0</v>
      </c>
      <c r="DW18" s="884">
        <v>488.91236511</v>
      </c>
      <c r="DX18" s="878">
        <v>0</v>
      </c>
      <c r="DY18" s="878">
        <v>0</v>
      </c>
      <c r="DZ18" s="877">
        <v>1203.7150857700001</v>
      </c>
      <c r="EA18" s="877">
        <v>0</v>
      </c>
      <c r="EB18" s="877">
        <v>0</v>
      </c>
      <c r="EC18" s="877">
        <v>0</v>
      </c>
      <c r="ED18" s="877">
        <v>0</v>
      </c>
      <c r="EE18" s="877">
        <v>0</v>
      </c>
      <c r="EF18" s="877">
        <v>0</v>
      </c>
      <c r="EG18" s="877">
        <v>0</v>
      </c>
      <c r="EH18" s="877">
        <v>0</v>
      </c>
      <c r="EI18" s="881">
        <v>0</v>
      </c>
      <c r="EJ18" s="877">
        <v>0</v>
      </c>
      <c r="EK18" s="877">
        <v>0</v>
      </c>
      <c r="EL18" s="877">
        <v>0</v>
      </c>
      <c r="EM18" s="877">
        <v>658.76875736</v>
      </c>
      <c r="EN18" s="877">
        <v>0</v>
      </c>
      <c r="EO18" s="1787">
        <v>0</v>
      </c>
      <c r="EP18" s="1787">
        <v>0</v>
      </c>
      <c r="EQ18" s="1787">
        <v>0</v>
      </c>
      <c r="ER18" s="1787">
        <v>0</v>
      </c>
      <c r="ES18" s="1787">
        <v>0</v>
      </c>
      <c r="ET18" s="1787">
        <v>0</v>
      </c>
      <c r="EU18" s="850">
        <v>0</v>
      </c>
      <c r="EV18" s="1787">
        <v>0</v>
      </c>
      <c r="EW18" s="1787">
        <v>0</v>
      </c>
      <c r="EX18" s="1787">
        <v>0</v>
      </c>
      <c r="EY18" s="1787">
        <v>0</v>
      </c>
      <c r="EZ18" s="1787">
        <v>0</v>
      </c>
      <c r="FA18" s="1787">
        <v>2302.2598499999999</v>
      </c>
      <c r="FB18" s="1787">
        <v>0</v>
      </c>
      <c r="FC18" s="1787">
        <v>0</v>
      </c>
      <c r="FD18" s="1787">
        <v>0</v>
      </c>
      <c r="FE18" s="1787">
        <v>0</v>
      </c>
      <c r="FF18" s="1787">
        <v>0</v>
      </c>
      <c r="FG18" s="850">
        <v>0</v>
      </c>
      <c r="FH18" s="1787">
        <v>0</v>
      </c>
      <c r="FI18" s="1787">
        <v>0</v>
      </c>
      <c r="FJ18" s="1787">
        <v>0</v>
      </c>
      <c r="FK18" s="1787">
        <v>0</v>
      </c>
      <c r="FL18" s="1787">
        <v>0</v>
      </c>
      <c r="FM18" s="1787">
        <v>377.58637948606003</v>
      </c>
      <c r="FN18" s="1787">
        <v>0</v>
      </c>
      <c r="FO18" s="1787">
        <v>0</v>
      </c>
      <c r="FP18" s="1787">
        <v>822.27542516000005</v>
      </c>
      <c r="FQ18" s="1787">
        <v>0</v>
      </c>
      <c r="FR18" s="1787">
        <v>0</v>
      </c>
      <c r="FS18" s="850">
        <v>1081.956273905</v>
      </c>
      <c r="FT18" s="1787">
        <v>0</v>
      </c>
      <c r="FU18" s="1787">
        <v>0</v>
      </c>
      <c r="FV18" s="1787">
        <v>0</v>
      </c>
      <c r="FW18" s="1787">
        <v>0</v>
      </c>
      <c r="FX18" s="1787">
        <v>0</v>
      </c>
      <c r="FY18" s="1787">
        <v>0</v>
      </c>
      <c r="FZ18" s="1787">
        <v>0</v>
      </c>
      <c r="GA18" s="1787">
        <v>0</v>
      </c>
      <c r="GB18" s="1787">
        <v>3567.1650366399999</v>
      </c>
      <c r="GC18" s="1787">
        <v>0</v>
      </c>
      <c r="GD18" s="1787">
        <v>0</v>
      </c>
      <c r="GE18" s="850">
        <v>0</v>
      </c>
      <c r="GF18" s="1787">
        <v>0</v>
      </c>
      <c r="GG18" s="1787">
        <v>0</v>
      </c>
      <c r="GH18" s="1787">
        <v>0</v>
      </c>
      <c r="GI18" s="1787">
        <v>0</v>
      </c>
      <c r="GJ18" s="1787">
        <v>0</v>
      </c>
      <c r="GK18" s="1787">
        <v>0</v>
      </c>
      <c r="GL18" s="1787">
        <v>0</v>
      </c>
      <c r="GM18" s="1787">
        <v>0</v>
      </c>
      <c r="GN18" s="1787">
        <v>0</v>
      </c>
      <c r="GO18" s="1787">
        <v>0</v>
      </c>
      <c r="GP18" s="849">
        <v>0</v>
      </c>
      <c r="GQ18" s="710"/>
    </row>
    <row r="19" spans="1:202" ht="35.15" customHeight="1" x14ac:dyDescent="0.45">
      <c r="A19" s="845" t="s">
        <v>721</v>
      </c>
      <c r="B19" s="810"/>
      <c r="C19" s="810"/>
      <c r="D19" s="810"/>
      <c r="E19" s="810"/>
      <c r="F19" s="810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1803"/>
      <c r="R19" s="885"/>
      <c r="S19" s="1804"/>
      <c r="T19" s="1804"/>
      <c r="U19" s="858"/>
      <c r="V19" s="858"/>
      <c r="W19" s="1804"/>
      <c r="X19" s="1804"/>
      <c r="Y19" s="858"/>
      <c r="Z19" s="858"/>
      <c r="AA19" s="858"/>
      <c r="AB19" s="1792"/>
      <c r="AC19" s="813"/>
      <c r="AD19" s="813"/>
      <c r="AE19" s="813"/>
      <c r="AF19" s="813"/>
      <c r="AG19" s="813"/>
      <c r="AH19" s="813"/>
      <c r="AI19" s="813"/>
      <c r="AJ19" s="813"/>
      <c r="AK19" s="1805"/>
      <c r="AL19" s="818"/>
      <c r="AM19" s="818"/>
      <c r="AN19" s="818"/>
      <c r="AO19" s="820"/>
      <c r="AP19" s="723"/>
      <c r="AQ19" s="813"/>
      <c r="AR19" s="813"/>
      <c r="AS19" s="813"/>
      <c r="AT19" s="723"/>
      <c r="AU19" s="723"/>
      <c r="AV19" s="723"/>
      <c r="AW19" s="723"/>
      <c r="AX19" s="723"/>
      <c r="AY19" s="723"/>
      <c r="AZ19" s="820"/>
      <c r="BA19" s="723"/>
      <c r="BB19" s="723"/>
      <c r="BC19" s="723"/>
      <c r="BD19" s="723"/>
      <c r="BE19" s="723"/>
      <c r="BF19" s="723"/>
      <c r="BG19" s="723"/>
      <c r="BH19" s="723"/>
      <c r="BI19" s="723"/>
      <c r="BJ19" s="723"/>
      <c r="BK19" s="723"/>
      <c r="BL19" s="812"/>
      <c r="BM19" s="723"/>
      <c r="BN19" s="723"/>
      <c r="BO19" s="886"/>
      <c r="BP19" s="886"/>
      <c r="BQ19" s="887"/>
      <c r="BR19" s="887"/>
      <c r="BS19" s="887"/>
      <c r="BT19" s="887"/>
      <c r="BU19" s="887"/>
      <c r="BV19" s="887"/>
      <c r="BW19" s="887"/>
      <c r="BX19" s="813"/>
      <c r="BY19" s="813"/>
      <c r="BZ19" s="813"/>
      <c r="CA19" s="888" t="s">
        <v>103</v>
      </c>
      <c r="CB19" s="888"/>
      <c r="CC19" s="888"/>
      <c r="CD19" s="816"/>
      <c r="CE19" s="816"/>
      <c r="CF19" s="826"/>
      <c r="CG19" s="816"/>
      <c r="CH19" s="816"/>
      <c r="CI19" s="826"/>
      <c r="CJ19" s="826"/>
      <c r="CK19" s="826"/>
      <c r="CL19" s="826"/>
      <c r="CM19" s="826"/>
      <c r="CN19" s="826"/>
      <c r="CO19" s="826"/>
      <c r="CP19" s="826"/>
      <c r="CQ19" s="826"/>
      <c r="CR19" s="826"/>
      <c r="CS19" s="826"/>
      <c r="CT19" s="826"/>
      <c r="CU19" s="826"/>
      <c r="CV19" s="826"/>
      <c r="CW19" s="826"/>
      <c r="CX19" s="826"/>
      <c r="CY19" s="889"/>
      <c r="CZ19" s="826"/>
      <c r="DA19" s="826"/>
      <c r="DB19" s="826"/>
      <c r="DC19" s="826"/>
      <c r="DD19" s="826"/>
      <c r="DE19" s="826"/>
      <c r="DF19" s="826"/>
      <c r="DG19" s="826"/>
      <c r="DH19" s="826"/>
      <c r="DI19" s="826"/>
      <c r="DJ19" s="826"/>
      <c r="DK19" s="889"/>
      <c r="DL19" s="826"/>
      <c r="DM19" s="826"/>
      <c r="DN19" s="826"/>
      <c r="DO19" s="826"/>
      <c r="DP19" s="826"/>
      <c r="DQ19" s="826"/>
      <c r="DR19" s="826"/>
      <c r="DS19" s="826"/>
      <c r="DT19" s="826"/>
      <c r="DU19" s="826"/>
      <c r="DV19" s="826"/>
      <c r="DW19" s="890"/>
      <c r="DX19" s="826"/>
      <c r="DY19" s="826"/>
      <c r="DZ19" s="1793"/>
      <c r="EA19" s="1793"/>
      <c r="EB19" s="1793"/>
      <c r="EC19" s="1793"/>
      <c r="ED19" s="1793"/>
      <c r="EE19" s="1793"/>
      <c r="EF19" s="1793"/>
      <c r="EG19" s="1793"/>
      <c r="EH19" s="1793"/>
      <c r="EI19" s="863"/>
      <c r="EJ19" s="1793"/>
      <c r="EK19" s="1793"/>
      <c r="EL19" s="1793"/>
      <c r="EM19" s="1793"/>
      <c r="EN19" s="1793"/>
      <c r="EO19" s="1793"/>
      <c r="EP19" s="1793"/>
      <c r="EQ19" s="1793"/>
      <c r="ER19" s="1787"/>
      <c r="ES19" s="1787"/>
      <c r="ET19" s="1787"/>
      <c r="EU19" s="891"/>
      <c r="EV19" s="1806"/>
      <c r="EW19" s="1806"/>
      <c r="EX19" s="1806"/>
      <c r="EY19" s="1806"/>
      <c r="EZ19" s="1806"/>
      <c r="FA19" s="1806"/>
      <c r="FB19" s="1806"/>
      <c r="FC19" s="1806"/>
      <c r="FD19" s="1806"/>
      <c r="FE19" s="1806"/>
      <c r="FF19" s="1806"/>
      <c r="FG19" s="891"/>
      <c r="FH19" s="1806"/>
      <c r="FI19" s="1806"/>
      <c r="FJ19" s="1806"/>
      <c r="FK19" s="1806"/>
      <c r="FL19" s="1806"/>
      <c r="FM19" s="1806"/>
      <c r="FN19" s="1806"/>
      <c r="FO19" s="1806"/>
      <c r="FP19" s="1806"/>
      <c r="FQ19" s="1806"/>
      <c r="FR19" s="1806"/>
      <c r="FS19" s="891"/>
      <c r="FT19" s="1806"/>
      <c r="FU19" s="1806"/>
      <c r="FV19" s="1806"/>
      <c r="FW19" s="1806"/>
      <c r="FX19" s="1806"/>
      <c r="FY19" s="1806"/>
      <c r="FZ19" s="1806"/>
      <c r="GA19" s="1806"/>
      <c r="GB19" s="1806"/>
      <c r="GC19" s="1806"/>
      <c r="GD19" s="1806"/>
      <c r="GE19" s="891"/>
      <c r="GF19" s="1806"/>
      <c r="GG19" s="1806"/>
      <c r="GH19" s="1806"/>
      <c r="GI19" s="1806"/>
      <c r="GJ19" s="1806"/>
      <c r="GK19" s="1806"/>
      <c r="GL19" s="1806"/>
      <c r="GM19" s="1806"/>
      <c r="GN19" s="1806"/>
      <c r="GO19" s="1806"/>
      <c r="GP19" s="892"/>
      <c r="GQ19" s="710"/>
    </row>
    <row r="20" spans="1:202" ht="35.15" customHeight="1" x14ac:dyDescent="0.45">
      <c r="A20" s="893" t="s">
        <v>722</v>
      </c>
      <c r="B20" s="1791"/>
      <c r="C20" s="1791"/>
      <c r="D20" s="1791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857">
        <v>46042</v>
      </c>
      <c r="S20" s="819"/>
      <c r="T20" s="819">
        <v>56828</v>
      </c>
      <c r="U20" s="819">
        <v>56828</v>
      </c>
      <c r="V20" s="819"/>
      <c r="W20" s="819">
        <v>56828</v>
      </c>
      <c r="X20" s="819">
        <v>56828</v>
      </c>
      <c r="Y20" s="819">
        <v>56828</v>
      </c>
      <c r="Z20" s="819">
        <v>56828</v>
      </c>
      <c r="AA20" s="819">
        <v>56828</v>
      </c>
      <c r="AB20" s="819">
        <v>56828</v>
      </c>
      <c r="AC20" s="813">
        <v>56828</v>
      </c>
      <c r="AD20" s="813">
        <v>56828</v>
      </c>
      <c r="AE20" s="813">
        <v>56828</v>
      </c>
      <c r="AF20" s="813">
        <v>56828</v>
      </c>
      <c r="AG20" s="813"/>
      <c r="AH20" s="813">
        <v>73109</v>
      </c>
      <c r="AI20" s="813">
        <v>73109</v>
      </c>
      <c r="AJ20" s="813">
        <v>73109</v>
      </c>
      <c r="AK20" s="813">
        <v>73109</v>
      </c>
      <c r="AL20" s="813">
        <v>73109</v>
      </c>
      <c r="AM20" s="813">
        <v>73109</v>
      </c>
      <c r="AN20" s="813">
        <v>73109</v>
      </c>
      <c r="AO20" s="813">
        <v>73109</v>
      </c>
      <c r="AP20" s="813">
        <v>73109</v>
      </c>
      <c r="AQ20" s="813">
        <v>73109</v>
      </c>
      <c r="AR20" s="813">
        <v>73109</v>
      </c>
      <c r="AS20" s="813">
        <v>73109</v>
      </c>
      <c r="AT20" s="813">
        <v>88764</v>
      </c>
      <c r="AU20" s="813">
        <v>88764</v>
      </c>
      <c r="AV20" s="813">
        <v>88764</v>
      </c>
      <c r="AW20" s="894">
        <v>93461</v>
      </c>
      <c r="AX20" s="894">
        <v>93461</v>
      </c>
      <c r="AY20" s="894">
        <v>93461</v>
      </c>
      <c r="AZ20" s="894">
        <v>93461</v>
      </c>
      <c r="BA20" s="894">
        <v>93461</v>
      </c>
      <c r="BB20" s="894">
        <v>93461</v>
      </c>
      <c r="BC20" s="894">
        <v>93461</v>
      </c>
      <c r="BD20" s="894">
        <v>93461</v>
      </c>
      <c r="BE20" s="894">
        <v>93461</v>
      </c>
      <c r="BF20" s="894">
        <v>112611</v>
      </c>
      <c r="BG20" s="894">
        <v>112611</v>
      </c>
      <c r="BH20" s="894">
        <v>112611</v>
      </c>
      <c r="BI20" s="894">
        <v>112611</v>
      </c>
      <c r="BJ20" s="894">
        <v>112611</v>
      </c>
      <c r="BK20" s="894">
        <v>112611</v>
      </c>
      <c r="BL20" s="894">
        <v>112611</v>
      </c>
      <c r="BM20" s="894">
        <v>112611</v>
      </c>
      <c r="BN20" s="894"/>
      <c r="BO20" s="894">
        <v>133344.08012723501</v>
      </c>
      <c r="BP20" s="894">
        <v>133344.08012723501</v>
      </c>
      <c r="BQ20" s="895">
        <v>133344.08012723501</v>
      </c>
      <c r="BR20" s="895">
        <v>133344.08012723501</v>
      </c>
      <c r="BS20" s="895">
        <v>133344.08012723501</v>
      </c>
      <c r="BT20" s="895">
        <v>133344.08012723501</v>
      </c>
      <c r="BU20" s="895">
        <v>139936</v>
      </c>
      <c r="BV20" s="895">
        <v>139936</v>
      </c>
      <c r="BW20" s="895">
        <v>139936</v>
      </c>
      <c r="BX20" s="895">
        <v>139936</v>
      </c>
      <c r="BY20" s="895">
        <v>139936</v>
      </c>
      <c r="BZ20" s="895">
        <v>139936</v>
      </c>
      <c r="CA20" s="815">
        <v>166768.473</v>
      </c>
      <c r="CB20" s="815">
        <v>166768.473</v>
      </c>
      <c r="CC20" s="815">
        <v>166768.473</v>
      </c>
      <c r="CD20" s="815">
        <v>166768.473</v>
      </c>
      <c r="CE20" s="815">
        <v>166768.473</v>
      </c>
      <c r="CF20" s="815">
        <v>166768.473</v>
      </c>
      <c r="CG20" s="815">
        <v>166768.473</v>
      </c>
      <c r="CH20" s="815">
        <v>166768.473</v>
      </c>
      <c r="CI20" s="815">
        <v>166768.473</v>
      </c>
      <c r="CJ20" s="815">
        <v>166768.473</v>
      </c>
      <c r="CK20" s="815">
        <v>166768.473</v>
      </c>
      <c r="CL20" s="815">
        <v>166768.473</v>
      </c>
      <c r="CM20" s="815">
        <v>202010</v>
      </c>
      <c r="CN20" s="815">
        <v>202010</v>
      </c>
      <c r="CO20" s="815">
        <v>202010</v>
      </c>
      <c r="CP20" s="815">
        <v>202010</v>
      </c>
      <c r="CQ20" s="815">
        <v>202010</v>
      </c>
      <c r="CR20" s="815">
        <v>202010</v>
      </c>
      <c r="CS20" s="815">
        <v>202010</v>
      </c>
      <c r="CT20" s="815">
        <v>202010</v>
      </c>
      <c r="CU20" s="815">
        <v>202010</v>
      </c>
      <c r="CV20" s="815">
        <v>202010</v>
      </c>
      <c r="CW20" s="815">
        <v>202010</v>
      </c>
      <c r="CX20" s="815">
        <v>202010</v>
      </c>
      <c r="CY20" s="896">
        <v>298699.4798977591</v>
      </c>
      <c r="CZ20" s="815">
        <v>298699.4798977591</v>
      </c>
      <c r="DA20" s="815">
        <v>298699.47989775898</v>
      </c>
      <c r="DB20" s="815">
        <v>298699.4798977591</v>
      </c>
      <c r="DC20" s="815">
        <v>298699.4798977591</v>
      </c>
      <c r="DD20" s="815">
        <v>298699.4798977591</v>
      </c>
      <c r="DE20" s="815">
        <v>298699.4798977591</v>
      </c>
      <c r="DF20" s="815">
        <v>298699.4798977591</v>
      </c>
      <c r="DG20" s="815">
        <v>298699.4798977591</v>
      </c>
      <c r="DH20" s="815">
        <v>298699.4798977591</v>
      </c>
      <c r="DI20" s="815">
        <v>298699.4798977591</v>
      </c>
      <c r="DJ20" s="815">
        <v>298699.4798977591</v>
      </c>
      <c r="DK20" s="815">
        <v>345946.25495195843</v>
      </c>
      <c r="DL20" s="815">
        <v>345946.25495195843</v>
      </c>
      <c r="DM20" s="815">
        <v>345946.25495195843</v>
      </c>
      <c r="DN20" s="815">
        <v>345946.25495195843</v>
      </c>
      <c r="DO20" s="815">
        <v>345946.25495195843</v>
      </c>
      <c r="DP20" s="815">
        <v>345946.25495195843</v>
      </c>
      <c r="DQ20" s="815">
        <v>345946.25495195843</v>
      </c>
      <c r="DR20" s="815">
        <v>345946.25495195843</v>
      </c>
      <c r="DS20" s="815">
        <v>345946.25495195843</v>
      </c>
      <c r="DT20" s="815">
        <v>345946.25495195843</v>
      </c>
      <c r="DU20" s="815">
        <v>345946.25495195843</v>
      </c>
      <c r="DV20" s="815">
        <v>345946.25495195843</v>
      </c>
      <c r="DW20" s="896">
        <v>385378.02921800001</v>
      </c>
      <c r="DX20" s="815">
        <v>385378.02921800001</v>
      </c>
      <c r="DY20" s="815">
        <v>385378.02921800001</v>
      </c>
      <c r="DZ20" s="1793">
        <v>385378.02921800001</v>
      </c>
      <c r="EA20" s="1793">
        <v>385378.02921800001</v>
      </c>
      <c r="EB20" s="1793">
        <v>385378.02921800001</v>
      </c>
      <c r="EC20" s="816">
        <v>385378.02921800001</v>
      </c>
      <c r="ED20" s="816">
        <v>385378.02921800001</v>
      </c>
      <c r="EE20" s="816">
        <v>385378.02921800001</v>
      </c>
      <c r="EF20" s="816">
        <v>385378.02921800001</v>
      </c>
      <c r="EG20" s="816">
        <v>385378.02921800001</v>
      </c>
      <c r="EH20" s="816">
        <v>385378.02921800001</v>
      </c>
      <c r="EI20" s="860">
        <v>459130.92153951299</v>
      </c>
      <c r="EJ20" s="816">
        <v>459130.92153951299</v>
      </c>
      <c r="EK20" s="816">
        <v>459130.92153951299</v>
      </c>
      <c r="EL20" s="816">
        <v>459130.92153951299</v>
      </c>
      <c r="EM20" s="816">
        <v>459130.92153951299</v>
      </c>
      <c r="EN20" s="816">
        <v>459130.92153951299</v>
      </c>
      <c r="EO20" s="816">
        <v>459130.92153951299</v>
      </c>
      <c r="EP20" s="816">
        <v>459130.92153951299</v>
      </c>
      <c r="EQ20" s="816">
        <v>459130.92153951299</v>
      </c>
      <c r="ER20" s="1793">
        <v>459130.92153951299</v>
      </c>
      <c r="ES20" s="1793">
        <v>459130.92153951299</v>
      </c>
      <c r="ET20" s="1793">
        <v>459130.92153951299</v>
      </c>
      <c r="EU20" s="863">
        <v>610222.29231138306</v>
      </c>
      <c r="EV20" s="1793">
        <v>610222.29231138306</v>
      </c>
      <c r="EW20" s="1793">
        <v>610222.29231138306</v>
      </c>
      <c r="EX20" s="1793">
        <v>610222.29231138306</v>
      </c>
      <c r="EY20" s="1793">
        <v>610222.29231138306</v>
      </c>
      <c r="EZ20" s="1793">
        <v>610222.29231138306</v>
      </c>
      <c r="FA20" s="1793">
        <v>610222.29231138306</v>
      </c>
      <c r="FB20" s="1793">
        <v>610222.29231138306</v>
      </c>
      <c r="FC20" s="1793">
        <v>610222.29231138306</v>
      </c>
      <c r="FD20" s="1793">
        <v>610222.29231138306</v>
      </c>
      <c r="FE20" s="1793">
        <v>610222.29231138306</v>
      </c>
      <c r="FF20" s="1793">
        <v>610222.29231138306</v>
      </c>
      <c r="FG20" s="863">
        <v>854834.48510637297</v>
      </c>
      <c r="FH20" s="1793">
        <v>854834.48510637297</v>
      </c>
      <c r="FI20" s="1793">
        <v>854834.48510637297</v>
      </c>
      <c r="FJ20" s="1793">
        <v>854834.48510637297</v>
      </c>
      <c r="FK20" s="1793">
        <v>854834.48510637297</v>
      </c>
      <c r="FL20" s="1793">
        <v>854834.48510637297</v>
      </c>
      <c r="FM20" s="1793">
        <v>854834.48510637297</v>
      </c>
      <c r="FN20" s="1793">
        <v>854834.48510637297</v>
      </c>
      <c r="FO20" s="1793">
        <v>854834.48510637297</v>
      </c>
      <c r="FP20" s="1793">
        <v>854834.48510637297</v>
      </c>
      <c r="FQ20" s="1793">
        <v>854834.48510637297</v>
      </c>
      <c r="FR20" s="1793">
        <v>854834.48510637297</v>
      </c>
      <c r="FS20" s="863">
        <v>1050978.2635573</v>
      </c>
      <c r="FT20" s="1793">
        <v>1050978.2635573</v>
      </c>
      <c r="FU20" s="1793">
        <v>1050978.2635573</v>
      </c>
      <c r="FV20" s="1793">
        <v>1050978.2635573</v>
      </c>
      <c r="FW20" s="1793">
        <v>1050978.2635573</v>
      </c>
      <c r="FX20" s="1793">
        <v>1050978.2635573</v>
      </c>
      <c r="FY20" s="1793">
        <v>1176219.9005669998</v>
      </c>
      <c r="FZ20" s="1793">
        <v>1176219.9005669998</v>
      </c>
      <c r="GA20" s="1793">
        <v>1176219.9005669998</v>
      </c>
      <c r="GB20" s="1793">
        <v>1176219.9005669998</v>
      </c>
      <c r="GC20" s="1793">
        <v>1176219.9005669998</v>
      </c>
      <c r="GD20" s="1793">
        <v>1176219.9005669998</v>
      </c>
      <c r="GE20" s="863">
        <v>1400006.0856349999</v>
      </c>
      <c r="GF20" s="1793">
        <v>1400006.0856349999</v>
      </c>
      <c r="GG20" s="1793">
        <v>1400006.0856349999</v>
      </c>
      <c r="GH20" s="1793">
        <v>1400006.0856349999</v>
      </c>
      <c r="GI20" s="1793">
        <v>1400006.0856349999</v>
      </c>
      <c r="GJ20" s="1793">
        <v>1400006.0856349999</v>
      </c>
      <c r="GK20" s="1793">
        <v>1400006.0856349999</v>
      </c>
      <c r="GL20" s="1793">
        <v>1400006.0856349999</v>
      </c>
      <c r="GM20" s="1793">
        <v>1400006.0856349999</v>
      </c>
      <c r="GN20" s="1793">
        <v>1400006.0856349999</v>
      </c>
      <c r="GO20" s="1793">
        <v>1400006.0856349999</v>
      </c>
      <c r="GP20" s="862">
        <v>1400006.0856349999</v>
      </c>
      <c r="GQ20" s="710"/>
      <c r="GR20" s="864"/>
    </row>
    <row r="21" spans="1:202" ht="35.15" customHeight="1" x14ac:dyDescent="0.45">
      <c r="A21" s="893" t="s">
        <v>723</v>
      </c>
      <c r="B21" s="1791">
        <v>9631.9</v>
      </c>
      <c r="C21" s="1791">
        <v>11232.03</v>
      </c>
      <c r="D21" s="1791">
        <v>13976.7</v>
      </c>
      <c r="E21" s="1791">
        <v>16295.839</v>
      </c>
      <c r="F21" s="1791">
        <v>21630</v>
      </c>
      <c r="G21" s="1791">
        <v>25934</v>
      </c>
      <c r="H21" s="1791">
        <v>25934</v>
      </c>
      <c r="I21" s="1791">
        <v>25934</v>
      </c>
      <c r="J21" s="1791">
        <v>25934</v>
      </c>
      <c r="K21" s="1791">
        <v>25934</v>
      </c>
      <c r="L21" s="1791">
        <v>25934</v>
      </c>
      <c r="M21" s="1791">
        <v>25934</v>
      </c>
      <c r="N21" s="1791">
        <v>25934</v>
      </c>
      <c r="O21" s="1791">
        <v>25934</v>
      </c>
      <c r="P21" s="1791">
        <v>25934</v>
      </c>
      <c r="Q21" s="1791">
        <v>25934</v>
      </c>
      <c r="R21" s="857">
        <v>25934</v>
      </c>
      <c r="S21" s="819">
        <v>25934</v>
      </c>
      <c r="T21" s="819">
        <v>53411</v>
      </c>
      <c r="U21" s="819">
        <v>53411</v>
      </c>
      <c r="V21" s="819"/>
      <c r="W21" s="819">
        <v>53411</v>
      </c>
      <c r="X21" s="819">
        <v>53411</v>
      </c>
      <c r="Y21" s="819">
        <v>53411</v>
      </c>
      <c r="Z21" s="819">
        <v>53411</v>
      </c>
      <c r="AA21" s="819">
        <v>53411</v>
      </c>
      <c r="AB21" s="813">
        <v>53411</v>
      </c>
      <c r="AC21" s="813">
        <v>53411</v>
      </c>
      <c r="AD21" s="813">
        <v>53411</v>
      </c>
      <c r="AE21" s="813">
        <v>53411</v>
      </c>
      <c r="AF21" s="813">
        <v>53411</v>
      </c>
      <c r="AG21" s="813"/>
      <c r="AH21" s="813">
        <v>71847</v>
      </c>
      <c r="AI21" s="813">
        <v>71847</v>
      </c>
      <c r="AJ21" s="813">
        <v>71847</v>
      </c>
      <c r="AK21" s="813">
        <v>73109</v>
      </c>
      <c r="AL21" s="813">
        <v>73109</v>
      </c>
      <c r="AM21" s="813">
        <v>73109</v>
      </c>
      <c r="AN21" s="813">
        <v>73109</v>
      </c>
      <c r="AO21" s="813">
        <v>73109</v>
      </c>
      <c r="AP21" s="813">
        <v>73109</v>
      </c>
      <c r="AQ21" s="813">
        <v>73109</v>
      </c>
      <c r="AR21" s="813">
        <v>73109</v>
      </c>
      <c r="AS21" s="813">
        <v>73109</v>
      </c>
      <c r="AT21" s="813">
        <v>81464</v>
      </c>
      <c r="AU21" s="813">
        <v>81464</v>
      </c>
      <c r="AV21" s="813">
        <v>81464</v>
      </c>
      <c r="AW21" s="894">
        <v>89545</v>
      </c>
      <c r="AX21" s="894">
        <v>89545</v>
      </c>
      <c r="AY21" s="894">
        <v>89545</v>
      </c>
      <c r="AZ21" s="894">
        <v>89545</v>
      </c>
      <c r="BA21" s="894">
        <v>89545</v>
      </c>
      <c r="BB21" s="894">
        <v>89545</v>
      </c>
      <c r="BC21" s="894">
        <v>89545</v>
      </c>
      <c r="BD21" s="894">
        <v>89545</v>
      </c>
      <c r="BE21" s="894">
        <v>89545</v>
      </c>
      <c r="BF21" s="894">
        <v>104818</v>
      </c>
      <c r="BG21" s="894">
        <v>104818</v>
      </c>
      <c r="BH21" s="894">
        <v>104818</v>
      </c>
      <c r="BI21" s="894">
        <v>104818</v>
      </c>
      <c r="BJ21" s="894">
        <v>104818</v>
      </c>
      <c r="BK21" s="894">
        <v>104818</v>
      </c>
      <c r="BL21" s="894">
        <v>104818</v>
      </c>
      <c r="BM21" s="894">
        <v>104818</v>
      </c>
      <c r="BN21" s="894"/>
      <c r="BO21" s="894">
        <v>123098.634578</v>
      </c>
      <c r="BP21" s="894">
        <v>123098.634578</v>
      </c>
      <c r="BQ21" s="895">
        <v>123098.634578</v>
      </c>
      <c r="BR21" s="895">
        <v>123098.634578</v>
      </c>
      <c r="BS21" s="895">
        <v>123098.634578</v>
      </c>
      <c r="BT21" s="895">
        <v>123098.634578</v>
      </c>
      <c r="BU21" s="895">
        <v>132538</v>
      </c>
      <c r="BV21" s="895">
        <v>132538</v>
      </c>
      <c r="BW21" s="895">
        <v>132538</v>
      </c>
      <c r="BX21" s="895">
        <v>132538</v>
      </c>
      <c r="BY21" s="895">
        <v>132538</v>
      </c>
      <c r="BZ21" s="895">
        <v>132538</v>
      </c>
      <c r="CA21" s="815">
        <v>162527.84830000001</v>
      </c>
      <c r="CB21" s="815">
        <v>162527.84830000001</v>
      </c>
      <c r="CC21" s="815">
        <v>162527.84830000001</v>
      </c>
      <c r="CD21" s="815">
        <v>162527.84830000001</v>
      </c>
      <c r="CE21" s="815">
        <v>162527.84830000001</v>
      </c>
      <c r="CF21" s="815">
        <v>162527.84830000001</v>
      </c>
      <c r="CG21" s="815">
        <v>162527.84830000001</v>
      </c>
      <c r="CH21" s="815">
        <v>162527.84830000001</v>
      </c>
      <c r="CI21" s="815">
        <v>162527.84830000001</v>
      </c>
      <c r="CJ21" s="815">
        <v>162527.84830000001</v>
      </c>
      <c r="CK21" s="815">
        <v>162527.84830000001</v>
      </c>
      <c r="CL21" s="815">
        <v>162527.84830000001</v>
      </c>
      <c r="CM21" s="815">
        <v>195062</v>
      </c>
      <c r="CN21" s="815">
        <v>195062</v>
      </c>
      <c r="CO21" s="815">
        <v>195062</v>
      </c>
      <c r="CP21" s="815">
        <v>195062</v>
      </c>
      <c r="CQ21" s="815">
        <v>195062</v>
      </c>
      <c r="CR21" s="815">
        <v>195062</v>
      </c>
      <c r="CS21" s="815">
        <v>195062</v>
      </c>
      <c r="CT21" s="815">
        <v>195062</v>
      </c>
      <c r="CU21" s="815">
        <v>195062</v>
      </c>
      <c r="CV21" s="815">
        <v>195062</v>
      </c>
      <c r="CW21" s="815">
        <v>195062</v>
      </c>
      <c r="CX21" s="815">
        <v>195062</v>
      </c>
      <c r="CY21" s="896">
        <v>285921.00610834261</v>
      </c>
      <c r="CZ21" s="815">
        <v>285921.00610834261</v>
      </c>
      <c r="DA21" s="815">
        <v>285921.00610834261</v>
      </c>
      <c r="DB21" s="815">
        <v>285921.00610834261</v>
      </c>
      <c r="DC21" s="815">
        <v>285921.00610834261</v>
      </c>
      <c r="DD21" s="815">
        <v>285921.00610834261</v>
      </c>
      <c r="DE21" s="815">
        <v>285921.00610834261</v>
      </c>
      <c r="DF21" s="815">
        <v>285921.00610834261</v>
      </c>
      <c r="DG21" s="815">
        <v>285921.00610834261</v>
      </c>
      <c r="DH21" s="815">
        <v>285921.00610834261</v>
      </c>
      <c r="DI21" s="815">
        <v>285921.00610834261</v>
      </c>
      <c r="DJ21" s="815">
        <v>285921.00610834261</v>
      </c>
      <c r="DK21" s="897">
        <v>332228.55979104008</v>
      </c>
      <c r="DL21" s="897">
        <v>332228.55979104008</v>
      </c>
      <c r="DM21" s="897">
        <v>332228.55979104008</v>
      </c>
      <c r="DN21" s="897">
        <v>332228.55979104008</v>
      </c>
      <c r="DO21" s="897">
        <v>332228.55979104008</v>
      </c>
      <c r="DP21" s="897">
        <v>332228.55979104008</v>
      </c>
      <c r="DQ21" s="897">
        <v>332228.55979104008</v>
      </c>
      <c r="DR21" s="897">
        <v>332228.55979104008</v>
      </c>
      <c r="DS21" s="815">
        <v>332228.55979104008</v>
      </c>
      <c r="DT21" s="815">
        <v>332228.55979104008</v>
      </c>
      <c r="DU21" s="815">
        <v>332228.55979104008</v>
      </c>
      <c r="DV21" s="815">
        <v>332228.55979104008</v>
      </c>
      <c r="DW21" s="896">
        <v>376332.82076800003</v>
      </c>
      <c r="DX21" s="815">
        <v>376332.82076800003</v>
      </c>
      <c r="DY21" s="815">
        <v>376332.82076800003</v>
      </c>
      <c r="DZ21" s="1793">
        <v>376332.82076800003</v>
      </c>
      <c r="EA21" s="1793">
        <v>376332.82076800003</v>
      </c>
      <c r="EB21" s="1793">
        <v>376332.82076800003</v>
      </c>
      <c r="EC21" s="816">
        <v>376332.82076800003</v>
      </c>
      <c r="ED21" s="816">
        <v>376332.82076800003</v>
      </c>
      <c r="EE21" s="816">
        <v>376332.82076800003</v>
      </c>
      <c r="EF21" s="816">
        <v>376332.82076800003</v>
      </c>
      <c r="EG21" s="816">
        <v>376332.82076800003</v>
      </c>
      <c r="EH21" s="816">
        <v>376332.82076800003</v>
      </c>
      <c r="EI21" s="860">
        <v>426704.81854046299</v>
      </c>
      <c r="EJ21" s="816">
        <v>426704.81854046299</v>
      </c>
      <c r="EK21" s="816">
        <v>426704.81854046299</v>
      </c>
      <c r="EL21" s="816">
        <v>426704.81854046299</v>
      </c>
      <c r="EM21" s="816">
        <v>426704.81854046299</v>
      </c>
      <c r="EN21" s="816">
        <v>426704.81854046299</v>
      </c>
      <c r="EO21" s="816">
        <v>426704.81854046299</v>
      </c>
      <c r="EP21" s="816">
        <v>426704.81854046299</v>
      </c>
      <c r="EQ21" s="816">
        <v>426704.81854046299</v>
      </c>
      <c r="ER21" s="1793">
        <v>426704.81854046299</v>
      </c>
      <c r="ES21" s="1793">
        <v>426704.81854046299</v>
      </c>
      <c r="ET21" s="1793">
        <v>426704.81854046299</v>
      </c>
      <c r="EU21" s="863">
        <v>577282.96184570482</v>
      </c>
      <c r="EV21" s="1793">
        <v>577282.96184570482</v>
      </c>
      <c r="EW21" s="1793">
        <v>577282.96184570482</v>
      </c>
      <c r="EX21" s="1793">
        <v>577282.96184570482</v>
      </c>
      <c r="EY21" s="1793">
        <v>577282.96184570482</v>
      </c>
      <c r="EZ21" s="1793">
        <v>577282.96184570482</v>
      </c>
      <c r="FA21" s="1793">
        <v>577282.96184570482</v>
      </c>
      <c r="FB21" s="1793">
        <v>577282.96184570482</v>
      </c>
      <c r="FC21" s="1793">
        <v>577282.96184570482</v>
      </c>
      <c r="FD21" s="1793">
        <v>577282.96184570482</v>
      </c>
      <c r="FE21" s="1793">
        <v>577282.96184570482</v>
      </c>
      <c r="FF21" s="1793">
        <v>577282.96184570482</v>
      </c>
      <c r="FG21" s="863">
        <v>803093.33599203709</v>
      </c>
      <c r="FH21" s="1793">
        <v>803093.33599203709</v>
      </c>
      <c r="FI21" s="1793">
        <v>803093.33599203709</v>
      </c>
      <c r="FJ21" s="1793">
        <v>803093.33599203709</v>
      </c>
      <c r="FK21" s="1793">
        <v>803093.33599203709</v>
      </c>
      <c r="FL21" s="1793">
        <v>803093.33599203709</v>
      </c>
      <c r="FM21" s="1793">
        <v>803093.33599203709</v>
      </c>
      <c r="FN21" s="1793">
        <v>803093.33599203709</v>
      </c>
      <c r="FO21" s="1793">
        <v>803093.33599203709</v>
      </c>
      <c r="FP21" s="1793">
        <v>803093.33599203709</v>
      </c>
      <c r="FQ21" s="1793">
        <v>803093.33599203709</v>
      </c>
      <c r="FR21" s="1793">
        <v>803093.33599203709</v>
      </c>
      <c r="FS21" s="863">
        <v>979407.74111028539</v>
      </c>
      <c r="FT21" s="1793">
        <v>979407.74111028539</v>
      </c>
      <c r="FU21" s="1793">
        <v>979407.74111028539</v>
      </c>
      <c r="FV21" s="1793">
        <v>979407.74111028539</v>
      </c>
      <c r="FW21" s="1793">
        <v>979407.74111028539</v>
      </c>
      <c r="FX21" s="1793">
        <v>979407.74111028539</v>
      </c>
      <c r="FY21" s="1793">
        <v>904452.9028535746</v>
      </c>
      <c r="FZ21" s="1793">
        <v>904452.9028535746</v>
      </c>
      <c r="GA21" s="1793">
        <v>904452.9028535746</v>
      </c>
      <c r="GB21" s="1793">
        <v>904452.9028535746</v>
      </c>
      <c r="GC21" s="1793">
        <v>904452.9028535746</v>
      </c>
      <c r="GD21" s="1793">
        <v>904452.9028535746</v>
      </c>
      <c r="GE21" s="863">
        <v>1350563.81039</v>
      </c>
      <c r="GF21" s="1793">
        <v>1350563.81039</v>
      </c>
      <c r="GG21" s="1793">
        <v>1350563.81039</v>
      </c>
      <c r="GH21" s="1793">
        <v>1350563.81039</v>
      </c>
      <c r="GI21" s="1793">
        <v>1350563.81039</v>
      </c>
      <c r="GJ21" s="1793">
        <v>1350563.81039</v>
      </c>
      <c r="GK21" s="1793">
        <v>1350563.81039</v>
      </c>
      <c r="GL21" s="1793">
        <v>1350563.81039</v>
      </c>
      <c r="GM21" s="1793">
        <v>1350563.81039</v>
      </c>
      <c r="GN21" s="1793">
        <v>1350563.81039</v>
      </c>
      <c r="GO21" s="1793">
        <v>1350563.81039</v>
      </c>
      <c r="GP21" s="862">
        <v>1350563.81039</v>
      </c>
      <c r="GQ21" s="710"/>
      <c r="GR21" s="864"/>
    </row>
    <row r="22" spans="1:202" ht="35.15" customHeight="1" x14ac:dyDescent="0.45">
      <c r="A22" s="898" t="s">
        <v>724</v>
      </c>
      <c r="B22" s="1791">
        <v>278.37</v>
      </c>
      <c r="C22" s="1791">
        <v>-121.02</v>
      </c>
      <c r="D22" s="1791">
        <v>-70.400000000000006</v>
      </c>
      <c r="E22" s="1791">
        <v>-284.78899999999999</v>
      </c>
      <c r="F22" s="1791">
        <v>136.50460000000001</v>
      </c>
      <c r="G22" s="1791">
        <v>-338.92809999999997</v>
      </c>
      <c r="H22" s="1791">
        <v>-159.08260000000001</v>
      </c>
      <c r="I22" s="1791">
        <v>-112.5844</v>
      </c>
      <c r="J22" s="1791">
        <v>-159.57820000000001</v>
      </c>
      <c r="K22" s="1791">
        <v>-72.070400000000006</v>
      </c>
      <c r="L22" s="1791">
        <v>17.234100000000002</v>
      </c>
      <c r="M22" s="1791">
        <v>-240.61760000000001</v>
      </c>
      <c r="N22" s="1791">
        <v>-207.661</v>
      </c>
      <c r="O22" s="1791">
        <v>-150.93039999999999</v>
      </c>
      <c r="P22" s="1791">
        <v>-469.64249999999998</v>
      </c>
      <c r="Q22" s="1791">
        <v>73.818399999999997</v>
      </c>
      <c r="R22" s="857">
        <v>159.12309999999999</v>
      </c>
      <c r="S22" s="819">
        <v>-1666.4004</v>
      </c>
      <c r="T22" s="819">
        <v>107.7178</v>
      </c>
      <c r="U22" s="859">
        <v>-306.702</v>
      </c>
      <c r="V22" s="859"/>
      <c r="W22" s="819">
        <v>-598.95600000000002</v>
      </c>
      <c r="X22" s="819">
        <v>-308.7638</v>
      </c>
      <c r="Y22" s="819">
        <v>-288.44240000000002</v>
      </c>
      <c r="Z22" s="819">
        <v>643.66700000000003</v>
      </c>
      <c r="AA22" s="819">
        <v>-429.2885</v>
      </c>
      <c r="AB22" s="1792">
        <v>-139.19499999999999</v>
      </c>
      <c r="AC22" s="813">
        <v>-41.364199999999997</v>
      </c>
      <c r="AD22" s="813">
        <v>-437.92899999999997</v>
      </c>
      <c r="AE22" s="813">
        <v>-539.51909999999998</v>
      </c>
      <c r="AF22" s="813">
        <v>273.70280000000002</v>
      </c>
      <c r="AG22" s="813"/>
      <c r="AH22" s="813">
        <v>-826.92801160001022</v>
      </c>
      <c r="AI22" s="813">
        <v>-54.881898999999976</v>
      </c>
      <c r="AJ22" s="813">
        <v>164.19007333002006</v>
      </c>
      <c r="AK22" s="813">
        <v>-994.40377513002306</v>
      </c>
      <c r="AL22" s="813">
        <v>-753.05701856000678</v>
      </c>
      <c r="AM22" s="813">
        <v>-776.17584478998833</v>
      </c>
      <c r="AN22" s="813">
        <v>-680.08715710001547</v>
      </c>
      <c r="AO22" s="813">
        <v>-154.9329031899774</v>
      </c>
      <c r="AP22" s="813">
        <v>-435.54621558001031</v>
      </c>
      <c r="AQ22" s="813">
        <v>-305.86088267999747</v>
      </c>
      <c r="AR22" s="813">
        <v>-1596.7776005600069</v>
      </c>
      <c r="AS22" s="813">
        <v>-71.448873650006718</v>
      </c>
      <c r="AT22" s="813">
        <v>-1422.9553826099989</v>
      </c>
      <c r="AU22" s="813">
        <v>-917.91756533999956</v>
      </c>
      <c r="AV22" s="813">
        <v>441.43137491999755</v>
      </c>
      <c r="AW22" s="813">
        <v>-839.86263428999951</v>
      </c>
      <c r="AX22" s="813">
        <v>-493.97012427000061</v>
      </c>
      <c r="AY22" s="813">
        <v>154.75616916999988</v>
      </c>
      <c r="AZ22" s="813">
        <v>-880.21129356000199</v>
      </c>
      <c r="BA22" s="813">
        <v>-904.36901716000284</v>
      </c>
      <c r="BB22" s="813">
        <v>-1273.254892720001</v>
      </c>
      <c r="BC22" s="813">
        <f>-1116688.30702/1000</f>
        <v>-1116.6883070199999</v>
      </c>
      <c r="BD22" s="813">
        <f>-458409.268200008/1000</f>
        <v>-458.409268200008</v>
      </c>
      <c r="BE22" s="813">
        <f>-134342.406630007/1000</f>
        <v>-134.34240663000699</v>
      </c>
      <c r="BF22" s="813">
        <v>-1406.9600833599766</v>
      </c>
      <c r="BG22" s="813">
        <v>-533.20018896001227</v>
      </c>
      <c r="BH22" s="813">
        <v>-85.205147169988138</v>
      </c>
      <c r="BI22" s="813">
        <v>-319.35147992998662</v>
      </c>
      <c r="BJ22" s="813">
        <v>-970.90810463998696</v>
      </c>
      <c r="BK22" s="813">
        <v>-319.15189942000552</v>
      </c>
      <c r="BL22" s="813">
        <f>BI22+BJ22+BK22</f>
        <v>-1609.4114839899792</v>
      </c>
      <c r="BM22" s="813">
        <v>-1356.3743189000106</v>
      </c>
      <c r="BN22" s="813"/>
      <c r="BO22" s="813">
        <v>-506.10404815000157</v>
      </c>
      <c r="BP22" s="813">
        <v>-422.31094997000508</v>
      </c>
      <c r="BQ22" s="813">
        <v>863.18816832999516</v>
      </c>
      <c r="BR22" s="813">
        <v>-991.87939823000022</v>
      </c>
      <c r="BS22" s="813">
        <v>223.58358768000406</v>
      </c>
      <c r="BT22" s="813">
        <v>58.149907350002323</v>
      </c>
      <c r="BU22" s="813">
        <v>-900.37619423999593</v>
      </c>
      <c r="BV22" s="813">
        <v>-1323.011139190007</v>
      </c>
      <c r="BW22" s="813">
        <v>-569.73394272998019</v>
      </c>
      <c r="BX22" s="813">
        <v>-807.02708522999569</v>
      </c>
      <c r="BY22" s="813">
        <v>-141.51079441000522</v>
      </c>
      <c r="BZ22" s="814">
        <v>-1147.6672169800313</v>
      </c>
      <c r="CA22" s="815">
        <v>-1062.5093789399696</v>
      </c>
      <c r="CB22" s="815">
        <v>-1576.56327207</v>
      </c>
      <c r="CC22" s="815">
        <v>-407.56534315998528</v>
      </c>
      <c r="CD22" s="1802">
        <v>274.76600640002687</v>
      </c>
      <c r="CE22" s="1802">
        <v>-956.69689904003121</v>
      </c>
      <c r="CF22" s="1802">
        <v>-919.56473950996997</v>
      </c>
      <c r="CG22" s="1802">
        <v>-1709.3595876799704</v>
      </c>
      <c r="CH22" s="1802">
        <v>-1183.7076938399698</v>
      </c>
      <c r="CI22" s="1802">
        <v>-271.69817897003236</v>
      </c>
      <c r="CJ22" s="815">
        <v>413.08558436768686</v>
      </c>
      <c r="CK22" s="815">
        <v>-1362.1057220600485</v>
      </c>
      <c r="CL22" s="815">
        <v>-1425.2213491099892</v>
      </c>
      <c r="CM22" s="815">
        <v>-2315.5285755499767</v>
      </c>
      <c r="CN22" s="815">
        <v>-318.46803562999656</v>
      </c>
      <c r="CO22" s="815">
        <v>432.51076223002792</v>
      </c>
      <c r="CP22" s="815">
        <v>-558.64520213008723</v>
      </c>
      <c r="CQ22" s="815">
        <v>-814.50798743999565</v>
      </c>
      <c r="CR22" s="815">
        <v>-1714.894540309893</v>
      </c>
      <c r="CS22" s="815">
        <v>-1471.3806718200767</v>
      </c>
      <c r="CT22" s="815">
        <v>-133.35931642000517</v>
      </c>
      <c r="CU22" s="815">
        <v>-171.79805060001974</v>
      </c>
      <c r="CV22" s="815">
        <v>-1360.2964986799545</v>
      </c>
      <c r="CW22" s="815">
        <v>-460.80771754004667</v>
      </c>
      <c r="CX22" s="815">
        <v>-139.58869902999513</v>
      </c>
      <c r="CY22" s="896">
        <v>-2270.2076655899964</v>
      </c>
      <c r="CZ22" s="815">
        <v>629.76818908999633</v>
      </c>
      <c r="DA22" s="815">
        <v>-760.433493400001</v>
      </c>
      <c r="DB22" s="815">
        <v>-2733.1248475047591</v>
      </c>
      <c r="DC22" s="815">
        <v>-1324.6183808729677</v>
      </c>
      <c r="DD22" s="815">
        <v>83.452847609995402</v>
      </c>
      <c r="DE22" s="815">
        <v>-1456.8447903666845</v>
      </c>
      <c r="DF22" s="815">
        <v>-190.63639939229003</v>
      </c>
      <c r="DG22" s="815">
        <v>-367.40687182001352</v>
      </c>
      <c r="DH22" s="815">
        <v>-2191.0119159099918</v>
      </c>
      <c r="DI22" s="815">
        <v>-1473.8928013299774</v>
      </c>
      <c r="DJ22" s="815">
        <v>921.70371638999222</v>
      </c>
      <c r="DK22" s="896">
        <v>-1642.3401327300394</v>
      </c>
      <c r="DL22" s="815">
        <v>-1256.9036076699988</v>
      </c>
      <c r="DM22" s="815">
        <v>-1246.0086541210544</v>
      </c>
      <c r="DN22" s="815">
        <v>-2320.8728404300323</v>
      </c>
      <c r="DO22" s="815">
        <v>-3544.6184707000057</v>
      </c>
      <c r="DP22" s="815">
        <v>-956.55660743998408</v>
      </c>
      <c r="DQ22" s="815">
        <v>-2113.0525696003165</v>
      </c>
      <c r="DR22" s="815">
        <v>-713.52984390006213</v>
      </c>
      <c r="DS22" s="815">
        <v>-3526.6791688200296</v>
      </c>
      <c r="DT22" s="815">
        <v>-1460.4251302300352</v>
      </c>
      <c r="DU22" s="815">
        <v>-2296.6452923200177</v>
      </c>
      <c r="DV22" s="815">
        <v>1375.6002051600385</v>
      </c>
      <c r="DW22" s="896">
        <v>-3230.8144071400184</v>
      </c>
      <c r="DX22" s="815">
        <v>-4881.5175751300103</v>
      </c>
      <c r="DY22" s="815">
        <v>-6895.5358787099922</v>
      </c>
      <c r="DZ22" s="816">
        <v>-1440.5913695944007</v>
      </c>
      <c r="EA22" s="816">
        <v>-4763.2489624197706</v>
      </c>
      <c r="EB22" s="816">
        <v>-4462.4684913499714</v>
      </c>
      <c r="EC22" s="816">
        <v>-4266.3738533199848</v>
      </c>
      <c r="ED22" s="816">
        <v>-5106.0346094660263</v>
      </c>
      <c r="EE22" s="816">
        <v>-351.73107356997951</v>
      </c>
      <c r="EF22" s="816">
        <v>-5038.679267619963</v>
      </c>
      <c r="EG22" s="816">
        <v>-4127.453150129978</v>
      </c>
      <c r="EH22" s="816">
        <v>-2517.7909422600587</v>
      </c>
      <c r="EI22" s="860">
        <v>-4397.3658237099698</v>
      </c>
      <c r="EJ22" s="816">
        <v>-1749.8501066399976</v>
      </c>
      <c r="EK22" s="816">
        <v>-2947.8534711100328</v>
      </c>
      <c r="EL22" s="816">
        <v>-2584.2726515500749</v>
      </c>
      <c r="EM22" s="816">
        <v>-5010.3288976999984</v>
      </c>
      <c r="EN22" s="816">
        <v>-1386.0575355999506</v>
      </c>
      <c r="EO22" s="816">
        <v>-4113.1114020199702</v>
      </c>
      <c r="EP22" s="816">
        <v>-3868.6841342299986</v>
      </c>
      <c r="EQ22" s="816">
        <v>-4366.159375640058</v>
      </c>
      <c r="ER22" s="1793">
        <v>-576.19967878992202</v>
      </c>
      <c r="ES22" s="1793">
        <v>-5333.6747215699634</v>
      </c>
      <c r="ET22" s="1793">
        <v>385.33918257007747</v>
      </c>
      <c r="EU22" s="863">
        <v>-7291.2424213200011</v>
      </c>
      <c r="EV22" s="1793">
        <v>-1616.2783201700329</v>
      </c>
      <c r="EW22" s="1793">
        <v>-4485.305321559973</v>
      </c>
      <c r="EX22" s="816">
        <v>-2095.301548089999</v>
      </c>
      <c r="EY22" s="816">
        <v>-4944.8265527199919</v>
      </c>
      <c r="EZ22" s="816">
        <v>-1431.7868787799655</v>
      </c>
      <c r="FA22" s="816">
        <v>-4912.512966239965</v>
      </c>
      <c r="FB22" s="816">
        <v>-6401.5144075700264</v>
      </c>
      <c r="FC22" s="816">
        <v>-2436.1264843899908</v>
      </c>
      <c r="FD22" s="816">
        <v>-2370.4316299900038</v>
      </c>
      <c r="FE22" s="816">
        <v>-5315.429854579982</v>
      </c>
      <c r="FF22" s="816">
        <v>1074.2431722399947</v>
      </c>
      <c r="FG22" s="863">
        <v>-6131.7724853899945</v>
      </c>
      <c r="FH22" s="1793">
        <v>-3935.9351045400331</v>
      </c>
      <c r="FI22" s="1793">
        <v>3774.6340521900283</v>
      </c>
      <c r="FJ22" s="816">
        <v>-2085.0474991099622</v>
      </c>
      <c r="FK22" s="816">
        <v>-653.92599163091552</v>
      </c>
      <c r="FL22" s="816">
        <v>6282.6314277008514</v>
      </c>
      <c r="FM22" s="816">
        <v>-8563.8980201260201</v>
      </c>
      <c r="FN22" s="816">
        <v>-4884.6448271800346</v>
      </c>
      <c r="FO22" s="816">
        <v>-3731.8394028551525</v>
      </c>
      <c r="FP22" s="816">
        <v>-3472.3869961142168</v>
      </c>
      <c r="FQ22" s="816">
        <v>-2638.5225636600107</v>
      </c>
      <c r="FR22" s="816">
        <v>1083.6385587500743</v>
      </c>
      <c r="FS22" s="863">
        <v>-7930.9562037549704</v>
      </c>
      <c r="FT22" s="1793">
        <v>-14775.382433810028</v>
      </c>
      <c r="FU22" s="1793">
        <v>-2701.7557278499362</v>
      </c>
      <c r="FV22" s="816">
        <v>-6545.673220390011</v>
      </c>
      <c r="FW22" s="816">
        <v>-3185.3337697400357</v>
      </c>
      <c r="FX22" s="816">
        <v>2033.0185606299731</v>
      </c>
      <c r="FY22" s="816">
        <v>-3212.2551521760001</v>
      </c>
      <c r="FZ22" s="816">
        <v>-17926.139912634939</v>
      </c>
      <c r="GA22" s="816">
        <v>-6607.6101507444882</v>
      </c>
      <c r="GB22" s="816">
        <v>-3798.0224668069909</v>
      </c>
      <c r="GC22" s="816">
        <v>-3288.6287967700382</v>
      </c>
      <c r="GD22" s="816">
        <v>20535.893234889209</v>
      </c>
      <c r="GE22" s="860">
        <v>-11848.691002101146</v>
      </c>
      <c r="GF22" s="816">
        <v>-10729.473236114218</v>
      </c>
      <c r="GG22" s="816">
        <v>6122.4711997607092</v>
      </c>
      <c r="GH22" s="816">
        <v>2421.2857680587658</v>
      </c>
      <c r="GI22" s="816">
        <v>-4642.4781323506459</v>
      </c>
      <c r="GJ22" s="816">
        <v>-2684.8396020070481</v>
      </c>
      <c r="GK22" s="816">
        <v>3536.2058099795104</v>
      </c>
      <c r="GL22" s="816">
        <v>668.19924155000626</v>
      </c>
      <c r="GM22" s="816">
        <v>8182.8937999999998</v>
      </c>
      <c r="GN22" s="816">
        <v>-1404.3408999999999</v>
      </c>
      <c r="GO22" s="816">
        <v>-5495.4481133678537</v>
      </c>
      <c r="GP22" s="861">
        <v>-25086.639013714066</v>
      </c>
      <c r="GQ22" s="710"/>
      <c r="GR22" s="864"/>
    </row>
    <row r="23" spans="1:202" s="714" customFormat="1" ht="35.15" customHeight="1" x14ac:dyDescent="0.45">
      <c r="A23" s="899" t="s">
        <v>725</v>
      </c>
      <c r="B23" s="1794">
        <v>2.9</v>
      </c>
      <c r="C23" s="1794">
        <v>-1.08</v>
      </c>
      <c r="D23" s="1794">
        <v>-0.5</v>
      </c>
      <c r="E23" s="1794">
        <v>-1.75</v>
      </c>
      <c r="F23" s="1794">
        <v>-0.62</v>
      </c>
      <c r="G23" s="1794">
        <v>-1.31</v>
      </c>
      <c r="H23" s="1794">
        <v>-0.61</v>
      </c>
      <c r="I23" s="1794">
        <v>-0.43</v>
      </c>
      <c r="J23" s="1794">
        <v>-0.62</v>
      </c>
      <c r="K23" s="1794">
        <v>-0.28000000000000003</v>
      </c>
      <c r="L23" s="1794">
        <v>7.0000000000000007E-2</v>
      </c>
      <c r="M23" s="1794">
        <v>-0.93</v>
      </c>
      <c r="N23" s="1794">
        <v>-0.79</v>
      </c>
      <c r="O23" s="1794">
        <v>-0.57999999999999996</v>
      </c>
      <c r="P23" s="1794">
        <v>-1.81</v>
      </c>
      <c r="Q23" s="1794">
        <v>0.3</v>
      </c>
      <c r="R23" s="867">
        <v>0.6</v>
      </c>
      <c r="S23" s="1807">
        <v>-6.43</v>
      </c>
      <c r="T23" s="1795">
        <v>0.2</v>
      </c>
      <c r="U23" s="1795">
        <v>-0.5</v>
      </c>
      <c r="V23" s="1795"/>
      <c r="W23" s="1795">
        <v>-1.0539804321813191</v>
      </c>
      <c r="X23" s="1795">
        <v>-0.54333040050679238</v>
      </c>
      <c r="Y23" s="1795">
        <v>-0.50757091574575919</v>
      </c>
      <c r="Z23" s="1795">
        <v>1.1326581966636167</v>
      </c>
      <c r="AA23" s="1795">
        <v>-0.75541722390370947</v>
      </c>
      <c r="AB23" s="1795">
        <v>-0.24494087421693531</v>
      </c>
      <c r="AC23" s="1795">
        <v>-7.2788414162032786E-2</v>
      </c>
      <c r="AD23" s="1795">
        <v>-0.77062187653973391</v>
      </c>
      <c r="AE23" s="1795">
        <v>-0.94938956148377562</v>
      </c>
      <c r="AF23" s="1795">
        <v>0.48163370169634689</v>
      </c>
      <c r="AG23" s="1797"/>
      <c r="AH23" s="1797">
        <v>-1.1310892114514086</v>
      </c>
      <c r="AI23" s="1797">
        <v>-7.5068594837844838E-2</v>
      </c>
      <c r="AJ23" s="1797">
        <v>0.22458257304848933</v>
      </c>
      <c r="AK23" s="1797">
        <v>-1.3601660194094065</v>
      </c>
      <c r="AL23" s="1797">
        <v>-1.0300469416351021</v>
      </c>
      <c r="AM23" s="1797">
        <v>-1.0616693495875862</v>
      </c>
      <c r="AN23" s="1797">
        <v>-0.93023725820352543</v>
      </c>
      <c r="AO23" s="1797">
        <v>-0.21192042455782106</v>
      </c>
      <c r="AP23" s="1797">
        <v>-0.59574910829037508</v>
      </c>
      <c r="AQ23" s="1797">
        <v>-0.41836283177173461</v>
      </c>
      <c r="AR23" s="1797">
        <v>-2.1841053776689696</v>
      </c>
      <c r="AS23" s="1797">
        <v>-9.7729244894618608E-2</v>
      </c>
      <c r="AT23" s="1797">
        <f t="shared" ref="AT23:BL23" si="1">AT22/AT20*100</f>
        <v>-1.6030771288022156</v>
      </c>
      <c r="AU23" s="1797">
        <f t="shared" si="1"/>
        <v>-1.0341101858185746</v>
      </c>
      <c r="AV23" s="1797">
        <f t="shared" si="1"/>
        <v>0.49730901595241034</v>
      </c>
      <c r="AW23" s="1797">
        <f t="shared" si="1"/>
        <v>-0.89862363369747755</v>
      </c>
      <c r="AX23" s="1797">
        <f t="shared" si="1"/>
        <v>-0.52853075001337524</v>
      </c>
      <c r="AY23" s="1797">
        <f t="shared" si="1"/>
        <v>0.16558368642535376</v>
      </c>
      <c r="AZ23" s="1797">
        <f t="shared" si="1"/>
        <v>-0.94179528740330409</v>
      </c>
      <c r="BA23" s="1797">
        <f t="shared" si="1"/>
        <v>-0.96764320642835289</v>
      </c>
      <c r="BB23" s="1797">
        <f t="shared" si="1"/>
        <v>-1.3623381867516942</v>
      </c>
      <c r="BC23" s="1797">
        <f t="shared" si="1"/>
        <v>-1.1948174179818318</v>
      </c>
      <c r="BD23" s="1797">
        <f t="shared" si="1"/>
        <v>-0.49048187821659084</v>
      </c>
      <c r="BE23" s="1797">
        <f t="shared" si="1"/>
        <v>-0.14374167474134344</v>
      </c>
      <c r="BF23" s="1808">
        <f t="shared" si="1"/>
        <v>-1.2493984454093974</v>
      </c>
      <c r="BG23" s="1808">
        <f t="shared" si="1"/>
        <v>-0.47348854815250041</v>
      </c>
      <c r="BH23" s="1808">
        <f t="shared" si="1"/>
        <v>-7.5663254184749382E-2</v>
      </c>
      <c r="BI23" s="1808">
        <f t="shared" si="1"/>
        <v>-0.28358817516049639</v>
      </c>
      <c r="BJ23" s="1808">
        <f t="shared" si="1"/>
        <v>-0.86217874331991284</v>
      </c>
      <c r="BK23" s="1808">
        <f t="shared" si="1"/>
        <v>-0.28341094512969917</v>
      </c>
      <c r="BL23" s="1808">
        <f t="shared" si="1"/>
        <v>-1.4291778636101085</v>
      </c>
      <c r="BM23" s="1808">
        <v>-1.2044776433030615</v>
      </c>
      <c r="BN23" s="1808"/>
      <c r="BO23" s="1808">
        <f t="shared" ref="BO23:BZ23" si="2">BO22/BO20*100</f>
        <v>-0.37954744422630865</v>
      </c>
      <c r="BP23" s="1808">
        <f t="shared" si="2"/>
        <v>-0.31670768553582734</v>
      </c>
      <c r="BQ23" s="1797">
        <f t="shared" si="2"/>
        <v>0.64733895011038622</v>
      </c>
      <c r="BR23" s="1797">
        <f t="shared" si="2"/>
        <v>-0.74384959368542125</v>
      </c>
      <c r="BS23" s="1797">
        <f t="shared" si="2"/>
        <v>0.1676741760614073</v>
      </c>
      <c r="BT23" s="1797">
        <f t="shared" si="2"/>
        <v>4.3608915592290652E-2</v>
      </c>
      <c r="BU23" s="1809">
        <f t="shared" si="2"/>
        <v>-0.64341998788017096</v>
      </c>
      <c r="BV23" s="1809">
        <f t="shared" si="2"/>
        <v>-0.94544015777927559</v>
      </c>
      <c r="BW23" s="1809">
        <f t="shared" si="2"/>
        <v>-0.40713893689256531</v>
      </c>
      <c r="BX23" s="1809">
        <f t="shared" si="2"/>
        <v>-0.57671155759060977</v>
      </c>
      <c r="BY23" s="1809">
        <f t="shared" si="2"/>
        <v>-0.10112536760376543</v>
      </c>
      <c r="BZ23" s="1809">
        <f t="shared" si="2"/>
        <v>-0.82013721771383441</v>
      </c>
      <c r="CA23" s="1809">
        <v>-0.63711645242441561</v>
      </c>
      <c r="CB23" s="1809">
        <v>-0.94536050112421433</v>
      </c>
      <c r="CC23" s="1809">
        <v>-0.24438992324405662</v>
      </c>
      <c r="CD23" s="1809">
        <v>0.16475896280469443</v>
      </c>
      <c r="CE23" s="1809">
        <v>-0.57366772138042621</v>
      </c>
      <c r="CF23" s="1809">
        <v>-0.55140202639498281</v>
      </c>
      <c r="CG23" s="1809">
        <v>-1.0249896499801676</v>
      </c>
      <c r="CH23" s="1809">
        <v>-0.70979104895921774</v>
      </c>
      <c r="CI23" s="1809">
        <v>-0.16291939002765371</v>
      </c>
      <c r="CJ23" s="870">
        <v>0.24770004601990142</v>
      </c>
      <c r="CK23" s="870">
        <v>-0.81676452242867781</v>
      </c>
      <c r="CL23" s="870">
        <f>CL22/CL20*100</f>
        <v>-0.85461078072591645</v>
      </c>
      <c r="CM23" s="870">
        <f>CM22/CM20*100</f>
        <v>-1.146244530246016</v>
      </c>
      <c r="CN23" s="870">
        <f>CN22/CN20*100</f>
        <v>-0.15764963894361494</v>
      </c>
      <c r="CO23" s="870">
        <f t="shared" ref="CO23:CX23" si="3">CO22/CO20*100</f>
        <v>0.21410363953766046</v>
      </c>
      <c r="CP23" s="870">
        <f>CP22/CP20*100</f>
        <v>-0.2765433404930881</v>
      </c>
      <c r="CQ23" s="870">
        <f t="shared" si="3"/>
        <v>-0.40320181547447936</v>
      </c>
      <c r="CR23" s="870">
        <f t="shared" si="3"/>
        <v>-0.84891566769461568</v>
      </c>
      <c r="CS23" s="870">
        <f t="shared" si="3"/>
        <v>-0.72837021524680789</v>
      </c>
      <c r="CT23" s="870">
        <f t="shared" si="3"/>
        <v>-6.6016195445772571E-2</v>
      </c>
      <c r="CU23" s="870">
        <f t="shared" si="3"/>
        <v>-8.5044329785663939E-2</v>
      </c>
      <c r="CV23" s="870">
        <f t="shared" si="3"/>
        <v>-0.67338077257559259</v>
      </c>
      <c r="CW23" s="870">
        <f t="shared" si="3"/>
        <v>-0.22811133980498327</v>
      </c>
      <c r="CX23" s="870">
        <f t="shared" si="3"/>
        <v>-6.9099895564573605E-2</v>
      </c>
      <c r="CY23" s="900">
        <f t="shared" ref="CY23:DV23" si="4">CY22/CY20*100</f>
        <v>-0.7600306724226833</v>
      </c>
      <c r="CZ23" s="870">
        <f t="shared" si="4"/>
        <v>0.21083672100987846</v>
      </c>
      <c r="DA23" s="870">
        <f t="shared" si="4"/>
        <v>-0.25458145881616118</v>
      </c>
      <c r="DB23" s="870">
        <f t="shared" si="4"/>
        <v>-0.91500823785842267</v>
      </c>
      <c r="DC23" s="870">
        <f t="shared" si="4"/>
        <v>-0.44346189733117952</v>
      </c>
      <c r="DD23" s="870">
        <f t="shared" si="4"/>
        <v>2.7938732145954926E-2</v>
      </c>
      <c r="DE23" s="870">
        <f t="shared" si="4"/>
        <v>-0.48772926918565218</v>
      </c>
      <c r="DF23" s="870">
        <f t="shared" si="4"/>
        <v>-6.3822139716327053E-2</v>
      </c>
      <c r="DG23" s="870">
        <f t="shared" si="4"/>
        <v>-0.12300217996555336</v>
      </c>
      <c r="DH23" s="870">
        <f t="shared" si="4"/>
        <v>-0.73351715130536765</v>
      </c>
      <c r="DI23" s="870">
        <f t="shared" si="4"/>
        <v>-0.4934366815216657</v>
      </c>
      <c r="DJ23" s="870">
        <f t="shared" si="4"/>
        <v>0.30857225352567713</v>
      </c>
      <c r="DK23" s="900">
        <f t="shared" si="4"/>
        <v>-0.474738520571096</v>
      </c>
      <c r="DL23" s="870">
        <f t="shared" si="4"/>
        <v>-0.36332337456422098</v>
      </c>
      <c r="DM23" s="870">
        <f t="shared" si="4"/>
        <v>-0.3601740548670162</v>
      </c>
      <c r="DN23" s="870">
        <f t="shared" si="4"/>
        <v>-0.67087670619597606</v>
      </c>
      <c r="DO23" s="870">
        <f t="shared" si="4"/>
        <v>-1.0246153614792701</v>
      </c>
      <c r="DP23" s="870">
        <f t="shared" si="4"/>
        <v>-0.27650439735872301</v>
      </c>
      <c r="DQ23" s="870">
        <f t="shared" si="4"/>
        <v>-0.61080371281769075</v>
      </c>
      <c r="DR23" s="870">
        <f t="shared" si="4"/>
        <v>-0.20625453627158069</v>
      </c>
      <c r="DS23" s="870">
        <f t="shared" si="4"/>
        <v>-1.019429786661451</v>
      </c>
      <c r="DT23" s="870">
        <f t="shared" si="4"/>
        <v>-0.42215376213072303</v>
      </c>
      <c r="DU23" s="870">
        <f t="shared" si="4"/>
        <v>-0.66387343682588873</v>
      </c>
      <c r="DV23" s="870">
        <f t="shared" si="4"/>
        <v>0.39763407912916071</v>
      </c>
      <c r="DW23" s="900">
        <v>-0.83834940297346749</v>
      </c>
      <c r="DX23" s="870">
        <v>-1.2666828944648116</v>
      </c>
      <c r="DY23" s="870">
        <v>-1.7892913855785322</v>
      </c>
      <c r="DZ23" s="1798">
        <v>-0.3738125322083396</v>
      </c>
      <c r="EA23" s="1798">
        <v>-1.23599390761462</v>
      </c>
      <c r="EB23" s="1798">
        <v>-1.1532750064575765</v>
      </c>
      <c r="EC23" s="1798">
        <v>-1.1070620351599201</v>
      </c>
      <c r="ED23" s="1798">
        <v>-1.32494180320219</v>
      </c>
      <c r="EE23" s="1798">
        <v>-9.1269103815727101E-2</v>
      </c>
      <c r="EF23" s="1798">
        <v>-1.3145357495648067</v>
      </c>
      <c r="EG23" s="1798">
        <v>-1.0768069234663895</v>
      </c>
      <c r="EH23" s="1798">
        <v>-0.65686383826821104</v>
      </c>
      <c r="EI23" s="871">
        <v>-0.9577585863668584</v>
      </c>
      <c r="EJ23" s="1798">
        <v>-0.38112225174740377</v>
      </c>
      <c r="EK23" s="1798">
        <v>-0.6420507382133136</v>
      </c>
      <c r="EL23" s="1798">
        <v>-0.56286181790691514</v>
      </c>
      <c r="EM23" s="1798">
        <v>-1.0912636598075016</v>
      </c>
      <c r="EN23" s="1798">
        <v>-0.30188721137586594</v>
      </c>
      <c r="EO23" s="1798">
        <v>-0.89584717758243915</v>
      </c>
      <c r="EP23" s="1798">
        <v>-0.84261023440937166</v>
      </c>
      <c r="EQ23" s="1798">
        <v>-0.95096173461806466</v>
      </c>
      <c r="ER23" s="1799">
        <v>-0.12549790305080424</v>
      </c>
      <c r="ES23" s="1799">
        <v>-1.161689285418984</v>
      </c>
      <c r="ET23" s="1799">
        <v>8.3927952680249843E-2</v>
      </c>
      <c r="EU23" s="874">
        <v>-1.1948502231379381</v>
      </c>
      <c r="EV23" s="1799">
        <v>-0.26486713785036248</v>
      </c>
      <c r="EW23" s="1799">
        <v>-0.73502810009949959</v>
      </c>
      <c r="EX23" s="1798">
        <v>-0.34336692947638375</v>
      </c>
      <c r="EY23" s="1798">
        <v>-0.81033200770003266</v>
      </c>
      <c r="EZ23" s="1798">
        <v>-0.23463365675427608</v>
      </c>
      <c r="FA23" s="1798">
        <v>-0.80503662814947075</v>
      </c>
      <c r="FB23" s="1798">
        <v>-1.0490463046380276</v>
      </c>
      <c r="FC23" s="1798">
        <v>-0.3992195164097494</v>
      </c>
      <c r="FD23" s="1798">
        <v>-0.38845379132436297</v>
      </c>
      <c r="FE23" s="1798">
        <v>-0.87106451559584053</v>
      </c>
      <c r="FF23" s="1798">
        <v>0.17604128622882759</v>
      </c>
      <c r="FG23" s="874">
        <v>-0.71730523185748363</v>
      </c>
      <c r="FH23" s="1799">
        <v>-0.46043241973915655</v>
      </c>
      <c r="FI23" s="1799">
        <v>0.44156314677926506</v>
      </c>
      <c r="FJ23" s="1798">
        <v>-0.24391242228026228</v>
      </c>
      <c r="FK23" s="1798">
        <v>-7.6497380840870391E-2</v>
      </c>
      <c r="FL23" s="1798">
        <v>0.73495296892696838</v>
      </c>
      <c r="FM23" s="1798">
        <v>-1.0018194363158333</v>
      </c>
      <c r="FN23" s="1798">
        <v>-0.57141410557064787</v>
      </c>
      <c r="FO23" s="1798">
        <v>-0.43655695551294627</v>
      </c>
      <c r="FP23" s="1798">
        <v>-0.40620576925860963</v>
      </c>
      <c r="FQ23" s="1798">
        <v>-0.30865888188070484</v>
      </c>
      <c r="FR23" s="1798">
        <v>0.12676589183404666</v>
      </c>
      <c r="FS23" s="874">
        <v>-0.75462609254264279</v>
      </c>
      <c r="FT23" s="1799">
        <v>-1.4058694595451511</v>
      </c>
      <c r="FU23" s="1799">
        <v>-0.25707056192629191</v>
      </c>
      <c r="FV23" s="1798">
        <v>-0.62281718351001236</v>
      </c>
      <c r="FW23" s="1798">
        <v>-0.30308274492361748</v>
      </c>
      <c r="FX23" s="1798">
        <v>0.19344059065015401</v>
      </c>
      <c r="FY23" s="1798">
        <v>-2.7309988129154454E-6</v>
      </c>
      <c r="FZ23" s="1798">
        <v>-1.5240466433184472E-5</v>
      </c>
      <c r="GA23" s="1798">
        <v>-5.6176656657137598E-6</v>
      </c>
      <c r="GB23" s="1798">
        <v>-3.2290071482179005E-6</v>
      </c>
      <c r="GC23" s="1798">
        <v>-2.7959302467036532E-6</v>
      </c>
      <c r="GD23" s="1798">
        <v>1.7459229541168133E-5</v>
      </c>
      <c r="GE23" s="871">
        <v>-0.84633139267583557</v>
      </c>
      <c r="GF23" s="1798">
        <v>-0.76638761404009581</v>
      </c>
      <c r="GG23" s="1798">
        <v>0.43731747044397623</v>
      </c>
      <c r="GH23" s="1798">
        <v>0.1729482316471892</v>
      </c>
      <c r="GI23" s="1798">
        <v>-0.33160413943807676</v>
      </c>
      <c r="GJ23" s="1798">
        <v>-0.1917734236697469</v>
      </c>
      <c r="GK23" s="1798">
        <v>0.25258503132688853</v>
      </c>
      <c r="GL23" s="1798">
        <v>4.7728309784234368E-2</v>
      </c>
      <c r="GM23" s="1798">
        <v>0.58448987357712023</v>
      </c>
      <c r="GN23" s="1798">
        <v>-0.10030962825158247</v>
      </c>
      <c r="GO23" s="1798">
        <v>-0.39253030181474435</v>
      </c>
      <c r="GP23" s="872">
        <v>-1.7918949975374954</v>
      </c>
      <c r="GQ23" s="875"/>
      <c r="GR23" s="901"/>
    </row>
    <row r="24" spans="1:202" ht="35.15" customHeight="1" thickBot="1" x14ac:dyDescent="0.5">
      <c r="A24" s="898" t="s">
        <v>726</v>
      </c>
      <c r="B24" s="1791">
        <v>542.35799999999995</v>
      </c>
      <c r="C24" s="1791">
        <v>387.19</v>
      </c>
      <c r="D24" s="1791">
        <v>336.4</v>
      </c>
      <c r="E24" s="1791">
        <v>483.43419999999998</v>
      </c>
      <c r="F24" s="1791">
        <v>693.4384</v>
      </c>
      <c r="G24" s="1791">
        <v>396.47629999999998</v>
      </c>
      <c r="H24" s="1791">
        <v>459.48899999999998</v>
      </c>
      <c r="I24" s="1791">
        <v>437.8913</v>
      </c>
      <c r="J24" s="1791">
        <v>566.50070000000005</v>
      </c>
      <c r="K24" s="1791">
        <v>502.83030000000002</v>
      </c>
      <c r="L24" s="1791">
        <v>582.22900000000004</v>
      </c>
      <c r="M24" s="1791">
        <v>448.75229999999999</v>
      </c>
      <c r="N24" s="1791">
        <v>519.82330000000002</v>
      </c>
      <c r="O24" s="1791">
        <v>649.30409999999995</v>
      </c>
      <c r="P24" s="1791">
        <v>549.75729999999999</v>
      </c>
      <c r="Q24" s="1791">
        <v>752.65740000000005</v>
      </c>
      <c r="R24" s="857">
        <v>1115.6045999999999</v>
      </c>
      <c r="S24" s="858">
        <v>6973.5428000000002</v>
      </c>
      <c r="T24" s="819">
        <v>627.80849999999998</v>
      </c>
      <c r="U24" s="859">
        <v>782.96659999999997</v>
      </c>
      <c r="V24" s="859"/>
      <c r="W24" s="819">
        <v>701.36749999999995</v>
      </c>
      <c r="X24" s="819">
        <v>672.25660000000005</v>
      </c>
      <c r="Y24" s="819">
        <v>879.19500000000005</v>
      </c>
      <c r="Z24" s="819">
        <v>1257.7669000000001</v>
      </c>
      <c r="AA24" s="819">
        <v>689.4828</v>
      </c>
      <c r="AB24" s="1792">
        <v>645.76099999999997</v>
      </c>
      <c r="AC24" s="813">
        <v>907.78200000000004</v>
      </c>
      <c r="AD24" s="813">
        <v>980.88109999999995</v>
      </c>
      <c r="AE24" s="813">
        <v>730.74760000000003</v>
      </c>
      <c r="AF24" s="902">
        <v>1376.4070999999999</v>
      </c>
      <c r="AG24" s="813"/>
      <c r="AH24" s="813">
        <v>651.26509431999818</v>
      </c>
      <c r="AI24" s="813">
        <v>1014.4335305099993</v>
      </c>
      <c r="AJ24" s="813">
        <v>1251.5389147100211</v>
      </c>
      <c r="AK24" s="813">
        <v>741.44875190999949</v>
      </c>
      <c r="AL24" s="813">
        <v>1132.0775241399988</v>
      </c>
      <c r="AM24" s="813">
        <v>1287.3193470099998</v>
      </c>
      <c r="AN24" s="813">
        <v>825.6837427399978</v>
      </c>
      <c r="AO24" s="813">
        <v>936.50195410999936</v>
      </c>
      <c r="AP24" s="813">
        <v>997.00656459999846</v>
      </c>
      <c r="AQ24" s="813">
        <v>1056.5889233300011</v>
      </c>
      <c r="AR24" s="813">
        <v>1079.5451645299995</v>
      </c>
      <c r="AS24" s="813">
        <v>1793.2171522199997</v>
      </c>
      <c r="AT24" s="813">
        <v>861.53347976800001</v>
      </c>
      <c r="AU24" s="813">
        <v>969.52825951</v>
      </c>
      <c r="AV24" s="813">
        <v>1350.11001876</v>
      </c>
      <c r="AW24" s="813">
        <v>1209.5086469999999</v>
      </c>
      <c r="AX24" s="813">
        <v>1021.6136864600002</v>
      </c>
      <c r="AY24" s="813">
        <v>1402.5073185200001</v>
      </c>
      <c r="AZ24" s="813">
        <v>939.21647432000009</v>
      </c>
      <c r="BA24" s="813">
        <v>983.22102872999972</v>
      </c>
      <c r="BB24" s="813">
        <v>1022.2734119999989</v>
      </c>
      <c r="BC24" s="813">
        <v>1421.7211248100007</v>
      </c>
      <c r="BD24" s="813">
        <v>1066.0640699099988</v>
      </c>
      <c r="BE24" s="813">
        <v>1605.1379586100002</v>
      </c>
      <c r="BF24" s="813">
        <v>1214.0920257300002</v>
      </c>
      <c r="BG24" s="813">
        <v>1205.1173558800015</v>
      </c>
      <c r="BH24" s="813">
        <v>1572.444385870001</v>
      </c>
      <c r="BI24" s="813">
        <v>1557.504507209999</v>
      </c>
      <c r="BJ24" s="813">
        <v>1421.0951735570418</v>
      </c>
      <c r="BK24" s="813">
        <v>1509.7013236543623</v>
      </c>
      <c r="BL24" s="813">
        <f>BI24+BJ24+BK24</f>
        <v>4488.3010044214034</v>
      </c>
      <c r="BM24" s="813">
        <v>2248.3373202099988</v>
      </c>
      <c r="BN24" s="813"/>
      <c r="BO24" s="813">
        <v>1525.0415406800005</v>
      </c>
      <c r="BP24" s="813">
        <v>1916.2545874699945</v>
      </c>
      <c r="BQ24" s="813">
        <v>2917.7120690100014</v>
      </c>
      <c r="BR24" s="813">
        <v>1866.2813803028382</v>
      </c>
      <c r="BS24" s="813">
        <v>2058.7258992200036</v>
      </c>
      <c r="BT24" s="813">
        <v>2275.1000345700027</v>
      </c>
      <c r="BU24" s="813">
        <v>1826.4064493341025</v>
      </c>
      <c r="BV24" s="813">
        <v>1915.2849136754405</v>
      </c>
      <c r="BW24" s="813">
        <v>1607.7213642099998</v>
      </c>
      <c r="BX24" s="813">
        <v>2103.4761663799995</v>
      </c>
      <c r="BY24" s="813">
        <v>1984.9568512195558</v>
      </c>
      <c r="BZ24" s="814">
        <v>2549.3704072800015</v>
      </c>
      <c r="CA24" s="815">
        <v>1693.3839080199973</v>
      </c>
      <c r="CB24" s="815">
        <v>1937.2295629530051</v>
      </c>
      <c r="CC24" s="815">
        <v>2269.6744108000148</v>
      </c>
      <c r="CD24" s="816">
        <v>3466.4248183300265</v>
      </c>
      <c r="CE24" s="816">
        <v>2040.3135152999666</v>
      </c>
      <c r="CF24" s="816">
        <v>2114.5362505700023</v>
      </c>
      <c r="CG24" s="816">
        <v>2406.8088051</v>
      </c>
      <c r="CH24" s="816">
        <v>1910.6390614520974</v>
      </c>
      <c r="CI24" s="816">
        <v>2226.5152011299579</v>
      </c>
      <c r="CJ24" s="816">
        <v>3703.6069634998589</v>
      </c>
      <c r="CK24" s="815">
        <v>2040.5893302000029</v>
      </c>
      <c r="CL24" s="815">
        <v>2730.4401741352394</v>
      </c>
      <c r="CM24" s="815">
        <v>2118.3362333949135</v>
      </c>
      <c r="CN24" s="815">
        <v>2027.4982530199993</v>
      </c>
      <c r="CO24" s="815">
        <v>2607.6304175987329</v>
      </c>
      <c r="CP24" s="815">
        <v>2320.320041519913</v>
      </c>
      <c r="CQ24" s="815">
        <v>2576.189729430002</v>
      </c>
      <c r="CR24" s="815">
        <v>2468.2140412299941</v>
      </c>
      <c r="CS24" s="815">
        <v>2537.4553350199221</v>
      </c>
      <c r="CT24" s="815">
        <v>3087.054728299996</v>
      </c>
      <c r="CU24" s="815">
        <v>2597.8271687214983</v>
      </c>
      <c r="CV24" s="815">
        <v>2980.7344210500464</v>
      </c>
      <c r="CW24" s="815">
        <v>3189.2494752899956</v>
      </c>
      <c r="CX24" s="815">
        <v>4258.6377974087745</v>
      </c>
      <c r="CY24" s="896">
        <v>2391.0588438499999</v>
      </c>
      <c r="CZ24" s="815">
        <v>3623.2608594099966</v>
      </c>
      <c r="DA24" s="815">
        <v>2805.2286861099992</v>
      </c>
      <c r="DB24" s="815">
        <v>2814.6973064199992</v>
      </c>
      <c r="DC24" s="815">
        <v>3087.9254373770341</v>
      </c>
      <c r="DD24" s="815">
        <v>3883.4198881600005</v>
      </c>
      <c r="DE24" s="815">
        <v>3743.0195420833161</v>
      </c>
      <c r="DF24" s="815">
        <v>3654.5463621589288</v>
      </c>
      <c r="DG24" s="815">
        <v>3810.3102968899866</v>
      </c>
      <c r="DH24" s="815">
        <v>3136.7062111399991</v>
      </c>
      <c r="DI24" s="815">
        <v>3514.9942965099985</v>
      </c>
      <c r="DJ24" s="815">
        <v>5803.3293499099909</v>
      </c>
      <c r="DK24" s="896">
        <v>2991.9410882599955</v>
      </c>
      <c r="DL24" s="815">
        <v>2822.4406706299978</v>
      </c>
      <c r="DM24" s="815">
        <v>3180.7669435499979</v>
      </c>
      <c r="DN24" s="815">
        <v>3489.5932895999981</v>
      </c>
      <c r="DO24" s="815">
        <v>3155.217946050001</v>
      </c>
      <c r="DP24" s="815">
        <v>3351.7666694923987</v>
      </c>
      <c r="DQ24" s="815">
        <v>4825.0586000000358</v>
      </c>
      <c r="DR24" s="815">
        <v>3863.1205666035694</v>
      </c>
      <c r="DS24" s="815">
        <v>3965.4732609520865</v>
      </c>
      <c r="DT24" s="815">
        <v>3713.0729656000012</v>
      </c>
      <c r="DU24" s="815">
        <v>3313.357808960001</v>
      </c>
      <c r="DV24" s="815">
        <v>7495.5489384577977</v>
      </c>
      <c r="DW24" s="896">
        <v>3582.455582409993</v>
      </c>
      <c r="DX24" s="815">
        <v>2511.3319241200002</v>
      </c>
      <c r="DY24" s="815">
        <v>3167.9041599799989</v>
      </c>
      <c r="DZ24" s="1793">
        <v>5366.3754236855957</v>
      </c>
      <c r="EA24" s="1793">
        <v>2733.5035049800008</v>
      </c>
      <c r="EB24" s="1793">
        <v>3615.1553727099999</v>
      </c>
      <c r="EC24" s="1793">
        <v>4459.3019066899988</v>
      </c>
      <c r="ED24" s="1793">
        <v>3304.996695186951</v>
      </c>
      <c r="EE24" s="1793">
        <v>6234.5946423700207</v>
      </c>
      <c r="EF24" s="1793">
        <v>4614.1949523799985</v>
      </c>
      <c r="EG24" s="1793">
        <v>3929.0296959399966</v>
      </c>
      <c r="EH24" s="1793">
        <v>7104.2581024607325</v>
      </c>
      <c r="EI24" s="863">
        <v>4447.1136307946472</v>
      </c>
      <c r="EJ24" s="1793">
        <v>3780.9579376000011</v>
      </c>
      <c r="EK24" s="1793">
        <v>5351.6774650599937</v>
      </c>
      <c r="EL24" s="1793">
        <v>4765.2819203800018</v>
      </c>
      <c r="EM24" s="1793">
        <v>3586.5159603999987</v>
      </c>
      <c r="EN24" s="1793">
        <v>5711.9701294425049</v>
      </c>
      <c r="EO24" s="816">
        <v>5290.1371957300007</v>
      </c>
      <c r="EP24" s="816">
        <v>4088.7875416200018</v>
      </c>
      <c r="EQ24" s="816">
        <v>5896.9852479200017</v>
      </c>
      <c r="ER24" s="1793">
        <v>6630.0450915200026</v>
      </c>
      <c r="ES24" s="1793">
        <v>4269.1043928799991</v>
      </c>
      <c r="ET24" s="1793">
        <v>8524.0813218700005</v>
      </c>
      <c r="EU24" s="863">
        <v>4186.8536878700079</v>
      </c>
      <c r="EV24" s="1793">
        <v>3919.8328745199674</v>
      </c>
      <c r="EW24" s="1793">
        <v>5898.2593036600001</v>
      </c>
      <c r="EX24" s="816">
        <v>7028.279160640006</v>
      </c>
      <c r="EY24" s="816">
        <v>4892.1702450300008</v>
      </c>
      <c r="EZ24" s="816">
        <v>6281.0748797199976</v>
      </c>
      <c r="FA24" s="816">
        <v>6146.8481922699993</v>
      </c>
      <c r="FB24" s="816">
        <v>5980.6904458599984</v>
      </c>
      <c r="FC24" s="816">
        <v>9669.6958267300088</v>
      </c>
      <c r="FD24" s="816">
        <v>7231.9471153999975</v>
      </c>
      <c r="FE24" s="816">
        <v>7562.2794576600181</v>
      </c>
      <c r="FF24" s="816">
        <v>12069.29447458</v>
      </c>
      <c r="FG24" s="863">
        <v>3906.6405825899983</v>
      </c>
      <c r="FH24" s="1793">
        <v>4605.8501915000024</v>
      </c>
      <c r="FI24" s="1793">
        <v>10241.53348707001</v>
      </c>
      <c r="FJ24" s="816">
        <v>5263.6641012699884</v>
      </c>
      <c r="FK24" s="816">
        <v>6185.0758868499997</v>
      </c>
      <c r="FL24" s="816">
        <v>9103.9534549258515</v>
      </c>
      <c r="FM24" s="816">
        <v>7281.9483255499999</v>
      </c>
      <c r="FN24" s="816">
        <v>5613.6912736700006</v>
      </c>
      <c r="FO24" s="816">
        <v>6776.0110044099238</v>
      </c>
      <c r="FP24" s="816">
        <v>7034.9123461399931</v>
      </c>
      <c r="FQ24" s="816">
        <v>5536.8036117500033</v>
      </c>
      <c r="FR24" s="816">
        <v>13570.358660880007</v>
      </c>
      <c r="FS24" s="863">
        <v>4414.4582725950295</v>
      </c>
      <c r="FT24" s="1793">
        <v>5421.2502365829032</v>
      </c>
      <c r="FU24" s="1793">
        <v>6360.2816732739566</v>
      </c>
      <c r="FV24" s="816">
        <v>9786.406034890002</v>
      </c>
      <c r="FW24" s="816">
        <v>7704.5115262499621</v>
      </c>
      <c r="FX24" s="816">
        <v>11090.153843801087</v>
      </c>
      <c r="FY24" s="816">
        <v>10498.348282182482</v>
      </c>
      <c r="FZ24" s="816">
        <v>6049.3072081199798</v>
      </c>
      <c r="GA24" s="816">
        <v>6677.7759625000563</v>
      </c>
      <c r="GB24" s="816">
        <v>12369.913779589937</v>
      </c>
      <c r="GC24" s="816">
        <v>8339.0222303578939</v>
      </c>
      <c r="GD24" s="816">
        <v>33714.188103638662</v>
      </c>
      <c r="GE24" s="860">
        <v>6111.8140000000003</v>
      </c>
      <c r="GF24" s="816">
        <v>6380.5352000000003</v>
      </c>
      <c r="GG24" s="816">
        <v>15564.127899999999</v>
      </c>
      <c r="GH24" s="816">
        <v>13536.571599999999</v>
      </c>
      <c r="GI24" s="816">
        <v>8634.6725000000006</v>
      </c>
      <c r="GJ24" s="816">
        <v>11792.1582</v>
      </c>
      <c r="GK24" s="816">
        <v>8475.3305999999993</v>
      </c>
      <c r="GL24" s="816">
        <v>16556.27</v>
      </c>
      <c r="GM24" s="816">
        <v>13651.7006</v>
      </c>
      <c r="GN24" s="816">
        <v>13141.0321</v>
      </c>
      <c r="GO24" s="816">
        <v>10246.5728</v>
      </c>
      <c r="GP24" s="861">
        <v>28327.168399999999</v>
      </c>
      <c r="GQ24" s="710"/>
      <c r="GR24" s="864"/>
    </row>
    <row r="25" spans="1:202" ht="35.15" customHeight="1" thickTop="1" x14ac:dyDescent="0.45">
      <c r="A25" s="898" t="s">
        <v>678</v>
      </c>
      <c r="B25" s="1791">
        <v>266.17</v>
      </c>
      <c r="C25" s="1791">
        <v>462.42</v>
      </c>
      <c r="D25" s="1791">
        <v>463.4</v>
      </c>
      <c r="E25" s="1791">
        <v>701.6902</v>
      </c>
      <c r="F25" s="1791">
        <v>783.05880000000002</v>
      </c>
      <c r="G25" s="1791">
        <v>-961.35310000000004</v>
      </c>
      <c r="H25" s="1791">
        <v>460.22680000000003</v>
      </c>
      <c r="I25" s="1791">
        <v>543.4588</v>
      </c>
      <c r="J25" s="1791">
        <v>603.71320000000003</v>
      </c>
      <c r="K25" s="1791">
        <v>467.70479999999998</v>
      </c>
      <c r="L25" s="1791">
        <v>452.94189999999998</v>
      </c>
      <c r="M25" s="1791">
        <v>655.27120000000002</v>
      </c>
      <c r="N25" s="1791">
        <v>653.3972</v>
      </c>
      <c r="O25" s="1791">
        <v>706.25519999999995</v>
      </c>
      <c r="P25" s="1791">
        <v>880.95950000000005</v>
      </c>
      <c r="Q25" s="1791">
        <v>620.6454</v>
      </c>
      <c r="R25" s="857">
        <v>805.40359999999998</v>
      </c>
      <c r="S25" s="903">
        <v>7458.7446</v>
      </c>
      <c r="T25" s="904">
        <v>491.87180000000001</v>
      </c>
      <c r="U25" s="905">
        <v>1023.1575</v>
      </c>
      <c r="V25" s="905"/>
      <c r="W25" s="904">
        <v>960.04740000000004</v>
      </c>
      <c r="X25" s="904">
        <v>806.24530000000004</v>
      </c>
      <c r="Y25" s="904">
        <v>1061.7230999999999</v>
      </c>
      <c r="Z25" s="904">
        <v>564.49220000000003</v>
      </c>
      <c r="AA25" s="904">
        <v>974.29250000000002</v>
      </c>
      <c r="AB25" s="906">
        <v>646.81899999999996</v>
      </c>
      <c r="AC25" s="907">
        <v>867.12559999999996</v>
      </c>
      <c r="AD25" s="907">
        <v>1155.1558</v>
      </c>
      <c r="AE25" s="907">
        <v>1062.2511</v>
      </c>
      <c r="AF25" s="908">
        <v>943.54750000000001</v>
      </c>
      <c r="AG25" s="813"/>
      <c r="AH25" s="813">
        <v>1364.1956854900086</v>
      </c>
      <c r="AI25" s="813">
        <v>1175.0900025099995</v>
      </c>
      <c r="AJ25" s="813">
        <v>991.40826202000017</v>
      </c>
      <c r="AK25" s="813">
        <v>1540.3630809500225</v>
      </c>
      <c r="AL25" s="813">
        <v>1729.2662391700053</v>
      </c>
      <c r="AM25" s="813">
        <v>1940.7960217999882</v>
      </c>
      <c r="AN25" s="813">
        <v>1381.5756522500128</v>
      </c>
      <c r="AO25" s="813">
        <v>961.42025039997668</v>
      </c>
      <c r="AP25" s="813">
        <v>1254.3491790400087</v>
      </c>
      <c r="AQ25" s="813">
        <v>1030.0153705199984</v>
      </c>
      <c r="AR25" s="813">
        <v>2459.5397907200067</v>
      </c>
      <c r="AS25" s="813">
        <v>1602.3563575900057</v>
      </c>
      <c r="AT25" s="813">
        <v>1908.4716154679986</v>
      </c>
      <c r="AU25" s="813">
        <v>1760.6566787299996</v>
      </c>
      <c r="AV25" s="813">
        <v>728.1699569600022</v>
      </c>
      <c r="AW25" s="813">
        <v>1497.2850295599994</v>
      </c>
      <c r="AX25" s="813">
        <v>1213.4851873300008</v>
      </c>
      <c r="AY25" s="813">
        <v>1038.2532656600006</v>
      </c>
      <c r="AZ25" s="813">
        <v>1426.4432141800023</v>
      </c>
      <c r="BA25" s="813">
        <v>1498.171093310003</v>
      </c>
      <c r="BB25" s="813">
        <v>1926.8556636299998</v>
      </c>
      <c r="BC25" s="813">
        <v>2191.7025490000028</v>
      </c>
      <c r="BD25" s="813">
        <v>1260.6732115700072</v>
      </c>
      <c r="BE25" s="813">
        <v>1403.6742481300071</v>
      </c>
      <c r="BF25" s="813">
        <v>2222.8867110899764</v>
      </c>
      <c r="BG25" s="813">
        <v>1230.6522105800134</v>
      </c>
      <c r="BH25" s="813">
        <v>1193.6477774499897</v>
      </c>
      <c r="BI25" s="813">
        <v>1342.5819823099866</v>
      </c>
      <c r="BJ25" s="813">
        <v>1547.4002461770278</v>
      </c>
      <c r="BK25" s="813">
        <v>1439.4857114343677</v>
      </c>
      <c r="BL25" s="813">
        <f>BI25+BJ25+BK25</f>
        <v>4329.4679399213819</v>
      </c>
      <c r="BM25" s="813">
        <v>2407.4728869400087</v>
      </c>
      <c r="BN25" s="813"/>
      <c r="BO25" s="813">
        <v>1400.9179353700022</v>
      </c>
      <c r="BP25" s="813">
        <v>1607.0791394399996</v>
      </c>
      <c r="BQ25" s="813">
        <v>1469.9932166100068</v>
      </c>
      <c r="BR25" s="813">
        <v>2084.8125531528385</v>
      </c>
      <c r="BS25" s="813">
        <v>1320.7655199300002</v>
      </c>
      <c r="BT25" s="813">
        <v>2145.2264973000001</v>
      </c>
      <c r="BU25" s="813">
        <v>2014.1112893840977</v>
      </c>
      <c r="BV25" s="813">
        <v>2254.1795498354486</v>
      </c>
      <c r="BW25" s="813">
        <v>1690.1827456499793</v>
      </c>
      <c r="BX25" s="813">
        <v>1838.9864025899954</v>
      </c>
      <c r="BY25" s="813">
        <v>1518.7701814095606</v>
      </c>
      <c r="BZ25" s="814">
        <v>2978.585129070033</v>
      </c>
      <c r="CA25" s="815">
        <v>2147.9544128199668</v>
      </c>
      <c r="CB25" s="815">
        <v>2455.5984811930052</v>
      </c>
      <c r="CC25" s="815">
        <v>1981.1196206700006</v>
      </c>
      <c r="CD25" s="816">
        <v>2316.8030070500008</v>
      </c>
      <c r="CE25" s="816">
        <v>2277.3897999899996</v>
      </c>
      <c r="CF25" s="816">
        <v>2498.7003173799721</v>
      </c>
      <c r="CG25" s="816">
        <v>2838.94044862997</v>
      </c>
      <c r="CH25" s="816">
        <v>1884.6340249220673</v>
      </c>
      <c r="CI25" s="816">
        <v>1680.5525274499903</v>
      </c>
      <c r="CJ25" s="816">
        <v>2189.0825632321726</v>
      </c>
      <c r="CK25" s="815">
        <v>2681.0324838300526</v>
      </c>
      <c r="CL25" s="815">
        <v>3296.743104515228</v>
      </c>
      <c r="CM25" s="815">
        <v>3226.5638396848899</v>
      </c>
      <c r="CN25" s="815">
        <v>1471.4732357999958</v>
      </c>
      <c r="CO25" s="815">
        <v>1241.6000544287031</v>
      </c>
      <c r="CP25" s="815">
        <v>1839.9235978400004</v>
      </c>
      <c r="CQ25" s="815">
        <v>2213.62599662</v>
      </c>
      <c r="CR25" s="815">
        <v>2771.5220264698874</v>
      </c>
      <c r="CS25" s="815">
        <v>2604.1222434500005</v>
      </c>
      <c r="CT25" s="815">
        <v>2443.8009622900008</v>
      </c>
      <c r="CU25" s="815">
        <v>2006.568387351517</v>
      </c>
      <c r="CV25" s="815">
        <v>2977.2305143499989</v>
      </c>
      <c r="CW25" s="815">
        <v>2621.3932906700406</v>
      </c>
      <c r="CX25" s="815">
        <v>2921.6874217487693</v>
      </c>
      <c r="CY25" s="896">
        <v>3247.1796584899962</v>
      </c>
      <c r="CZ25" s="815">
        <v>2484.1686063300003</v>
      </c>
      <c r="DA25" s="815">
        <v>2786.7887916</v>
      </c>
      <c r="DB25" s="815">
        <v>3903.0452657247588</v>
      </c>
      <c r="DC25" s="815">
        <v>2993.9211702400016</v>
      </c>
      <c r="DD25" s="815">
        <v>3081.6364137700052</v>
      </c>
      <c r="DE25" s="815">
        <v>3307.9442877300003</v>
      </c>
      <c r="DF25" s="815">
        <v>2970.50877447122</v>
      </c>
      <c r="DG25" s="815">
        <v>2986.0495120099995</v>
      </c>
      <c r="DH25" s="815">
        <v>3472.1313239699925</v>
      </c>
      <c r="DI25" s="815">
        <v>3513.5510625500019</v>
      </c>
      <c r="DJ25" s="815">
        <v>2958.2773551599998</v>
      </c>
      <c r="DK25" s="896">
        <v>2825.1333089500345</v>
      </c>
      <c r="DL25" s="815">
        <v>2563.9183265699958</v>
      </c>
      <c r="DM25" s="815">
        <v>2827.1612021110523</v>
      </c>
      <c r="DN25" s="815">
        <v>3348.7532038400304</v>
      </c>
      <c r="DO25" s="815">
        <v>3086.2807752900067</v>
      </c>
      <c r="DP25" s="815">
        <v>27.905640952381539</v>
      </c>
      <c r="DQ25" s="815">
        <v>3916.4125426703527</v>
      </c>
      <c r="DR25" s="815">
        <v>3196.9300669036284</v>
      </c>
      <c r="DS25" s="815">
        <v>4912.8419195621145</v>
      </c>
      <c r="DT25" s="815">
        <v>3540.5038536300394</v>
      </c>
      <c r="DU25" s="815">
        <v>3420.0161647000177</v>
      </c>
      <c r="DV25" s="815">
        <v>4402.704619707757</v>
      </c>
      <c r="DW25" s="896">
        <v>3940.6691618300115</v>
      </c>
      <c r="DX25" s="815">
        <v>5280.8787782500103</v>
      </c>
      <c r="DY25" s="815">
        <v>7343.8305142499912</v>
      </c>
      <c r="DZ25" s="1793">
        <v>3825.5949611499959</v>
      </c>
      <c r="EA25" s="1793">
        <v>4922.1129942997713</v>
      </c>
      <c r="EB25" s="1793">
        <v>5753.4774406199695</v>
      </c>
      <c r="EC25" s="1793">
        <v>6110.4008902199821</v>
      </c>
      <c r="ED25" s="1793">
        <v>5927.0105415329772</v>
      </c>
      <c r="EE25" s="1793">
        <v>3524.6835438299995</v>
      </c>
      <c r="EF25" s="1793">
        <v>7212.3031462999616</v>
      </c>
      <c r="EG25" s="1793">
        <v>5181.7212073599749</v>
      </c>
      <c r="EH25" s="1793">
        <v>7319.1813153407929</v>
      </c>
      <c r="EI25" s="863">
        <v>6494.0284656746153</v>
      </c>
      <c r="EJ25" s="1793">
        <v>3189.1735838600002</v>
      </c>
      <c r="EK25" s="1793">
        <v>4725.1403065000222</v>
      </c>
      <c r="EL25" s="1793">
        <v>5122.2221429300771</v>
      </c>
      <c r="EM25" s="1793">
        <v>6023.6859771999971</v>
      </c>
      <c r="EN25" s="1793">
        <v>5143.9351562124557</v>
      </c>
      <c r="EO25" s="816">
        <v>5833.0223712099696</v>
      </c>
      <c r="EP25" s="816">
        <v>5050.2891592999995</v>
      </c>
      <c r="EQ25" s="816">
        <v>6396.4241761800595</v>
      </c>
      <c r="ER25" s="1793">
        <v>4598.4166838099245</v>
      </c>
      <c r="ES25" s="1793">
        <v>6306.8091728799618</v>
      </c>
      <c r="ET25" s="1793">
        <v>5885.1435347999277</v>
      </c>
      <c r="EU25" s="863">
        <v>7671.7619299800081</v>
      </c>
      <c r="EV25" s="1793">
        <v>2476.0006912600002</v>
      </c>
      <c r="EW25" s="1793">
        <v>6323.5100396099733</v>
      </c>
      <c r="EX25" s="816">
        <v>6140.721763000005</v>
      </c>
      <c r="EY25" s="816">
        <v>5900.9149934899924</v>
      </c>
      <c r="EZ25" s="816">
        <v>5085.6476510899638</v>
      </c>
      <c r="FA25" s="816">
        <v>7980.8135816599633</v>
      </c>
      <c r="FB25" s="816">
        <v>8457.535526190024</v>
      </c>
      <c r="FC25" s="816">
        <v>7544.9826162599993</v>
      </c>
      <c r="FD25" s="816">
        <v>5597.6700148000018</v>
      </c>
      <c r="FE25" s="816">
        <v>7340.786411099999</v>
      </c>
      <c r="FF25" s="816">
        <v>7112.4221813000049</v>
      </c>
      <c r="FG25" s="863">
        <v>7062.1429925199955</v>
      </c>
      <c r="FH25" s="1793">
        <v>8995.936511970549</v>
      </c>
      <c r="FI25" s="1793">
        <v>5773.7400379439114</v>
      </c>
      <c r="FJ25" s="816">
        <v>7311.0356205299413</v>
      </c>
      <c r="FK25" s="816">
        <v>6450.8943248684527</v>
      </c>
      <c r="FL25" s="816">
        <v>6338.3628248199993</v>
      </c>
      <c r="FM25" s="816">
        <v>15059.882036736019</v>
      </c>
      <c r="FN25" s="816">
        <v>7763.6604213343107</v>
      </c>
      <c r="FO25" s="816">
        <v>7729.1362947534953</v>
      </c>
      <c r="FP25" s="816">
        <v>10255.123028304217</v>
      </c>
      <c r="FQ25" s="816">
        <v>7227.9859701092855</v>
      </c>
      <c r="FR25" s="816">
        <v>10685.110451881017</v>
      </c>
      <c r="FS25" s="863">
        <v>10537.4238592</v>
      </c>
      <c r="FT25" s="1793">
        <v>11721.230760592933</v>
      </c>
      <c r="FU25" s="1793">
        <v>7254.6339820039002</v>
      </c>
      <c r="FV25" s="816">
        <v>12873.286137330013</v>
      </c>
      <c r="FW25" s="816">
        <v>10554.41267833</v>
      </c>
      <c r="FX25" s="816">
        <v>8950.5823237799996</v>
      </c>
      <c r="FY25" s="816">
        <v>12353.877115386011</v>
      </c>
      <c r="FZ25" s="816">
        <v>13670.075939764918</v>
      </c>
      <c r="GA25" s="816">
        <v>12234.693580534547</v>
      </c>
      <c r="GB25" s="816">
        <v>13280.784751836927</v>
      </c>
      <c r="GC25" s="816">
        <v>11112.885464250061</v>
      </c>
      <c r="GD25" s="816">
        <v>11058.509262979998</v>
      </c>
      <c r="GE25" s="860">
        <v>13586.1258</v>
      </c>
      <c r="GF25" s="816">
        <v>10430.987300000001</v>
      </c>
      <c r="GG25" s="816">
        <v>10274.549800000001</v>
      </c>
      <c r="GH25" s="816">
        <v>12477.2086</v>
      </c>
      <c r="GI25" s="816">
        <v>14299.885944340002</v>
      </c>
      <c r="GJ25" s="816">
        <v>16204.64023986515</v>
      </c>
      <c r="GK25" s="816">
        <v>3042.4639761405056</v>
      </c>
      <c r="GL25" s="816">
        <v>8567.1392108899981</v>
      </c>
      <c r="GM25" s="816">
        <v>8483.6679780900158</v>
      </c>
      <c r="GN25" s="816">
        <v>13747.054886109801</v>
      </c>
      <c r="GO25" s="816">
        <v>17934.117502593966</v>
      </c>
      <c r="GP25" s="861">
        <v>45498.807276814063</v>
      </c>
      <c r="GQ25" s="710"/>
      <c r="GR25" s="864"/>
    </row>
    <row r="26" spans="1:202" ht="35.15" customHeight="1" thickBot="1" x14ac:dyDescent="0.5">
      <c r="A26" s="909" t="s">
        <v>727</v>
      </c>
      <c r="B26" s="910">
        <v>-334.62</v>
      </c>
      <c r="C26" s="910">
        <v>101.23</v>
      </c>
      <c r="D26" s="910">
        <v>87.1</v>
      </c>
      <c r="E26" s="910">
        <v>249.696</v>
      </c>
      <c r="F26" s="910">
        <v>90.006500000000003</v>
      </c>
      <c r="G26" s="910">
        <v>310.5727</v>
      </c>
      <c r="H26" s="910">
        <v>176.4941</v>
      </c>
      <c r="I26" s="910">
        <v>577.01610000000005</v>
      </c>
      <c r="J26" s="910">
        <v>192.03960000000001</v>
      </c>
      <c r="K26" s="910">
        <v>93.729100000000003</v>
      </c>
      <c r="L26" s="910">
        <v>-199.43049999999999</v>
      </c>
      <c r="M26" s="910">
        <v>254.1129</v>
      </c>
      <c r="N26" s="910">
        <v>227.14099999999999</v>
      </c>
      <c r="O26" s="910">
        <v>167.16149999999999</v>
      </c>
      <c r="P26" s="910">
        <v>527.48209999999995</v>
      </c>
      <c r="Q26" s="910">
        <v>-46.4602</v>
      </c>
      <c r="R26" s="911">
        <v>-141.8212</v>
      </c>
      <c r="S26" s="912">
        <v>2142.5504999999998</v>
      </c>
      <c r="T26" s="913">
        <v>-91.594800000000006</v>
      </c>
      <c r="U26" s="914">
        <v>2.5224000000000002</v>
      </c>
      <c r="V26" s="914"/>
      <c r="W26" s="913">
        <v>629.44000000000005</v>
      </c>
      <c r="X26" s="913">
        <v>348.27769999999998</v>
      </c>
      <c r="Y26" s="913">
        <v>322.47219999999999</v>
      </c>
      <c r="Z26" s="913">
        <v>-610.65319999999997</v>
      </c>
      <c r="AA26" s="913">
        <v>445.47140000000002</v>
      </c>
      <c r="AB26" s="915">
        <v>179.58619999999999</v>
      </c>
      <c r="AC26" s="916">
        <v>67.745199999999997</v>
      </c>
      <c r="AD26" s="916">
        <v>461.85910000000001</v>
      </c>
      <c r="AE26" s="916">
        <v>598.66110000000003</v>
      </c>
      <c r="AF26" s="917">
        <v>-261.84190000000001</v>
      </c>
      <c r="AG26" s="916"/>
      <c r="AH26" s="916">
        <v>761.89682300001039</v>
      </c>
      <c r="AI26" s="916">
        <v>95.785388999999967</v>
      </c>
      <c r="AJ26" s="916">
        <v>-117.04625600002053</v>
      </c>
      <c r="AK26" s="916">
        <v>1027.507065000023</v>
      </c>
      <c r="AL26" s="916">
        <v>816.6778710000068</v>
      </c>
      <c r="AM26" s="916">
        <v>827.06811897998864</v>
      </c>
      <c r="AN26" s="916">
        <v>731.53662365001537</v>
      </c>
      <c r="AO26" s="916">
        <v>179.98850632997556</v>
      </c>
      <c r="AP26" s="916">
        <v>506.28342267001045</v>
      </c>
      <c r="AQ26" s="916">
        <v>355.65117705999734</v>
      </c>
      <c r="AR26" s="916">
        <v>1579.848810410007</v>
      </c>
      <c r="AS26" s="916">
        <v>156.66988501000685</v>
      </c>
      <c r="AT26" s="916">
        <v>1433.9913009299989</v>
      </c>
      <c r="AU26" s="916">
        <v>956.48001868999927</v>
      </c>
      <c r="AV26" s="916">
        <v>-407.14334893999791</v>
      </c>
      <c r="AW26" s="916">
        <v>931.9859343499993</v>
      </c>
      <c r="AX26" s="916">
        <v>560.7274608200006</v>
      </c>
      <c r="AY26" s="916">
        <v>-134.78449121</v>
      </c>
      <c r="AZ26" s="916">
        <v>964.20774651000249</v>
      </c>
      <c r="BA26" s="916">
        <v>-513.58422353999686</v>
      </c>
      <c r="BB26" s="916">
        <v>1314.1050391700003</v>
      </c>
      <c r="BC26" s="916">
        <v>1154.5644288100027</v>
      </c>
      <c r="BD26" s="916">
        <v>605.03611530000853</v>
      </c>
      <c r="BE26" s="916">
        <v>84.976091480007398</v>
      </c>
      <c r="BF26" s="916">
        <v>1460.7261737699764</v>
      </c>
      <c r="BG26" s="916">
        <v>585.5409780200124</v>
      </c>
      <c r="BH26" s="916">
        <v>122.06578482998815</v>
      </c>
      <c r="BI26" s="916">
        <v>464.79286230998673</v>
      </c>
      <c r="BJ26" s="916">
        <v>674.9671826899862</v>
      </c>
      <c r="BK26" s="916">
        <v>460.10201535000562</v>
      </c>
      <c r="BL26" s="916">
        <f>BI26+BJ26+BK26</f>
        <v>1599.8620603499785</v>
      </c>
      <c r="BM26" s="916">
        <v>1484.7222649500102</v>
      </c>
      <c r="BN26" s="916"/>
      <c r="BO26" s="916">
        <v>0</v>
      </c>
      <c r="BP26" s="916">
        <v>0</v>
      </c>
      <c r="BQ26" s="916">
        <v>0</v>
      </c>
      <c r="BR26" s="916">
        <v>0</v>
      </c>
      <c r="BS26" s="916">
        <v>0</v>
      </c>
      <c r="BT26" s="916">
        <v>0</v>
      </c>
      <c r="BU26" s="916">
        <v>0</v>
      </c>
      <c r="BV26" s="916">
        <v>0</v>
      </c>
      <c r="BW26" s="916">
        <v>0</v>
      </c>
      <c r="BX26" s="916">
        <v>-2536.5061704200048</v>
      </c>
      <c r="BY26" s="916">
        <v>345.02819942000508</v>
      </c>
      <c r="BZ26" s="918">
        <v>1370.026921710031</v>
      </c>
      <c r="CA26" s="919">
        <v>1259.672308969969</v>
      </c>
      <c r="CB26" s="919">
        <v>1653.1403136700001</v>
      </c>
      <c r="CC26" s="919">
        <v>659.28307876998463</v>
      </c>
      <c r="CD26" s="920">
        <v>-108.01953858002648</v>
      </c>
      <c r="CE26" s="920">
        <v>1178.4179198900313</v>
      </c>
      <c r="CF26" s="921">
        <v>1339.6583552299701</v>
      </c>
      <c r="CG26" s="920">
        <v>2053.9436259399699</v>
      </c>
      <c r="CH26" s="920">
        <v>1281.0161841299716</v>
      </c>
      <c r="CI26" s="921">
        <v>558.52831542003253</v>
      </c>
      <c r="CJ26" s="920">
        <v>-2358.4302740100034</v>
      </c>
      <c r="CK26" s="919">
        <v>1671.4941832900495</v>
      </c>
      <c r="CL26" s="919">
        <v>2127.5413206299895</v>
      </c>
      <c r="CM26" s="919">
        <v>2698.9810929299765</v>
      </c>
      <c r="CN26" s="919">
        <v>375.93730755999616</v>
      </c>
      <c r="CO26" s="919">
        <v>-146.49348851002787</v>
      </c>
      <c r="CP26" s="919">
        <v>826.82777442008626</v>
      </c>
      <c r="CQ26" s="919">
        <v>983.62550183999542</v>
      </c>
      <c r="CR26" s="919">
        <v>2139.998711289893</v>
      </c>
      <c r="CS26" s="919">
        <v>1853.2875599100776</v>
      </c>
      <c r="CT26" s="919">
        <v>396.8816169300049</v>
      </c>
      <c r="CU26" s="919">
        <v>-555.99645709997958</v>
      </c>
      <c r="CV26" s="919">
        <v>2635.3676458299551</v>
      </c>
      <c r="CW26" s="919">
        <v>733.64922975004413</v>
      </c>
      <c r="CX26" s="919">
        <v>27.764480779996607</v>
      </c>
      <c r="CY26" s="923">
        <v>2548.3188997099969</v>
      </c>
      <c r="CZ26" s="919">
        <v>-459.67016431999627</v>
      </c>
      <c r="DA26" s="919">
        <v>1026.9725777800008</v>
      </c>
      <c r="DB26" s="919">
        <v>2633.5458401899991</v>
      </c>
      <c r="DC26" s="919">
        <v>-2970.4589166800006</v>
      </c>
      <c r="DD26" s="919">
        <v>651.32692287000452</v>
      </c>
      <c r="DE26" s="919">
        <v>1935.6536097900137</v>
      </c>
      <c r="DF26" s="919">
        <v>-1044.1170378200104</v>
      </c>
      <c r="DG26" s="919">
        <v>620.61469406001368</v>
      </c>
      <c r="DH26" s="919">
        <v>2467.8981980899916</v>
      </c>
      <c r="DI26" s="919">
        <v>2083.9011728699793</v>
      </c>
      <c r="DJ26" s="919">
        <v>-97.737904069991203</v>
      </c>
      <c r="DK26" s="923">
        <v>2492.3044108200429</v>
      </c>
      <c r="DL26" s="919">
        <v>1943.5777756199986</v>
      </c>
      <c r="DM26" s="919">
        <v>-11801.384368080046</v>
      </c>
      <c r="DN26" s="919">
        <v>3591.9536097700325</v>
      </c>
      <c r="DO26" s="919">
        <v>4615.5414034200057</v>
      </c>
      <c r="DP26" s="919">
        <v>1760.7035900499848</v>
      </c>
      <c r="DQ26" s="919">
        <v>3226.9891212200027</v>
      </c>
      <c r="DR26" s="919">
        <v>1548.6213179000636</v>
      </c>
      <c r="DS26" s="919">
        <v>4607.7183921300293</v>
      </c>
      <c r="DT26" s="919">
        <v>1831.2494230300356</v>
      </c>
      <c r="DU26" s="919">
        <v>2889.1654957400178</v>
      </c>
      <c r="DV26" s="919">
        <v>-404.28522269003884</v>
      </c>
      <c r="DW26" s="923">
        <v>1736.4143454500231</v>
      </c>
      <c r="DX26" s="919">
        <v>-2177.6519430899916</v>
      </c>
      <c r="DY26" s="919">
        <v>7601.3500246299918</v>
      </c>
      <c r="DZ26" s="922">
        <v>1277.1000297844018</v>
      </c>
      <c r="EA26" s="922">
        <v>5812.4895216097766</v>
      </c>
      <c r="EB26" s="922">
        <v>5330.5578483099753</v>
      </c>
      <c r="EC26" s="922">
        <v>4796.7329957999846</v>
      </c>
      <c r="ED26" s="922">
        <v>5296.6210693660269</v>
      </c>
      <c r="EE26" s="922">
        <v>2126.0846342099794</v>
      </c>
      <c r="EF26" s="922">
        <v>5989.6176210499589</v>
      </c>
      <c r="EG26" s="922">
        <v>5231.1916823799938</v>
      </c>
      <c r="EH26" s="922">
        <v>3823.6756143200582</v>
      </c>
      <c r="EI26" s="925">
        <v>4480.9929601599688</v>
      </c>
      <c r="EJ26" s="922">
        <v>2994.3887104499972</v>
      </c>
      <c r="EK26" s="922">
        <v>4043.8765711100323</v>
      </c>
      <c r="EL26" s="922">
        <v>-11916.158975119924</v>
      </c>
      <c r="EM26" s="922">
        <v>5204.7966503400021</v>
      </c>
      <c r="EN26" s="922">
        <v>2597.7527790799522</v>
      </c>
      <c r="EO26" s="922">
        <v>4921.7127363399704</v>
      </c>
      <c r="EP26" s="922">
        <v>5232.9920042299964</v>
      </c>
      <c r="EQ26" s="922">
        <v>5314.8906385900564</v>
      </c>
      <c r="ER26" s="922">
        <v>1924.7177450599224</v>
      </c>
      <c r="ES26" s="922">
        <v>6664.4055902299642</v>
      </c>
      <c r="ET26" s="922">
        <v>-6653.6846687600782</v>
      </c>
      <c r="EU26" s="925">
        <v>7742.9754348300003</v>
      </c>
      <c r="EV26" s="922">
        <v>2602.5363048900331</v>
      </c>
      <c r="EW26" s="922">
        <v>6113.6195968099728</v>
      </c>
      <c r="EX26" s="922">
        <v>2892.5297978999984</v>
      </c>
      <c r="EY26" s="922">
        <v>5833.3142109799919</v>
      </c>
      <c r="EZ26" s="922">
        <v>2939.3953799599662</v>
      </c>
      <c r="FA26" s="922">
        <v>3445.0354465399646</v>
      </c>
      <c r="FB26" s="922">
        <v>7495.6865726300275</v>
      </c>
      <c r="FC26" s="922">
        <v>-2263.6995558800099</v>
      </c>
      <c r="FD26" s="922">
        <v>13420.682158430025</v>
      </c>
      <c r="FE26" s="922">
        <v>7895.5784972699821</v>
      </c>
      <c r="FF26" s="922">
        <v>-12577.329314599994</v>
      </c>
      <c r="FG26" s="925">
        <v>6800.5305317299826</v>
      </c>
      <c r="FH26" s="922">
        <v>4765.8318629000332</v>
      </c>
      <c r="FI26" s="922">
        <v>-2944.8220920600297</v>
      </c>
      <c r="FJ26" s="922">
        <v>3107.5548492199619</v>
      </c>
      <c r="FK26" s="922">
        <v>1133.7484466209146</v>
      </c>
      <c r="FL26" s="922">
        <v>-7292.0026708408614</v>
      </c>
      <c r="FM26" s="922">
        <v>9386.6844282299771</v>
      </c>
      <c r="FN26" s="922">
        <v>2288.2977560900331</v>
      </c>
      <c r="FO26" s="922">
        <v>-11736.003012029647</v>
      </c>
      <c r="FP26" s="922">
        <v>3004.8718125742184</v>
      </c>
      <c r="FQ26" s="922">
        <v>2878.089582020033</v>
      </c>
      <c r="FR26" s="922">
        <v>-1436.3746151900366</v>
      </c>
      <c r="FS26" s="925">
        <v>7096.3365397099815</v>
      </c>
      <c r="FT26" s="922">
        <v>7238.2908295500292</v>
      </c>
      <c r="FU26" s="922">
        <v>-1030.0654676500158</v>
      </c>
      <c r="FV26" s="922">
        <v>6836.3914139400131</v>
      </c>
      <c r="FW26" s="922">
        <v>3445.8904826100356</v>
      </c>
      <c r="FX26" s="922">
        <v>-1983.5517771699988</v>
      </c>
      <c r="FY26" s="922">
        <v>3505.4694314960029</v>
      </c>
      <c r="FZ26" s="922">
        <v>14264.039189044981</v>
      </c>
      <c r="GA26" s="922">
        <v>5776.6026469419603</v>
      </c>
      <c r="GB26" s="922">
        <v>2837.3204114470054</v>
      </c>
      <c r="GC26" s="922">
        <v>3700.6046626300031</v>
      </c>
      <c r="GD26" s="922">
        <v>-20985.209594089152</v>
      </c>
      <c r="GE26" s="925">
        <v>10303.314792781139</v>
      </c>
      <c r="GF26" s="922">
        <v>10868.712536684227</v>
      </c>
      <c r="GG26" s="922">
        <v>-5828.5519678306464</v>
      </c>
      <c r="GH26" s="922">
        <v>-1987.703907908766</v>
      </c>
      <c r="GI26" s="922">
        <v>4919.1037368406342</v>
      </c>
      <c r="GJ26" s="922">
        <v>2793.1570132170436</v>
      </c>
      <c r="GK26" s="922">
        <v>-5391.5908871796109</v>
      </c>
      <c r="GL26" s="922">
        <v>-537.52293802363147</v>
      </c>
      <c r="GM26" s="922">
        <v>-8207.1576395225075</v>
      </c>
      <c r="GN26" s="922">
        <v>1957.1130428522508</v>
      </c>
      <c r="GO26" s="922">
        <v>5792.6939335278566</v>
      </c>
      <c r="GP26" s="924">
        <v>27843.345603683676</v>
      </c>
      <c r="GQ26" s="710"/>
      <c r="GR26" s="864"/>
    </row>
    <row r="27" spans="1:202" ht="37.5" customHeight="1" thickTop="1" x14ac:dyDescent="0.45">
      <c r="A27" s="926"/>
      <c r="B27" s="927"/>
      <c r="C27" s="927"/>
      <c r="D27" s="927"/>
      <c r="E27" s="927"/>
      <c r="F27" s="927"/>
      <c r="G27" s="927"/>
      <c r="H27" s="927"/>
      <c r="I27" s="927"/>
      <c r="J27" s="927"/>
      <c r="K27" s="927"/>
      <c r="L27" s="927"/>
      <c r="M27" s="927"/>
      <c r="N27" s="927"/>
      <c r="O27" s="927"/>
      <c r="P27" s="927"/>
      <c r="Q27" s="927"/>
      <c r="R27" s="928"/>
      <c r="S27" s="928"/>
      <c r="T27" s="928"/>
      <c r="U27" s="928"/>
      <c r="V27" s="928"/>
      <c r="W27" s="929"/>
      <c r="X27" s="929"/>
      <c r="Y27" s="929"/>
      <c r="Z27" s="929"/>
      <c r="AA27" s="929"/>
      <c r="AB27" s="929"/>
      <c r="AC27" s="929"/>
      <c r="AD27" s="929"/>
      <c r="AE27" s="929"/>
      <c r="AF27" s="929"/>
      <c r="AG27" s="928"/>
      <c r="AH27" s="928"/>
      <c r="AI27" s="928"/>
      <c r="AJ27" s="928"/>
      <c r="AK27" s="928"/>
      <c r="AL27" s="928"/>
      <c r="AM27" s="928"/>
      <c r="AN27" s="928"/>
      <c r="AO27" s="928"/>
      <c r="AP27" s="928"/>
      <c r="BQ27" s="713"/>
      <c r="BR27" s="713"/>
      <c r="BS27" s="713"/>
      <c r="BT27" s="713"/>
      <c r="BU27" s="713"/>
      <c r="BV27" s="713"/>
      <c r="BW27" s="713"/>
      <c r="BX27" s="713"/>
      <c r="BY27" s="713"/>
      <c r="BZ27" s="713"/>
      <c r="CA27" s="930"/>
      <c r="CB27" s="930"/>
      <c r="CC27" s="930"/>
      <c r="CD27" s="930"/>
      <c r="CE27" s="930"/>
      <c r="CF27" s="930"/>
      <c r="CG27" s="930"/>
      <c r="CH27" s="930"/>
      <c r="CI27" s="930"/>
      <c r="CJ27" s="930"/>
      <c r="CK27" s="930"/>
      <c r="CL27" s="930"/>
      <c r="CM27" s="930"/>
      <c r="CN27" s="930"/>
      <c r="CO27" s="930"/>
      <c r="CP27" s="930"/>
      <c r="CQ27" s="930"/>
      <c r="CR27" s="930"/>
      <c r="CS27" s="930"/>
      <c r="CT27" s="930"/>
      <c r="CU27" s="930"/>
      <c r="CV27" s="930"/>
      <c r="CW27" s="930"/>
      <c r="CX27" s="930"/>
      <c r="CY27" s="930"/>
      <c r="CZ27" s="930"/>
      <c r="DA27" s="930"/>
      <c r="DB27" s="930"/>
      <c r="DC27" s="930"/>
      <c r="DD27" s="930"/>
      <c r="DE27" s="930"/>
      <c r="DF27" s="930"/>
      <c r="DG27" s="930"/>
      <c r="DH27" s="930"/>
      <c r="DI27" s="930"/>
      <c r="DJ27" s="930"/>
      <c r="DK27" s="930"/>
      <c r="DL27" s="930"/>
      <c r="DM27" s="930"/>
      <c r="DN27" s="930"/>
      <c r="DO27" s="930"/>
      <c r="DP27" s="930"/>
      <c r="DQ27" s="930"/>
      <c r="DR27" s="930"/>
      <c r="DS27" s="930"/>
      <c r="DT27" s="930"/>
      <c r="DU27" s="930"/>
      <c r="DV27" s="930"/>
      <c r="DW27" s="716"/>
      <c r="DX27" s="716"/>
      <c r="DY27" s="716"/>
    </row>
    <row r="28" spans="1:202" x14ac:dyDescent="0.35">
      <c r="BX28" s="708"/>
      <c r="BY28" s="708"/>
      <c r="BZ28" s="708"/>
      <c r="CA28" s="708"/>
      <c r="CB28" s="708"/>
      <c r="CC28" s="708"/>
      <c r="CD28" s="708"/>
      <c r="CE28" s="708"/>
      <c r="CF28" s="708"/>
      <c r="CG28" s="708"/>
      <c r="CH28" s="708"/>
      <c r="CI28" s="708"/>
      <c r="CJ28" s="708"/>
      <c r="CK28" s="708"/>
      <c r="CL28" s="708"/>
      <c r="CM28" s="708"/>
      <c r="CN28" s="708"/>
      <c r="CO28" s="708"/>
      <c r="CP28" s="708"/>
      <c r="CQ28" s="708"/>
      <c r="CR28" s="708"/>
      <c r="CS28" s="708"/>
      <c r="CT28" s="708"/>
      <c r="CU28" s="708"/>
      <c r="CV28" s="708"/>
      <c r="CW28" s="708"/>
      <c r="CX28" s="708"/>
      <c r="CY28" s="708"/>
      <c r="CZ28" s="708"/>
      <c r="DA28" s="708"/>
      <c r="DB28" s="708"/>
      <c r="DC28" s="708"/>
      <c r="DD28" s="708"/>
      <c r="DE28" s="708"/>
      <c r="DF28" s="708"/>
      <c r="DG28" s="708"/>
      <c r="DH28" s="708"/>
      <c r="DI28" s="708"/>
      <c r="DJ28" s="708"/>
      <c r="DK28" s="708"/>
      <c r="DL28" s="708"/>
      <c r="DM28" s="708"/>
      <c r="DN28" s="708"/>
      <c r="DO28" s="708"/>
      <c r="DP28" s="708"/>
      <c r="DQ28" s="708"/>
      <c r="DR28" s="708"/>
      <c r="DS28" s="708"/>
      <c r="DT28" s="708"/>
      <c r="DU28" s="708"/>
      <c r="DV28" s="708"/>
      <c r="DW28" s="707"/>
      <c r="DX28" s="707"/>
      <c r="DY28" s="707"/>
      <c r="EI28" s="554"/>
      <c r="EJ28" s="554"/>
      <c r="EK28" s="554"/>
      <c r="EL28" s="554"/>
      <c r="EM28" s="554"/>
      <c r="EN28" s="554"/>
      <c r="EO28" s="554"/>
      <c r="EP28" s="554"/>
      <c r="EQ28" s="554"/>
      <c r="ER28" s="554"/>
      <c r="ES28" s="554"/>
      <c r="ET28" s="554"/>
      <c r="EU28" s="554"/>
      <c r="EV28" s="554"/>
      <c r="EW28" s="554"/>
      <c r="EX28" s="554"/>
      <c r="EY28" s="554"/>
      <c r="EZ28" s="554"/>
      <c r="FA28" s="554"/>
      <c r="FB28" s="554"/>
      <c r="FC28" s="554"/>
      <c r="FD28" s="554"/>
      <c r="FE28" s="554"/>
      <c r="FF28" s="554"/>
      <c r="FG28" s="554"/>
      <c r="FH28" s="554"/>
      <c r="FI28" s="554"/>
      <c r="FJ28" s="554"/>
      <c r="FK28" s="554"/>
      <c r="FL28" s="554"/>
      <c r="FM28" s="554"/>
      <c r="FN28" s="554"/>
      <c r="FO28" s="554"/>
      <c r="FP28" s="554"/>
      <c r="FQ28" s="554"/>
      <c r="FR28" s="554"/>
      <c r="FS28" s="1634"/>
      <c r="FT28" s="1634"/>
      <c r="FU28" s="1634"/>
      <c r="FV28" s="1634"/>
      <c r="FW28" s="1634"/>
      <c r="FX28" s="1634"/>
      <c r="FY28" s="554"/>
      <c r="FZ28" s="554"/>
      <c r="GA28" s="554"/>
      <c r="GB28" s="554"/>
      <c r="GC28" s="554"/>
      <c r="GD28" s="554"/>
      <c r="GE28" s="554"/>
      <c r="GF28" s="554"/>
      <c r="GG28" s="554"/>
      <c r="GH28" s="554"/>
      <c r="GI28" s="554"/>
      <c r="GJ28" s="554"/>
      <c r="GK28" s="554"/>
      <c r="GL28" s="554"/>
      <c r="GM28" s="554"/>
      <c r="GN28" s="554"/>
      <c r="GO28" s="554"/>
      <c r="GP28" s="554"/>
    </row>
    <row r="29" spans="1:202" ht="20" x14ac:dyDescent="0.4">
      <c r="N29" s="931"/>
      <c r="O29" s="931"/>
      <c r="P29" s="931"/>
      <c r="Q29" s="931"/>
      <c r="R29" s="932"/>
      <c r="S29" s="932"/>
      <c r="BX29" s="708"/>
      <c r="BY29" s="708"/>
      <c r="BZ29" s="708"/>
      <c r="CA29" s="708"/>
      <c r="CB29" s="708"/>
      <c r="CC29" s="708"/>
      <c r="CD29" s="708"/>
      <c r="CE29" s="708"/>
      <c r="CF29" s="708"/>
      <c r="CG29" s="708"/>
      <c r="CH29" s="708"/>
      <c r="CI29" s="708"/>
      <c r="CJ29" s="708"/>
      <c r="CK29" s="708"/>
      <c r="CL29" s="708"/>
      <c r="CM29" s="708"/>
      <c r="CN29" s="708"/>
      <c r="CO29" s="708"/>
      <c r="CP29" s="708"/>
      <c r="CQ29" s="708"/>
      <c r="CR29" s="708"/>
      <c r="CS29" s="708"/>
      <c r="CT29" s="708"/>
      <c r="CU29" s="708"/>
      <c r="CV29" s="708"/>
      <c r="CW29" s="708"/>
      <c r="CX29" s="708"/>
      <c r="CY29" s="708"/>
      <c r="CZ29" s="708"/>
      <c r="DA29" s="708"/>
      <c r="DB29" s="708"/>
      <c r="DC29" s="708"/>
      <c r="DD29" s="708"/>
      <c r="DE29" s="708"/>
      <c r="DF29" s="708"/>
      <c r="DG29" s="708"/>
      <c r="DH29" s="708"/>
      <c r="DI29" s="708"/>
      <c r="DJ29" s="708"/>
      <c r="DK29" s="708"/>
      <c r="DL29" s="708"/>
      <c r="DM29" s="708"/>
      <c r="DN29" s="708"/>
      <c r="DO29" s="708"/>
      <c r="DP29" s="708"/>
      <c r="DQ29" s="708"/>
      <c r="DR29" s="708"/>
      <c r="DS29" s="708"/>
      <c r="DT29" s="708"/>
      <c r="DU29" s="708"/>
      <c r="DV29" s="708"/>
      <c r="DW29" s="707"/>
      <c r="DX29" s="707"/>
      <c r="DY29" s="707"/>
      <c r="ET29" s="712"/>
    </row>
    <row r="30" spans="1:202" ht="17.5" x14ac:dyDescent="0.35">
      <c r="BX30" s="708"/>
      <c r="BY30" s="708"/>
      <c r="BZ30" s="708"/>
      <c r="CA30" s="708"/>
      <c r="CB30" s="708"/>
      <c r="CC30" s="708"/>
      <c r="CD30" s="708"/>
      <c r="CE30" s="708"/>
      <c r="CF30" s="708"/>
      <c r="CG30" s="708"/>
      <c r="CH30" s="708"/>
      <c r="CI30" s="708"/>
      <c r="CJ30" s="708"/>
      <c r="CK30" s="708"/>
      <c r="CL30" s="708"/>
      <c r="CM30" s="708"/>
      <c r="CN30" s="708"/>
      <c r="CO30" s="708"/>
      <c r="CP30" s="708"/>
      <c r="CQ30" s="708"/>
      <c r="CR30" s="708"/>
      <c r="CS30" s="708"/>
      <c r="CT30" s="708"/>
      <c r="CU30" s="708"/>
      <c r="CV30" s="708"/>
      <c r="CW30" s="708"/>
      <c r="CX30" s="708"/>
      <c r="CY30" s="708"/>
      <c r="CZ30" s="708"/>
      <c r="DA30" s="708"/>
      <c r="DB30" s="708"/>
      <c r="DC30" s="708"/>
      <c r="DD30" s="708"/>
      <c r="DE30" s="708"/>
      <c r="DF30" s="708"/>
      <c r="DG30" s="708"/>
      <c r="DH30" s="708"/>
      <c r="DI30" s="708"/>
      <c r="DJ30" s="708"/>
      <c r="DK30" s="708"/>
      <c r="DL30" s="708"/>
      <c r="DM30" s="708"/>
      <c r="DN30" s="708"/>
      <c r="DO30" s="708"/>
      <c r="DP30" s="708"/>
      <c r="DQ30" s="708"/>
      <c r="DR30" s="708"/>
      <c r="DS30" s="708"/>
      <c r="DT30" s="708"/>
      <c r="DU30" s="708"/>
      <c r="DV30" s="708"/>
      <c r="DW30" s="707"/>
      <c r="DX30" s="707"/>
      <c r="DY30" s="707"/>
      <c r="EA30" s="933"/>
      <c r="EB30" s="933"/>
      <c r="EI30" s="717"/>
      <c r="EJ30" s="717"/>
      <c r="EK30" s="717"/>
      <c r="EL30" s="717"/>
      <c r="EM30" s="717"/>
      <c r="EN30" s="717"/>
      <c r="EO30" s="717"/>
      <c r="EP30" s="717"/>
      <c r="EQ30" s="717"/>
      <c r="ER30" s="717"/>
      <c r="ES30" s="717"/>
      <c r="ET30" s="717"/>
      <c r="EU30" s="717"/>
      <c r="EV30" s="717"/>
      <c r="EW30" s="717"/>
      <c r="EX30" s="717"/>
      <c r="EY30" s="717"/>
      <c r="EZ30" s="717"/>
      <c r="FA30" s="717"/>
      <c r="FB30" s="717"/>
      <c r="FC30" s="717"/>
      <c r="FD30" s="717"/>
      <c r="FE30" s="717"/>
      <c r="FF30" s="717"/>
      <c r="FG30" s="717"/>
      <c r="FH30" s="717"/>
      <c r="FI30" s="717"/>
      <c r="FJ30" s="717"/>
      <c r="FK30" s="717"/>
      <c r="FL30" s="717"/>
      <c r="FM30" s="717"/>
      <c r="FN30" s="717"/>
      <c r="FO30" s="717"/>
      <c r="FP30" s="717"/>
      <c r="FQ30" s="717"/>
      <c r="FR30" s="717"/>
      <c r="FS30" s="717"/>
      <c r="FT30" s="717"/>
      <c r="FU30" s="717"/>
      <c r="FV30" s="717"/>
      <c r="FW30" s="717"/>
      <c r="FX30" s="717"/>
      <c r="FY30" s="717"/>
      <c r="FZ30" s="717"/>
      <c r="GA30" s="717"/>
      <c r="GB30" s="717"/>
      <c r="GC30" s="717"/>
      <c r="GD30" s="717"/>
      <c r="GE30" s="717"/>
      <c r="GF30" s="717"/>
      <c r="GG30" s="717"/>
      <c r="GH30" s="717"/>
      <c r="GI30" s="717"/>
      <c r="GJ30" s="717"/>
      <c r="GK30" s="717"/>
      <c r="GL30" s="717"/>
      <c r="GM30" s="717"/>
      <c r="GN30" s="717"/>
      <c r="GO30" s="717"/>
      <c r="GP30" s="717"/>
    </row>
    <row r="31" spans="1:202" ht="18" thickBot="1" x14ac:dyDescent="0.4">
      <c r="BX31" s="708"/>
      <c r="BY31" s="708"/>
      <c r="BZ31" s="708"/>
      <c r="CA31" s="708"/>
      <c r="CB31" s="708"/>
      <c r="CC31" s="708"/>
      <c r="CD31" s="708"/>
      <c r="CE31" s="708"/>
      <c r="CF31" s="708"/>
      <c r="CG31" s="708"/>
      <c r="CH31" s="708"/>
      <c r="CI31" s="708"/>
      <c r="CJ31" s="708"/>
      <c r="CK31" s="708"/>
      <c r="CL31" s="708"/>
      <c r="CM31" s="708"/>
      <c r="CN31" s="708"/>
      <c r="CO31" s="708"/>
      <c r="CP31" s="708"/>
      <c r="CQ31" s="708"/>
      <c r="CR31" s="708"/>
      <c r="CS31" s="708"/>
      <c r="CT31" s="708"/>
      <c r="CU31" s="708"/>
      <c r="CV31" s="708"/>
      <c r="CW31" s="708"/>
      <c r="CX31" s="708"/>
      <c r="CY31" s="708"/>
      <c r="CZ31" s="708"/>
      <c r="DA31" s="708"/>
      <c r="DB31" s="708"/>
      <c r="DC31" s="708"/>
      <c r="DD31" s="708"/>
      <c r="DE31" s="708"/>
      <c r="DF31" s="708"/>
      <c r="DG31" s="708"/>
      <c r="DH31" s="708"/>
      <c r="DI31" s="708"/>
      <c r="DJ31" s="708"/>
      <c r="DK31" s="708"/>
      <c r="DL31" s="708"/>
      <c r="DM31" s="708"/>
      <c r="DN31" s="708"/>
      <c r="DO31" s="708"/>
      <c r="DP31" s="708"/>
      <c r="DQ31" s="708"/>
      <c r="DR31" s="708"/>
      <c r="DS31" s="708"/>
      <c r="DT31" s="708"/>
      <c r="DU31" s="708"/>
      <c r="DV31" s="708"/>
      <c r="DW31" s="707"/>
      <c r="DX31" s="707"/>
      <c r="DY31" s="707"/>
      <c r="EA31" s="933"/>
      <c r="EB31" s="933"/>
    </row>
    <row r="32" spans="1:202" s="707" customFormat="1" ht="18" thickTop="1" x14ac:dyDescent="0.35">
      <c r="A32" s="708"/>
      <c r="B32" s="708"/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8"/>
      <c r="AH32" s="708"/>
      <c r="AI32" s="708"/>
      <c r="AJ32" s="708"/>
      <c r="AK32" s="708"/>
      <c r="AL32" s="708"/>
      <c r="AM32" s="708"/>
      <c r="AN32" s="708"/>
      <c r="AO32" s="708"/>
      <c r="AP32" s="708"/>
      <c r="AQ32" s="708"/>
      <c r="AR32" s="708"/>
      <c r="AS32" s="708"/>
      <c r="AT32" s="708"/>
      <c r="AU32" s="708"/>
      <c r="AV32" s="708"/>
      <c r="AW32" s="708"/>
      <c r="AX32" s="708"/>
      <c r="AY32" s="708"/>
      <c r="AZ32" s="708"/>
      <c r="BA32" s="708"/>
      <c r="BB32" s="708"/>
      <c r="BC32" s="708"/>
      <c r="BD32" s="708"/>
      <c r="BE32" s="708"/>
      <c r="BF32" s="708"/>
      <c r="BG32" s="708"/>
      <c r="BH32" s="708"/>
      <c r="BI32" s="708"/>
      <c r="BJ32" s="708"/>
      <c r="BK32" s="708"/>
      <c r="BL32" s="708"/>
      <c r="BM32" s="708"/>
      <c r="BN32" s="708"/>
      <c r="BO32" s="934"/>
      <c r="BP32" s="708"/>
      <c r="BQ32" s="708"/>
      <c r="BR32" s="708"/>
      <c r="BS32" s="708"/>
      <c r="BT32" s="708"/>
      <c r="BU32" s="708"/>
      <c r="BV32" s="708"/>
      <c r="BW32" s="708"/>
      <c r="BX32" s="708"/>
      <c r="BY32" s="708"/>
      <c r="BZ32" s="708"/>
      <c r="CA32" s="708"/>
      <c r="CB32" s="708"/>
      <c r="CC32" s="708"/>
      <c r="CD32" s="708"/>
      <c r="CE32" s="708"/>
      <c r="CF32" s="708"/>
      <c r="CG32" s="708"/>
      <c r="CH32" s="708"/>
      <c r="CI32" s="708"/>
      <c r="CJ32" s="708"/>
      <c r="CK32" s="708"/>
      <c r="CL32" s="708"/>
      <c r="CM32" s="708"/>
      <c r="CN32" s="708"/>
      <c r="CO32" s="708"/>
      <c r="CP32" s="708"/>
      <c r="CQ32" s="708"/>
      <c r="CR32" s="708"/>
      <c r="CS32" s="708"/>
      <c r="CT32" s="708"/>
      <c r="CU32" s="708"/>
      <c r="CV32" s="708"/>
      <c r="CW32" s="708"/>
      <c r="CX32" s="708"/>
      <c r="CY32" s="708"/>
      <c r="CZ32" s="708"/>
      <c r="DA32" s="708"/>
      <c r="DB32" s="708"/>
      <c r="DC32" s="708"/>
      <c r="DD32" s="708"/>
      <c r="DE32" s="708"/>
      <c r="DF32" s="708"/>
      <c r="DG32" s="708"/>
      <c r="DH32" s="708"/>
      <c r="DI32" s="708"/>
      <c r="DJ32" s="708"/>
      <c r="DK32" s="708"/>
      <c r="DL32" s="708"/>
      <c r="DM32" s="708"/>
      <c r="DN32" s="708"/>
      <c r="DO32" s="708"/>
      <c r="DP32" s="708"/>
      <c r="DQ32" s="708"/>
      <c r="DR32" s="708"/>
      <c r="DS32" s="708"/>
      <c r="DT32" s="708"/>
      <c r="DU32" s="708"/>
      <c r="DV32" s="708"/>
      <c r="EA32" s="933"/>
      <c r="EB32" s="933"/>
      <c r="GQ32" s="708"/>
      <c r="GR32" s="708"/>
      <c r="GS32" s="708"/>
      <c r="GT32" s="708"/>
    </row>
    <row r="33" spans="1:202" s="707" customFormat="1" ht="17.5" x14ac:dyDescent="0.35">
      <c r="A33" s="708"/>
      <c r="B33" s="708"/>
      <c r="C33" s="708"/>
      <c r="D33" s="708"/>
      <c r="E33" s="708"/>
      <c r="F33" s="708"/>
      <c r="G33" s="708"/>
      <c r="H33" s="708"/>
      <c r="I33" s="708"/>
      <c r="J33" s="708"/>
      <c r="K33" s="708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08"/>
      <c r="AA33" s="708"/>
      <c r="AB33" s="708"/>
      <c r="AC33" s="708"/>
      <c r="AD33" s="708"/>
      <c r="AE33" s="708"/>
      <c r="AF33" s="708"/>
      <c r="AG33" s="708"/>
      <c r="AH33" s="708"/>
      <c r="AI33" s="708"/>
      <c r="AJ33" s="708"/>
      <c r="AK33" s="708"/>
      <c r="AL33" s="708"/>
      <c r="AM33" s="708"/>
      <c r="AN33" s="708"/>
      <c r="AO33" s="708"/>
      <c r="AP33" s="708"/>
      <c r="AQ33" s="708"/>
      <c r="AR33" s="708"/>
      <c r="AS33" s="708"/>
      <c r="AT33" s="708"/>
      <c r="AU33" s="708"/>
      <c r="AV33" s="708"/>
      <c r="AW33" s="708"/>
      <c r="AX33" s="708"/>
      <c r="AY33" s="708"/>
      <c r="AZ33" s="708"/>
      <c r="BA33" s="708"/>
      <c r="BB33" s="708"/>
      <c r="BC33" s="708"/>
      <c r="BD33" s="708"/>
      <c r="BE33" s="708"/>
      <c r="BF33" s="708"/>
      <c r="BG33" s="708"/>
      <c r="BH33" s="708"/>
      <c r="BI33" s="708"/>
      <c r="BJ33" s="708"/>
      <c r="BK33" s="708"/>
      <c r="BL33" s="708"/>
      <c r="BM33" s="708"/>
      <c r="BN33" s="708"/>
      <c r="BO33" s="708"/>
      <c r="BP33" s="708"/>
      <c r="BQ33" s="708"/>
      <c r="BR33" s="708"/>
      <c r="BS33" s="708"/>
      <c r="BT33" s="708"/>
      <c r="BU33" s="708"/>
      <c r="BV33" s="708"/>
      <c r="BW33" s="708"/>
      <c r="BX33" s="708"/>
      <c r="BY33" s="708"/>
      <c r="BZ33" s="708"/>
      <c r="CA33" s="708"/>
      <c r="CB33" s="708"/>
      <c r="CC33" s="708"/>
      <c r="CD33" s="708"/>
      <c r="CE33" s="708"/>
      <c r="CF33" s="708"/>
      <c r="CG33" s="708"/>
      <c r="CH33" s="708"/>
      <c r="CI33" s="708"/>
      <c r="CJ33" s="708"/>
      <c r="CK33" s="708"/>
      <c r="CL33" s="708"/>
      <c r="CM33" s="708"/>
      <c r="CN33" s="708"/>
      <c r="CO33" s="708"/>
      <c r="CP33" s="708"/>
      <c r="CQ33" s="708"/>
      <c r="CR33" s="708"/>
      <c r="CS33" s="708"/>
      <c r="CT33" s="708"/>
      <c r="CU33" s="708"/>
      <c r="CV33" s="708"/>
      <c r="CW33" s="708"/>
      <c r="CX33" s="708"/>
      <c r="CY33" s="708"/>
      <c r="CZ33" s="708"/>
      <c r="DA33" s="708"/>
      <c r="DB33" s="708"/>
      <c r="DC33" s="708"/>
      <c r="DD33" s="708"/>
      <c r="DE33" s="708"/>
      <c r="DF33" s="708"/>
      <c r="DG33" s="708"/>
      <c r="DH33" s="708"/>
      <c r="DI33" s="708"/>
      <c r="DJ33" s="708"/>
      <c r="DK33" s="708"/>
      <c r="DL33" s="708"/>
      <c r="DM33" s="708"/>
      <c r="DN33" s="708"/>
      <c r="DO33" s="708"/>
      <c r="DP33" s="708"/>
      <c r="DQ33" s="708"/>
      <c r="DR33" s="708"/>
      <c r="DS33" s="708"/>
      <c r="DT33" s="708"/>
      <c r="DU33" s="708"/>
      <c r="DV33" s="708"/>
      <c r="EA33" s="933"/>
      <c r="EB33" s="933"/>
      <c r="GQ33" s="708"/>
      <c r="GR33" s="708"/>
      <c r="GS33" s="708"/>
      <c r="GT33" s="708"/>
    </row>
    <row r="34" spans="1:202" s="707" customFormat="1" ht="17.5" x14ac:dyDescent="0.35">
      <c r="A34" s="708"/>
      <c r="B34" s="708"/>
      <c r="C34" s="708"/>
      <c r="D34" s="708"/>
      <c r="E34" s="708"/>
      <c r="F34" s="708"/>
      <c r="G34" s="708"/>
      <c r="H34" s="708"/>
      <c r="I34" s="708"/>
      <c r="J34" s="708"/>
      <c r="K34" s="708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08"/>
      <c r="AA34" s="708"/>
      <c r="AB34" s="708"/>
      <c r="AC34" s="708"/>
      <c r="AD34" s="708"/>
      <c r="AE34" s="708"/>
      <c r="AF34" s="708"/>
      <c r="AG34" s="708"/>
      <c r="AH34" s="708"/>
      <c r="AI34" s="708"/>
      <c r="AJ34" s="708"/>
      <c r="AK34" s="708"/>
      <c r="AL34" s="708"/>
      <c r="AM34" s="708"/>
      <c r="AN34" s="708"/>
      <c r="AO34" s="708"/>
      <c r="AP34" s="708"/>
      <c r="AQ34" s="708"/>
      <c r="AR34" s="708"/>
      <c r="AS34" s="708"/>
      <c r="AT34" s="708"/>
      <c r="AU34" s="708"/>
      <c r="AV34" s="708"/>
      <c r="AW34" s="708"/>
      <c r="AX34" s="708"/>
      <c r="AY34" s="708"/>
      <c r="AZ34" s="708"/>
      <c r="BA34" s="708"/>
      <c r="BB34" s="708"/>
      <c r="BC34" s="708"/>
      <c r="BD34" s="708"/>
      <c r="BE34" s="708"/>
      <c r="BF34" s="708"/>
      <c r="BG34" s="708"/>
      <c r="BH34" s="708"/>
      <c r="BI34" s="708"/>
      <c r="BJ34" s="708"/>
      <c r="BK34" s="708"/>
      <c r="BL34" s="708"/>
      <c r="BM34" s="708"/>
      <c r="BN34" s="708"/>
      <c r="BO34" s="708"/>
      <c r="BP34" s="708"/>
      <c r="BQ34" s="708"/>
      <c r="BR34" s="708"/>
      <c r="BS34" s="708"/>
      <c r="BT34" s="708"/>
      <c r="BU34" s="708"/>
      <c r="BV34" s="708"/>
      <c r="BW34" s="708"/>
      <c r="BX34" s="708"/>
      <c r="BY34" s="708"/>
      <c r="BZ34" s="708"/>
      <c r="CA34" s="708"/>
      <c r="CB34" s="708"/>
      <c r="CC34" s="708"/>
      <c r="CD34" s="708"/>
      <c r="CE34" s="708"/>
      <c r="CF34" s="708"/>
      <c r="CG34" s="708"/>
      <c r="CH34" s="708"/>
      <c r="CI34" s="708"/>
      <c r="CJ34" s="708"/>
      <c r="CK34" s="708"/>
      <c r="CL34" s="708"/>
      <c r="CM34" s="708"/>
      <c r="CN34" s="708"/>
      <c r="CO34" s="708"/>
      <c r="CP34" s="708"/>
      <c r="CQ34" s="708"/>
      <c r="CR34" s="708"/>
      <c r="CS34" s="708"/>
      <c r="CT34" s="708"/>
      <c r="CU34" s="708"/>
      <c r="CV34" s="708"/>
      <c r="CW34" s="708"/>
      <c r="CX34" s="708"/>
      <c r="CY34" s="708"/>
      <c r="CZ34" s="708"/>
      <c r="DA34" s="708"/>
      <c r="DB34" s="708"/>
      <c r="DC34" s="708"/>
      <c r="DD34" s="708"/>
      <c r="DE34" s="708"/>
      <c r="DF34" s="708"/>
      <c r="DG34" s="708"/>
      <c r="DH34" s="708"/>
      <c r="DI34" s="708"/>
      <c r="DJ34" s="708"/>
      <c r="DK34" s="708"/>
      <c r="DL34" s="708"/>
      <c r="DM34" s="708"/>
      <c r="DN34" s="708"/>
      <c r="DO34" s="708"/>
      <c r="DP34" s="708"/>
      <c r="DQ34" s="708"/>
      <c r="DR34" s="708"/>
      <c r="DS34" s="708"/>
      <c r="DT34" s="708"/>
      <c r="DU34" s="708"/>
      <c r="DV34" s="708"/>
      <c r="EA34" s="933"/>
      <c r="EB34" s="933"/>
      <c r="GQ34" s="708"/>
      <c r="GR34" s="708"/>
      <c r="GS34" s="708"/>
      <c r="GT34" s="708"/>
    </row>
    <row r="35" spans="1:202" s="707" customFormat="1" x14ac:dyDescent="0.35">
      <c r="A35" s="708"/>
      <c r="B35" s="708"/>
      <c r="C35" s="708"/>
      <c r="D35" s="708"/>
      <c r="E35" s="708"/>
      <c r="F35" s="708"/>
      <c r="G35" s="708"/>
      <c r="H35" s="708"/>
      <c r="I35" s="708"/>
      <c r="J35" s="708"/>
      <c r="K35" s="708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08"/>
      <c r="AA35" s="708"/>
      <c r="AB35" s="708"/>
      <c r="AC35" s="708"/>
      <c r="AD35" s="708"/>
      <c r="AE35" s="708"/>
      <c r="AF35" s="708"/>
      <c r="AG35" s="708"/>
      <c r="AH35" s="708"/>
      <c r="AI35" s="708"/>
      <c r="AJ35" s="708"/>
      <c r="AK35" s="708"/>
      <c r="AL35" s="708"/>
      <c r="AM35" s="708"/>
      <c r="AN35" s="708"/>
      <c r="AO35" s="708"/>
      <c r="AP35" s="708"/>
      <c r="AQ35" s="708"/>
      <c r="AR35" s="708"/>
      <c r="AS35" s="708"/>
      <c r="AT35" s="708"/>
      <c r="AU35" s="708"/>
      <c r="AV35" s="708"/>
      <c r="AW35" s="708"/>
      <c r="AX35" s="708"/>
      <c r="AY35" s="708"/>
      <c r="AZ35" s="708"/>
      <c r="BA35" s="708"/>
      <c r="BB35" s="708"/>
      <c r="BC35" s="708"/>
      <c r="BD35" s="708"/>
      <c r="BE35" s="708"/>
      <c r="BF35" s="708"/>
      <c r="BG35" s="708"/>
      <c r="BH35" s="708"/>
      <c r="BI35" s="708"/>
      <c r="BJ35" s="708"/>
      <c r="BK35" s="708"/>
      <c r="BL35" s="708"/>
      <c r="BM35" s="708"/>
      <c r="BN35" s="708"/>
      <c r="BO35" s="708"/>
      <c r="BP35" s="708"/>
      <c r="BQ35" s="708"/>
      <c r="BR35" s="708"/>
      <c r="BS35" s="708"/>
      <c r="BT35" s="708"/>
      <c r="BU35" s="708"/>
      <c r="BV35" s="708"/>
      <c r="BW35" s="708"/>
      <c r="BX35" s="708"/>
      <c r="BY35" s="708"/>
      <c r="BZ35" s="708"/>
      <c r="CA35" s="708"/>
      <c r="CB35" s="708"/>
      <c r="CC35" s="708"/>
      <c r="CD35" s="708"/>
      <c r="CE35" s="708"/>
      <c r="CF35" s="708"/>
      <c r="CG35" s="708"/>
      <c r="CH35" s="708"/>
      <c r="CI35" s="708"/>
      <c r="CJ35" s="708"/>
      <c r="CK35" s="708"/>
      <c r="CL35" s="708"/>
      <c r="CM35" s="708"/>
      <c r="CN35" s="708"/>
      <c r="CO35" s="708"/>
      <c r="CP35" s="708"/>
      <c r="CQ35" s="708"/>
      <c r="CR35" s="708"/>
      <c r="CS35" s="708"/>
      <c r="CT35" s="708"/>
      <c r="CU35" s="708"/>
      <c r="CV35" s="708"/>
      <c r="CW35" s="708"/>
      <c r="CX35" s="708"/>
      <c r="CY35" s="708"/>
      <c r="CZ35" s="708"/>
      <c r="DA35" s="708"/>
      <c r="DB35" s="708"/>
      <c r="DC35" s="708"/>
      <c r="DD35" s="708"/>
      <c r="DE35" s="708"/>
      <c r="DF35" s="708"/>
      <c r="DG35" s="708"/>
      <c r="DH35" s="708"/>
      <c r="DI35" s="708"/>
      <c r="DJ35" s="708"/>
      <c r="DK35" s="708"/>
      <c r="DL35" s="708"/>
      <c r="DM35" s="708"/>
      <c r="DN35" s="708"/>
      <c r="DO35" s="708"/>
      <c r="DP35" s="708"/>
      <c r="DQ35" s="708"/>
      <c r="DR35" s="708"/>
      <c r="DS35" s="708"/>
      <c r="DT35" s="708"/>
      <c r="DU35" s="708"/>
      <c r="DV35" s="708"/>
      <c r="GQ35" s="708"/>
      <c r="GR35" s="708"/>
      <c r="GS35" s="708"/>
      <c r="GT35" s="708"/>
    </row>
    <row r="36" spans="1:202" s="707" customFormat="1" ht="17.5" x14ac:dyDescent="0.35">
      <c r="A36" s="708"/>
      <c r="B36" s="708"/>
      <c r="C36" s="708"/>
      <c r="D36" s="708"/>
      <c r="E36" s="708"/>
      <c r="F36" s="708"/>
      <c r="G36" s="708"/>
      <c r="H36" s="708"/>
      <c r="I36" s="708"/>
      <c r="J36" s="708"/>
      <c r="K36" s="708"/>
      <c r="L36" s="708"/>
      <c r="M36" s="708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08"/>
      <c r="AA36" s="708"/>
      <c r="AB36" s="708"/>
      <c r="AC36" s="708"/>
      <c r="AD36" s="708"/>
      <c r="AE36" s="708"/>
      <c r="AF36" s="708"/>
      <c r="AG36" s="708"/>
      <c r="AH36" s="708"/>
      <c r="AI36" s="708"/>
      <c r="AJ36" s="708"/>
      <c r="AK36" s="708"/>
      <c r="AL36" s="708"/>
      <c r="AM36" s="708"/>
      <c r="AN36" s="708"/>
      <c r="AO36" s="708"/>
      <c r="AP36" s="708"/>
      <c r="AQ36" s="708"/>
      <c r="AR36" s="708"/>
      <c r="AS36" s="708"/>
      <c r="AT36" s="708"/>
      <c r="AU36" s="708"/>
      <c r="AV36" s="708"/>
      <c r="AW36" s="708"/>
      <c r="AX36" s="708"/>
      <c r="AY36" s="708"/>
      <c r="AZ36" s="708"/>
      <c r="BA36" s="708"/>
      <c r="BB36" s="708"/>
      <c r="BC36" s="708"/>
      <c r="BD36" s="708"/>
      <c r="BE36" s="708"/>
      <c r="BF36" s="708"/>
      <c r="BG36" s="708"/>
      <c r="BH36" s="708"/>
      <c r="BI36" s="708"/>
      <c r="BJ36" s="708"/>
      <c r="BK36" s="708"/>
      <c r="BL36" s="708"/>
      <c r="BM36" s="708"/>
      <c r="BN36" s="708"/>
      <c r="BO36" s="708"/>
      <c r="BP36" s="708"/>
      <c r="BQ36" s="708"/>
      <c r="BR36" s="708"/>
      <c r="BS36" s="708"/>
      <c r="BT36" s="708"/>
      <c r="BU36" s="708"/>
      <c r="BV36" s="708"/>
      <c r="BW36" s="708"/>
      <c r="BX36" s="708"/>
      <c r="BY36" s="708"/>
      <c r="BZ36" s="708"/>
      <c r="CA36" s="708"/>
      <c r="CB36" s="708"/>
      <c r="CC36" s="708"/>
      <c r="CD36" s="708"/>
      <c r="CE36" s="708"/>
      <c r="CF36" s="708"/>
      <c r="CG36" s="708"/>
      <c r="CH36" s="708"/>
      <c r="CI36" s="708"/>
      <c r="CJ36" s="708"/>
      <c r="CK36" s="708"/>
      <c r="CL36" s="708"/>
      <c r="CM36" s="708"/>
      <c r="CN36" s="708"/>
      <c r="CO36" s="708"/>
      <c r="CP36" s="708"/>
      <c r="CQ36" s="708"/>
      <c r="CR36" s="708"/>
      <c r="CS36" s="708"/>
      <c r="CT36" s="708"/>
      <c r="CU36" s="708"/>
      <c r="CV36" s="708"/>
      <c r="CW36" s="708"/>
      <c r="CX36" s="708"/>
      <c r="CY36" s="708"/>
      <c r="CZ36" s="708"/>
      <c r="DA36" s="708"/>
      <c r="DB36" s="708"/>
      <c r="DC36" s="708"/>
      <c r="DD36" s="708"/>
      <c r="DE36" s="708"/>
      <c r="DF36" s="708"/>
      <c r="DG36" s="708"/>
      <c r="DH36" s="708"/>
      <c r="DI36" s="708"/>
      <c r="DJ36" s="708"/>
      <c r="DK36" s="708"/>
      <c r="DL36" s="708"/>
      <c r="DM36" s="708"/>
      <c r="DN36" s="708"/>
      <c r="DO36" s="708"/>
      <c r="DP36" s="708"/>
      <c r="DQ36" s="708"/>
      <c r="DR36" s="708"/>
      <c r="DS36" s="708"/>
      <c r="DT36" s="708"/>
      <c r="DU36" s="708"/>
      <c r="DV36" s="708"/>
      <c r="EA36" s="933"/>
      <c r="EB36" s="933"/>
      <c r="GQ36" s="708"/>
      <c r="GR36" s="708"/>
      <c r="GS36" s="708"/>
      <c r="GT36" s="708"/>
    </row>
    <row r="37" spans="1:202" s="707" customFormat="1" x14ac:dyDescent="0.35">
      <c r="A37" s="708"/>
      <c r="B37" s="708"/>
      <c r="C37" s="708"/>
      <c r="D37" s="708"/>
      <c r="E37" s="708"/>
      <c r="F37" s="708"/>
      <c r="G37" s="708"/>
      <c r="H37" s="708"/>
      <c r="I37" s="708"/>
      <c r="J37" s="708"/>
      <c r="K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08"/>
      <c r="AA37" s="708"/>
      <c r="AB37" s="708"/>
      <c r="AC37" s="708"/>
      <c r="AD37" s="708"/>
      <c r="AE37" s="708"/>
      <c r="AF37" s="708"/>
      <c r="AG37" s="708"/>
      <c r="AH37" s="708"/>
      <c r="AI37" s="708"/>
      <c r="AJ37" s="708"/>
      <c r="AK37" s="708"/>
      <c r="AL37" s="708"/>
      <c r="AM37" s="708"/>
      <c r="AN37" s="708"/>
      <c r="AO37" s="708"/>
      <c r="AP37" s="708"/>
      <c r="AQ37" s="708"/>
      <c r="AR37" s="708"/>
      <c r="AS37" s="708"/>
      <c r="AT37" s="708"/>
      <c r="AU37" s="708"/>
      <c r="AV37" s="708"/>
      <c r="AW37" s="708"/>
      <c r="AX37" s="708"/>
      <c r="AY37" s="708"/>
      <c r="AZ37" s="708"/>
      <c r="BA37" s="708"/>
      <c r="BB37" s="708"/>
      <c r="BC37" s="708"/>
      <c r="BD37" s="708"/>
      <c r="BE37" s="708"/>
      <c r="BF37" s="708"/>
      <c r="BG37" s="708"/>
      <c r="BH37" s="708"/>
      <c r="BI37" s="708"/>
      <c r="BJ37" s="708"/>
      <c r="BK37" s="708"/>
      <c r="BL37" s="708"/>
      <c r="BM37" s="708"/>
      <c r="BN37" s="708"/>
      <c r="BO37" s="708"/>
      <c r="BP37" s="708"/>
      <c r="BQ37" s="708"/>
      <c r="BR37" s="708"/>
      <c r="BS37" s="708"/>
      <c r="BT37" s="708"/>
      <c r="BU37" s="708"/>
      <c r="BV37" s="708"/>
      <c r="BW37" s="708"/>
      <c r="BX37" s="708"/>
      <c r="BY37" s="708"/>
      <c r="BZ37" s="708"/>
      <c r="CA37" s="708"/>
      <c r="CB37" s="708"/>
      <c r="CC37" s="708"/>
      <c r="CD37" s="708"/>
      <c r="CE37" s="708"/>
      <c r="CF37" s="708"/>
      <c r="CG37" s="708"/>
      <c r="CH37" s="708"/>
      <c r="CI37" s="708"/>
      <c r="CJ37" s="708"/>
      <c r="CK37" s="708"/>
      <c r="CL37" s="708"/>
      <c r="CM37" s="708"/>
      <c r="CN37" s="708"/>
      <c r="CO37" s="708"/>
      <c r="CP37" s="708"/>
      <c r="CQ37" s="708"/>
      <c r="CR37" s="708"/>
      <c r="CS37" s="708"/>
      <c r="CT37" s="708"/>
      <c r="CU37" s="708"/>
      <c r="CV37" s="708"/>
      <c r="CW37" s="708"/>
      <c r="CX37" s="708"/>
      <c r="CY37" s="708"/>
      <c r="CZ37" s="708"/>
      <c r="DA37" s="708"/>
      <c r="DB37" s="708"/>
      <c r="DC37" s="708"/>
      <c r="DD37" s="708"/>
      <c r="DE37" s="708"/>
      <c r="DF37" s="708"/>
      <c r="DG37" s="708"/>
      <c r="DH37" s="708"/>
      <c r="DI37" s="708"/>
      <c r="DJ37" s="708"/>
      <c r="DK37" s="708"/>
      <c r="DL37" s="708"/>
      <c r="DM37" s="708"/>
      <c r="DN37" s="708"/>
      <c r="DO37" s="708"/>
      <c r="DP37" s="708"/>
      <c r="DQ37" s="708"/>
      <c r="DR37" s="708"/>
      <c r="DS37" s="708"/>
      <c r="DT37" s="708"/>
      <c r="DU37" s="708"/>
      <c r="DV37" s="708"/>
      <c r="GQ37" s="708"/>
      <c r="GR37" s="708"/>
      <c r="GS37" s="708"/>
      <c r="GT37" s="708"/>
    </row>
    <row r="38" spans="1:202" s="707" customFormat="1" ht="17.5" x14ac:dyDescent="0.35">
      <c r="A38" s="708"/>
      <c r="B38" s="708"/>
      <c r="C38" s="708"/>
      <c r="D38" s="708"/>
      <c r="E38" s="708"/>
      <c r="F38" s="708"/>
      <c r="G38" s="708"/>
      <c r="H38" s="708"/>
      <c r="I38" s="708"/>
      <c r="J38" s="708"/>
      <c r="K38" s="708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08"/>
      <c r="AA38" s="708"/>
      <c r="AB38" s="708"/>
      <c r="AC38" s="708"/>
      <c r="AD38" s="708"/>
      <c r="AE38" s="708"/>
      <c r="AF38" s="708"/>
      <c r="AG38" s="708"/>
      <c r="AH38" s="708"/>
      <c r="AI38" s="708"/>
      <c r="AJ38" s="708"/>
      <c r="AK38" s="708"/>
      <c r="AL38" s="708"/>
      <c r="AM38" s="708"/>
      <c r="AN38" s="708"/>
      <c r="AO38" s="708"/>
      <c r="AP38" s="708"/>
      <c r="AQ38" s="708"/>
      <c r="AR38" s="708"/>
      <c r="AS38" s="708"/>
      <c r="AT38" s="708"/>
      <c r="AU38" s="708"/>
      <c r="AV38" s="708"/>
      <c r="AW38" s="708"/>
      <c r="AX38" s="708"/>
      <c r="AY38" s="708"/>
      <c r="AZ38" s="708"/>
      <c r="BA38" s="708"/>
      <c r="BB38" s="708"/>
      <c r="BC38" s="708"/>
      <c r="BD38" s="708"/>
      <c r="BE38" s="708"/>
      <c r="BF38" s="708"/>
      <c r="BG38" s="708"/>
      <c r="BH38" s="708"/>
      <c r="BI38" s="708"/>
      <c r="BJ38" s="708"/>
      <c r="BK38" s="708"/>
      <c r="BL38" s="708"/>
      <c r="BM38" s="708"/>
      <c r="BN38" s="708"/>
      <c r="BO38" s="708"/>
      <c r="BP38" s="708"/>
      <c r="BQ38" s="708"/>
      <c r="BR38" s="708"/>
      <c r="BS38" s="708"/>
      <c r="BT38" s="708"/>
      <c r="BU38" s="708"/>
      <c r="BV38" s="708"/>
      <c r="BW38" s="708"/>
      <c r="BX38" s="708"/>
      <c r="BY38" s="708"/>
      <c r="BZ38" s="708"/>
      <c r="CA38" s="708"/>
      <c r="CB38" s="708"/>
      <c r="CC38" s="708"/>
      <c r="CD38" s="708"/>
      <c r="CE38" s="708"/>
      <c r="CF38" s="708"/>
      <c r="CG38" s="708"/>
      <c r="CH38" s="708"/>
      <c r="CI38" s="708"/>
      <c r="CJ38" s="708"/>
      <c r="CK38" s="708"/>
      <c r="CL38" s="708"/>
      <c r="CM38" s="708"/>
      <c r="CN38" s="708"/>
      <c r="CO38" s="708"/>
      <c r="CP38" s="708"/>
      <c r="CQ38" s="708"/>
      <c r="CR38" s="708"/>
      <c r="CS38" s="708"/>
      <c r="CT38" s="708"/>
      <c r="CU38" s="708"/>
      <c r="CV38" s="708"/>
      <c r="CW38" s="708"/>
      <c r="CX38" s="708"/>
      <c r="CY38" s="708"/>
      <c r="CZ38" s="708"/>
      <c r="DA38" s="708"/>
      <c r="DB38" s="708"/>
      <c r="DC38" s="708"/>
      <c r="DD38" s="708"/>
      <c r="DE38" s="708"/>
      <c r="DF38" s="708"/>
      <c r="DG38" s="708"/>
      <c r="DH38" s="708"/>
      <c r="DI38" s="708"/>
      <c r="DJ38" s="708"/>
      <c r="DK38" s="708"/>
      <c r="DL38" s="708"/>
      <c r="DM38" s="708"/>
      <c r="DN38" s="708"/>
      <c r="DO38" s="708"/>
      <c r="DP38" s="708"/>
      <c r="DQ38" s="708"/>
      <c r="DR38" s="708"/>
      <c r="DS38" s="708"/>
      <c r="DT38" s="708"/>
      <c r="DU38" s="708"/>
      <c r="DV38" s="708"/>
      <c r="EA38" s="933"/>
      <c r="EB38" s="933"/>
      <c r="GQ38" s="708"/>
      <c r="GR38" s="708"/>
      <c r="GS38" s="708"/>
      <c r="GT38" s="708"/>
    </row>
    <row r="39" spans="1:202" s="707" customFormat="1" x14ac:dyDescent="0.35">
      <c r="A39" s="708"/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08"/>
      <c r="AA39" s="708"/>
      <c r="AB39" s="708"/>
      <c r="AC39" s="708"/>
      <c r="AD39" s="708"/>
      <c r="AE39" s="708"/>
      <c r="AF39" s="708"/>
      <c r="AG39" s="708"/>
      <c r="AH39" s="708"/>
      <c r="AI39" s="708"/>
      <c r="AJ39" s="708"/>
      <c r="AK39" s="708"/>
      <c r="AL39" s="708"/>
      <c r="AM39" s="708"/>
      <c r="AN39" s="708"/>
      <c r="AO39" s="708"/>
      <c r="AP39" s="708"/>
      <c r="AQ39" s="708"/>
      <c r="AR39" s="708"/>
      <c r="AS39" s="708"/>
      <c r="AT39" s="708"/>
      <c r="AU39" s="708"/>
      <c r="AV39" s="708"/>
      <c r="AW39" s="708"/>
      <c r="AX39" s="708"/>
      <c r="AY39" s="708"/>
      <c r="AZ39" s="708"/>
      <c r="BA39" s="708"/>
      <c r="BB39" s="708"/>
      <c r="BC39" s="708"/>
      <c r="BD39" s="708"/>
      <c r="BE39" s="708"/>
      <c r="BF39" s="708"/>
      <c r="BG39" s="708"/>
      <c r="BH39" s="708"/>
      <c r="BI39" s="708"/>
      <c r="BJ39" s="708"/>
      <c r="BK39" s="708"/>
      <c r="BL39" s="708"/>
      <c r="BM39" s="708"/>
      <c r="BN39" s="708"/>
      <c r="BO39" s="708"/>
      <c r="BP39" s="708"/>
      <c r="BQ39" s="708"/>
      <c r="BR39" s="708"/>
      <c r="BS39" s="708"/>
      <c r="BT39" s="708"/>
      <c r="BU39" s="708"/>
      <c r="BV39" s="708"/>
      <c r="BW39" s="708"/>
      <c r="BX39" s="708"/>
      <c r="BY39" s="708"/>
      <c r="BZ39" s="708"/>
      <c r="CA39" s="708"/>
      <c r="CB39" s="708"/>
      <c r="CC39" s="708"/>
      <c r="CD39" s="708"/>
      <c r="CE39" s="708"/>
      <c r="CF39" s="708"/>
      <c r="CG39" s="708"/>
      <c r="CH39" s="708"/>
      <c r="CI39" s="708"/>
      <c r="CJ39" s="708"/>
      <c r="CK39" s="708"/>
      <c r="CL39" s="708"/>
      <c r="CM39" s="708"/>
      <c r="CN39" s="708"/>
      <c r="CO39" s="708"/>
      <c r="CP39" s="708"/>
      <c r="CQ39" s="708"/>
      <c r="CR39" s="708"/>
      <c r="CS39" s="708"/>
      <c r="CT39" s="708"/>
      <c r="CU39" s="708"/>
      <c r="CV39" s="708"/>
      <c r="CW39" s="708"/>
      <c r="CX39" s="708"/>
      <c r="CY39" s="708"/>
      <c r="CZ39" s="708"/>
      <c r="DA39" s="708"/>
      <c r="DB39" s="708"/>
      <c r="DC39" s="708"/>
      <c r="DD39" s="708"/>
      <c r="DE39" s="708"/>
      <c r="DF39" s="708"/>
      <c r="DG39" s="708"/>
      <c r="DH39" s="708"/>
      <c r="DI39" s="708"/>
      <c r="DJ39" s="708"/>
      <c r="DK39" s="708"/>
      <c r="DL39" s="708"/>
      <c r="DM39" s="708"/>
      <c r="DN39" s="708"/>
      <c r="DO39" s="708"/>
      <c r="DP39" s="708"/>
      <c r="DQ39" s="708"/>
      <c r="DR39" s="708"/>
      <c r="DS39" s="708"/>
      <c r="DT39" s="708"/>
      <c r="DU39" s="708"/>
      <c r="DV39" s="708"/>
      <c r="GQ39" s="708"/>
      <c r="GR39" s="708"/>
      <c r="GS39" s="708"/>
      <c r="GT39" s="708"/>
    </row>
    <row r="40" spans="1:202" s="707" customFormat="1" ht="17.5" x14ac:dyDescent="0.35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08"/>
      <c r="AA40" s="708"/>
      <c r="AB40" s="708"/>
      <c r="AC40" s="708"/>
      <c r="AD40" s="708"/>
      <c r="AE40" s="708"/>
      <c r="AF40" s="708"/>
      <c r="AG40" s="708"/>
      <c r="AH40" s="708"/>
      <c r="AI40" s="708"/>
      <c r="AJ40" s="708"/>
      <c r="AK40" s="708"/>
      <c r="AL40" s="708"/>
      <c r="AM40" s="708"/>
      <c r="AN40" s="708"/>
      <c r="AO40" s="708"/>
      <c r="AP40" s="708"/>
      <c r="AQ40" s="708"/>
      <c r="AR40" s="708"/>
      <c r="AS40" s="708"/>
      <c r="AT40" s="708"/>
      <c r="AU40" s="708"/>
      <c r="AV40" s="708"/>
      <c r="AW40" s="708"/>
      <c r="AX40" s="708"/>
      <c r="AY40" s="708"/>
      <c r="AZ40" s="708"/>
      <c r="BA40" s="708"/>
      <c r="BB40" s="708"/>
      <c r="BC40" s="708"/>
      <c r="BD40" s="708"/>
      <c r="BE40" s="708"/>
      <c r="BF40" s="708"/>
      <c r="BG40" s="708"/>
      <c r="BH40" s="708"/>
      <c r="BI40" s="708"/>
      <c r="BJ40" s="708"/>
      <c r="BK40" s="708"/>
      <c r="BL40" s="708"/>
      <c r="BM40" s="708"/>
      <c r="BN40" s="708"/>
      <c r="BO40" s="708"/>
      <c r="BP40" s="708"/>
      <c r="BQ40" s="708"/>
      <c r="BR40" s="708"/>
      <c r="BS40" s="708"/>
      <c r="BT40" s="708"/>
      <c r="BU40" s="708"/>
      <c r="BV40" s="708"/>
      <c r="BW40" s="708"/>
      <c r="BX40" s="708"/>
      <c r="BY40" s="708"/>
      <c r="BZ40" s="708"/>
      <c r="CA40" s="708"/>
      <c r="CB40" s="708"/>
      <c r="CC40" s="708"/>
      <c r="CD40" s="708"/>
      <c r="CE40" s="708"/>
      <c r="CF40" s="708"/>
      <c r="CG40" s="708"/>
      <c r="CH40" s="708"/>
      <c r="CI40" s="708"/>
      <c r="CJ40" s="708"/>
      <c r="CK40" s="708"/>
      <c r="CL40" s="708"/>
      <c r="CM40" s="708"/>
      <c r="CN40" s="708"/>
      <c r="CO40" s="708"/>
      <c r="CP40" s="708"/>
      <c r="CQ40" s="708"/>
      <c r="CR40" s="708"/>
      <c r="CS40" s="708"/>
      <c r="CT40" s="708"/>
      <c r="CU40" s="708"/>
      <c r="CV40" s="708"/>
      <c r="CW40" s="708"/>
      <c r="CX40" s="708"/>
      <c r="CY40" s="708"/>
      <c r="CZ40" s="708"/>
      <c r="DA40" s="708"/>
      <c r="DB40" s="708"/>
      <c r="DC40" s="708"/>
      <c r="DD40" s="708"/>
      <c r="DE40" s="708"/>
      <c r="DF40" s="708"/>
      <c r="DG40" s="708"/>
      <c r="DH40" s="708"/>
      <c r="DI40" s="708"/>
      <c r="DJ40" s="708"/>
      <c r="DK40" s="708"/>
      <c r="DL40" s="708"/>
      <c r="DM40" s="708"/>
      <c r="DN40" s="708"/>
      <c r="DO40" s="708"/>
      <c r="DP40" s="708"/>
      <c r="DQ40" s="708"/>
      <c r="DR40" s="708"/>
      <c r="DS40" s="708"/>
      <c r="DT40" s="708"/>
      <c r="DU40" s="708"/>
      <c r="DV40" s="708"/>
      <c r="EA40" s="933"/>
      <c r="EB40" s="933"/>
      <c r="GQ40" s="708"/>
      <c r="GR40" s="708"/>
      <c r="GS40" s="708"/>
      <c r="GT40" s="708"/>
    </row>
    <row r="41" spans="1:202" s="707" customFormat="1" ht="17.5" x14ac:dyDescent="0.35">
      <c r="A41" s="708"/>
      <c r="B41" s="708"/>
      <c r="C41" s="708"/>
      <c r="D41" s="708"/>
      <c r="E41" s="708"/>
      <c r="F41" s="708"/>
      <c r="G41" s="708"/>
      <c r="H41" s="708"/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08"/>
      <c r="AA41" s="708"/>
      <c r="AB41" s="708"/>
      <c r="AC41" s="708"/>
      <c r="AD41" s="708"/>
      <c r="AE41" s="708"/>
      <c r="AF41" s="708"/>
      <c r="AG41" s="708"/>
      <c r="AH41" s="708"/>
      <c r="AI41" s="708"/>
      <c r="AJ41" s="708"/>
      <c r="AK41" s="708"/>
      <c r="AL41" s="708"/>
      <c r="AM41" s="708"/>
      <c r="AN41" s="708"/>
      <c r="AO41" s="708"/>
      <c r="AP41" s="708"/>
      <c r="AQ41" s="708"/>
      <c r="AR41" s="708"/>
      <c r="AS41" s="708"/>
      <c r="AT41" s="708"/>
      <c r="AU41" s="708"/>
      <c r="AV41" s="708"/>
      <c r="AW41" s="708"/>
      <c r="AX41" s="708"/>
      <c r="AY41" s="708"/>
      <c r="AZ41" s="708"/>
      <c r="BA41" s="708"/>
      <c r="BB41" s="708"/>
      <c r="BC41" s="708"/>
      <c r="BD41" s="708"/>
      <c r="BE41" s="708"/>
      <c r="BF41" s="708"/>
      <c r="BG41" s="708"/>
      <c r="BH41" s="708"/>
      <c r="BI41" s="708"/>
      <c r="BJ41" s="708"/>
      <c r="BK41" s="708"/>
      <c r="BL41" s="708"/>
      <c r="BM41" s="708"/>
      <c r="BN41" s="708"/>
      <c r="BO41" s="708"/>
      <c r="BP41" s="708"/>
      <c r="BQ41" s="708"/>
      <c r="BR41" s="708"/>
      <c r="BS41" s="708"/>
      <c r="BT41" s="708"/>
      <c r="BU41" s="708"/>
      <c r="BV41" s="708"/>
      <c r="BW41" s="708"/>
      <c r="BX41" s="708"/>
      <c r="BY41" s="708"/>
      <c r="BZ41" s="708"/>
      <c r="CA41" s="708"/>
      <c r="CB41" s="708"/>
      <c r="CC41" s="708"/>
      <c r="CD41" s="708"/>
      <c r="CE41" s="708"/>
      <c r="CF41" s="708"/>
      <c r="CG41" s="708"/>
      <c r="CH41" s="708"/>
      <c r="CI41" s="708"/>
      <c r="CJ41" s="708"/>
      <c r="CK41" s="708"/>
      <c r="CL41" s="708"/>
      <c r="CM41" s="708"/>
      <c r="CN41" s="708"/>
      <c r="CO41" s="708"/>
      <c r="CP41" s="708"/>
      <c r="CQ41" s="708"/>
      <c r="CR41" s="708"/>
      <c r="CS41" s="708"/>
      <c r="CT41" s="708"/>
      <c r="CU41" s="708"/>
      <c r="CV41" s="708"/>
      <c r="CW41" s="708"/>
      <c r="CX41" s="708"/>
      <c r="CY41" s="708"/>
      <c r="CZ41" s="708"/>
      <c r="DA41" s="708"/>
      <c r="DB41" s="708"/>
      <c r="DC41" s="708"/>
      <c r="DD41" s="708"/>
      <c r="DE41" s="708"/>
      <c r="DF41" s="708"/>
      <c r="DG41" s="708"/>
      <c r="DH41" s="708"/>
      <c r="DI41" s="708"/>
      <c r="DJ41" s="708"/>
      <c r="DK41" s="708"/>
      <c r="DL41" s="708"/>
      <c r="DM41" s="708"/>
      <c r="DN41" s="708"/>
      <c r="DO41" s="708"/>
      <c r="DP41" s="708"/>
      <c r="DQ41" s="708"/>
      <c r="DR41" s="708"/>
      <c r="DS41" s="708"/>
      <c r="DT41" s="708"/>
      <c r="DU41" s="708"/>
      <c r="DV41" s="708"/>
      <c r="EA41" s="933"/>
      <c r="EB41" s="933"/>
      <c r="GQ41" s="708"/>
      <c r="GR41" s="708"/>
      <c r="GS41" s="708"/>
      <c r="GT41" s="708"/>
    </row>
    <row r="42" spans="1:202" s="707" customFormat="1" ht="17.5" x14ac:dyDescent="0.35">
      <c r="A42" s="708"/>
      <c r="B42" s="708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08"/>
      <c r="AA42" s="708"/>
      <c r="AB42" s="708"/>
      <c r="AC42" s="708"/>
      <c r="AD42" s="708"/>
      <c r="AE42" s="708"/>
      <c r="AF42" s="708"/>
      <c r="AG42" s="708"/>
      <c r="AH42" s="708"/>
      <c r="AI42" s="708"/>
      <c r="AJ42" s="708"/>
      <c r="AK42" s="708"/>
      <c r="AL42" s="708"/>
      <c r="AM42" s="708"/>
      <c r="AN42" s="708"/>
      <c r="AO42" s="708"/>
      <c r="AP42" s="708"/>
      <c r="AQ42" s="708"/>
      <c r="AR42" s="708"/>
      <c r="AS42" s="708"/>
      <c r="AT42" s="708"/>
      <c r="AU42" s="708"/>
      <c r="AV42" s="708"/>
      <c r="AW42" s="708"/>
      <c r="AX42" s="708"/>
      <c r="AY42" s="708"/>
      <c r="AZ42" s="708"/>
      <c r="BA42" s="708"/>
      <c r="BB42" s="708"/>
      <c r="BC42" s="708"/>
      <c r="BD42" s="708"/>
      <c r="BE42" s="708"/>
      <c r="BF42" s="708"/>
      <c r="BG42" s="708"/>
      <c r="BH42" s="708"/>
      <c r="BI42" s="708"/>
      <c r="BJ42" s="708"/>
      <c r="BK42" s="708"/>
      <c r="BL42" s="708"/>
      <c r="BM42" s="708"/>
      <c r="BN42" s="708"/>
      <c r="BO42" s="708"/>
      <c r="BP42" s="708"/>
      <c r="BQ42" s="708"/>
      <c r="BR42" s="708"/>
      <c r="BS42" s="708"/>
      <c r="BT42" s="708"/>
      <c r="BU42" s="708"/>
      <c r="BV42" s="708"/>
      <c r="BW42" s="708"/>
      <c r="BX42" s="708"/>
      <c r="BY42" s="708"/>
      <c r="BZ42" s="708"/>
      <c r="CA42" s="708"/>
      <c r="CB42" s="708"/>
      <c r="CC42" s="708"/>
      <c r="CD42" s="708"/>
      <c r="CE42" s="708"/>
      <c r="CF42" s="708"/>
      <c r="CG42" s="708"/>
      <c r="CH42" s="708"/>
      <c r="CI42" s="708"/>
      <c r="CJ42" s="708"/>
      <c r="CK42" s="708"/>
      <c r="CL42" s="708"/>
      <c r="CM42" s="708"/>
      <c r="CN42" s="708"/>
      <c r="CO42" s="708"/>
      <c r="CP42" s="708"/>
      <c r="CQ42" s="708"/>
      <c r="CR42" s="708"/>
      <c r="CS42" s="708"/>
      <c r="CT42" s="708"/>
      <c r="CU42" s="708"/>
      <c r="CV42" s="708"/>
      <c r="CW42" s="708"/>
      <c r="CX42" s="708"/>
      <c r="CY42" s="708"/>
      <c r="CZ42" s="708"/>
      <c r="DA42" s="708"/>
      <c r="DB42" s="708"/>
      <c r="DC42" s="708"/>
      <c r="DD42" s="708"/>
      <c r="DE42" s="708"/>
      <c r="DF42" s="708"/>
      <c r="DG42" s="708"/>
      <c r="DH42" s="708"/>
      <c r="DI42" s="708"/>
      <c r="DJ42" s="708"/>
      <c r="DK42" s="708"/>
      <c r="DL42" s="708"/>
      <c r="DM42" s="708"/>
      <c r="DN42" s="708"/>
      <c r="DO42" s="708"/>
      <c r="DP42" s="708"/>
      <c r="DQ42" s="708"/>
      <c r="DR42" s="708"/>
      <c r="DS42" s="708"/>
      <c r="DT42" s="708"/>
      <c r="DU42" s="708"/>
      <c r="DV42" s="708"/>
      <c r="EA42" s="933"/>
      <c r="EB42" s="933"/>
      <c r="GQ42" s="708"/>
      <c r="GR42" s="708"/>
      <c r="GS42" s="708"/>
      <c r="GT42" s="708"/>
    </row>
    <row r="43" spans="1:202" s="707" customFormat="1" ht="17.5" x14ac:dyDescent="0.35">
      <c r="A43" s="708"/>
      <c r="B43" s="708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08"/>
      <c r="AA43" s="708"/>
      <c r="AB43" s="708"/>
      <c r="AC43" s="708"/>
      <c r="AD43" s="708"/>
      <c r="AE43" s="708"/>
      <c r="AF43" s="708"/>
      <c r="AG43" s="708"/>
      <c r="AH43" s="708"/>
      <c r="AI43" s="708"/>
      <c r="AJ43" s="708"/>
      <c r="AK43" s="708"/>
      <c r="AL43" s="708"/>
      <c r="AM43" s="708"/>
      <c r="AN43" s="708"/>
      <c r="AO43" s="708"/>
      <c r="AP43" s="708"/>
      <c r="AQ43" s="708"/>
      <c r="AR43" s="708"/>
      <c r="AS43" s="708"/>
      <c r="AT43" s="708"/>
      <c r="AU43" s="708"/>
      <c r="AV43" s="708"/>
      <c r="AW43" s="708"/>
      <c r="AX43" s="708"/>
      <c r="AY43" s="708"/>
      <c r="AZ43" s="708"/>
      <c r="BA43" s="708"/>
      <c r="BB43" s="708"/>
      <c r="BC43" s="708"/>
      <c r="BD43" s="708"/>
      <c r="BE43" s="708"/>
      <c r="BF43" s="708"/>
      <c r="BG43" s="708"/>
      <c r="BH43" s="708"/>
      <c r="BI43" s="708"/>
      <c r="BJ43" s="708"/>
      <c r="BK43" s="708"/>
      <c r="BL43" s="708"/>
      <c r="BM43" s="708"/>
      <c r="BN43" s="708"/>
      <c r="BO43" s="708"/>
      <c r="BP43" s="708"/>
      <c r="BQ43" s="708"/>
      <c r="BR43" s="708"/>
      <c r="BS43" s="708"/>
      <c r="BT43" s="708"/>
      <c r="BU43" s="708"/>
      <c r="BV43" s="708"/>
      <c r="BW43" s="708"/>
      <c r="BX43" s="708"/>
      <c r="BY43" s="708"/>
      <c r="BZ43" s="708"/>
      <c r="CA43" s="708"/>
      <c r="CB43" s="708"/>
      <c r="CC43" s="708"/>
      <c r="CD43" s="708"/>
      <c r="CE43" s="708"/>
      <c r="CF43" s="708"/>
      <c r="CG43" s="708"/>
      <c r="CH43" s="708"/>
      <c r="CI43" s="708"/>
      <c r="CJ43" s="708"/>
      <c r="CK43" s="708"/>
      <c r="CL43" s="708"/>
      <c r="CM43" s="708"/>
      <c r="CN43" s="708"/>
      <c r="CO43" s="708"/>
      <c r="CP43" s="708"/>
      <c r="CQ43" s="708"/>
      <c r="CR43" s="708"/>
      <c r="CS43" s="708"/>
      <c r="CT43" s="708"/>
      <c r="CU43" s="708"/>
      <c r="CV43" s="708"/>
      <c r="CW43" s="708"/>
      <c r="CX43" s="708"/>
      <c r="CY43" s="708"/>
      <c r="CZ43" s="708"/>
      <c r="DA43" s="708"/>
      <c r="DB43" s="708"/>
      <c r="DC43" s="708"/>
      <c r="DD43" s="708"/>
      <c r="DE43" s="708"/>
      <c r="DF43" s="708"/>
      <c r="DG43" s="708"/>
      <c r="DH43" s="708"/>
      <c r="DI43" s="708"/>
      <c r="DJ43" s="708"/>
      <c r="DK43" s="708"/>
      <c r="DL43" s="708"/>
      <c r="DM43" s="708"/>
      <c r="DN43" s="708"/>
      <c r="DO43" s="708"/>
      <c r="DP43" s="708"/>
      <c r="DQ43" s="708"/>
      <c r="DR43" s="708"/>
      <c r="DS43" s="708"/>
      <c r="DT43" s="708"/>
      <c r="DU43" s="708"/>
      <c r="DV43" s="708"/>
      <c r="EA43" s="933"/>
      <c r="EB43" s="933"/>
      <c r="GQ43" s="708"/>
      <c r="GR43" s="708"/>
      <c r="GS43" s="708"/>
      <c r="GT43" s="708"/>
    </row>
    <row r="44" spans="1:202" s="707" customFormat="1" x14ac:dyDescent="0.35">
      <c r="A44" s="708"/>
      <c r="B44" s="708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08"/>
      <c r="AA44" s="708"/>
      <c r="AB44" s="708"/>
      <c r="AC44" s="708"/>
      <c r="AD44" s="708"/>
      <c r="AE44" s="708"/>
      <c r="AF44" s="708"/>
      <c r="AG44" s="708"/>
      <c r="AH44" s="708"/>
      <c r="AI44" s="708"/>
      <c r="AJ44" s="708"/>
      <c r="AK44" s="708"/>
      <c r="AL44" s="708"/>
      <c r="AM44" s="708"/>
      <c r="AN44" s="708"/>
      <c r="AO44" s="708"/>
      <c r="AP44" s="708"/>
      <c r="AQ44" s="708"/>
      <c r="AR44" s="708"/>
      <c r="AS44" s="708"/>
      <c r="AT44" s="708"/>
      <c r="AU44" s="708"/>
      <c r="AV44" s="708"/>
      <c r="AW44" s="708"/>
      <c r="AX44" s="708"/>
      <c r="AY44" s="708"/>
      <c r="AZ44" s="708"/>
      <c r="BA44" s="708"/>
      <c r="BB44" s="708"/>
      <c r="BC44" s="708"/>
      <c r="BD44" s="708"/>
      <c r="BE44" s="708"/>
      <c r="BF44" s="708"/>
      <c r="BG44" s="708"/>
      <c r="BH44" s="708"/>
      <c r="BI44" s="708"/>
      <c r="BJ44" s="708"/>
      <c r="BK44" s="708"/>
      <c r="BL44" s="708"/>
      <c r="BM44" s="708"/>
      <c r="BN44" s="708"/>
      <c r="BO44" s="708"/>
      <c r="BP44" s="708"/>
      <c r="BQ44" s="708"/>
      <c r="BR44" s="708"/>
      <c r="BS44" s="708"/>
      <c r="BT44" s="708"/>
      <c r="BU44" s="708"/>
      <c r="BV44" s="708"/>
      <c r="BW44" s="708"/>
      <c r="BX44" s="708"/>
      <c r="BY44" s="708"/>
      <c r="BZ44" s="708"/>
      <c r="CA44" s="708"/>
      <c r="CB44" s="708"/>
      <c r="CC44" s="708"/>
      <c r="CD44" s="708"/>
      <c r="CE44" s="708"/>
      <c r="CF44" s="708"/>
      <c r="CG44" s="708"/>
      <c r="CH44" s="708"/>
      <c r="CI44" s="708"/>
      <c r="CJ44" s="708"/>
      <c r="CK44" s="708"/>
      <c r="CL44" s="708"/>
      <c r="CM44" s="708"/>
      <c r="CN44" s="708"/>
      <c r="CO44" s="708"/>
      <c r="CP44" s="708"/>
      <c r="CQ44" s="708"/>
      <c r="CR44" s="708"/>
      <c r="CS44" s="708"/>
      <c r="CT44" s="708"/>
      <c r="CU44" s="708"/>
      <c r="CV44" s="708"/>
      <c r="CW44" s="708"/>
      <c r="CX44" s="708"/>
      <c r="CY44" s="708"/>
      <c r="CZ44" s="708"/>
      <c r="DA44" s="708"/>
      <c r="DB44" s="708"/>
      <c r="DC44" s="708"/>
      <c r="DD44" s="708"/>
      <c r="DE44" s="708"/>
      <c r="DF44" s="708"/>
      <c r="DG44" s="708"/>
      <c r="DH44" s="708"/>
      <c r="DI44" s="708"/>
      <c r="DJ44" s="708"/>
      <c r="DK44" s="708"/>
      <c r="DL44" s="708"/>
      <c r="DM44" s="708"/>
      <c r="DN44" s="708"/>
      <c r="DO44" s="708"/>
      <c r="DP44" s="708"/>
      <c r="DQ44" s="708"/>
      <c r="DR44" s="708"/>
      <c r="DS44" s="708"/>
      <c r="DT44" s="708"/>
      <c r="DU44" s="708"/>
      <c r="DV44" s="708"/>
      <c r="GQ44" s="708"/>
      <c r="GR44" s="708"/>
      <c r="GS44" s="708"/>
      <c r="GT44" s="708"/>
    </row>
    <row r="45" spans="1:202" s="707" customFormat="1" x14ac:dyDescent="0.35">
      <c r="A45" s="708"/>
      <c r="B45" s="708"/>
      <c r="C45" s="708"/>
      <c r="D45" s="708"/>
      <c r="E45" s="708"/>
      <c r="F45" s="708"/>
      <c r="G45" s="708"/>
      <c r="H45" s="708"/>
      <c r="I45" s="708"/>
      <c r="J45" s="708"/>
      <c r="K45" s="708"/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08"/>
      <c r="AA45" s="708"/>
      <c r="AB45" s="708"/>
      <c r="AC45" s="708"/>
      <c r="AD45" s="708"/>
      <c r="AE45" s="708"/>
      <c r="AF45" s="708"/>
      <c r="AG45" s="708"/>
      <c r="AH45" s="708"/>
      <c r="AI45" s="708"/>
      <c r="AJ45" s="708"/>
      <c r="AK45" s="708"/>
      <c r="AL45" s="708"/>
      <c r="AM45" s="708"/>
      <c r="AN45" s="708"/>
      <c r="AO45" s="708"/>
      <c r="AP45" s="708"/>
      <c r="AQ45" s="708"/>
      <c r="AR45" s="708"/>
      <c r="AS45" s="708"/>
      <c r="AT45" s="708"/>
      <c r="AU45" s="708"/>
      <c r="AV45" s="708"/>
      <c r="AW45" s="708"/>
      <c r="AX45" s="708"/>
      <c r="AY45" s="708"/>
      <c r="AZ45" s="708"/>
      <c r="BA45" s="708"/>
      <c r="BB45" s="708"/>
      <c r="BC45" s="708"/>
      <c r="BD45" s="708"/>
      <c r="BE45" s="708"/>
      <c r="BF45" s="708"/>
      <c r="BG45" s="708"/>
      <c r="BH45" s="708"/>
      <c r="BI45" s="708"/>
      <c r="BJ45" s="708"/>
      <c r="BK45" s="708"/>
      <c r="BL45" s="708"/>
      <c r="BM45" s="708"/>
      <c r="BN45" s="708"/>
      <c r="BO45" s="708"/>
      <c r="BP45" s="708"/>
      <c r="BQ45" s="708"/>
      <c r="BR45" s="708"/>
      <c r="BS45" s="708"/>
      <c r="BT45" s="708"/>
      <c r="BU45" s="708"/>
      <c r="BV45" s="708"/>
      <c r="BW45" s="708"/>
      <c r="BX45" s="708"/>
      <c r="BY45" s="708"/>
      <c r="BZ45" s="708"/>
      <c r="CA45" s="708"/>
      <c r="CB45" s="708"/>
      <c r="CC45" s="708"/>
      <c r="CD45" s="708"/>
      <c r="CE45" s="708"/>
      <c r="CF45" s="708"/>
      <c r="CG45" s="708"/>
      <c r="CH45" s="708"/>
      <c r="CI45" s="708"/>
      <c r="CJ45" s="708"/>
      <c r="CK45" s="708"/>
      <c r="CL45" s="708"/>
      <c r="CM45" s="708"/>
      <c r="CN45" s="708"/>
      <c r="CO45" s="708"/>
      <c r="CP45" s="708"/>
      <c r="CQ45" s="708"/>
      <c r="CR45" s="708"/>
      <c r="CS45" s="708"/>
      <c r="CT45" s="708"/>
      <c r="CU45" s="708"/>
      <c r="CV45" s="708"/>
      <c r="CW45" s="708"/>
      <c r="CX45" s="708"/>
      <c r="CY45" s="708"/>
      <c r="CZ45" s="708"/>
      <c r="DA45" s="708"/>
      <c r="DB45" s="708"/>
      <c r="DC45" s="708"/>
      <c r="DD45" s="708"/>
      <c r="DE45" s="708"/>
      <c r="DF45" s="708"/>
      <c r="DG45" s="708"/>
      <c r="DH45" s="708"/>
      <c r="DI45" s="708"/>
      <c r="DJ45" s="708"/>
      <c r="DK45" s="708"/>
      <c r="DL45" s="708"/>
      <c r="DM45" s="708"/>
      <c r="DN45" s="708"/>
      <c r="DO45" s="708"/>
      <c r="DP45" s="708"/>
      <c r="DQ45" s="708"/>
      <c r="DR45" s="708"/>
      <c r="DS45" s="708"/>
      <c r="DT45" s="708"/>
      <c r="DU45" s="708"/>
      <c r="DV45" s="708"/>
      <c r="GQ45" s="708"/>
      <c r="GR45" s="708"/>
      <c r="GS45" s="708"/>
      <c r="GT45" s="708"/>
    </row>
    <row r="46" spans="1:202" s="707" customFormat="1" ht="17.5" x14ac:dyDescent="0.35">
      <c r="A46" s="708"/>
      <c r="B46" s="708"/>
      <c r="C46" s="708"/>
      <c r="D46" s="708"/>
      <c r="E46" s="708"/>
      <c r="F46" s="708"/>
      <c r="G46" s="708"/>
      <c r="H46" s="708"/>
      <c r="I46" s="708"/>
      <c r="J46" s="708"/>
      <c r="K46" s="708"/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08"/>
      <c r="Z46" s="708"/>
      <c r="AA46" s="708"/>
      <c r="AB46" s="708"/>
      <c r="AC46" s="708"/>
      <c r="AD46" s="708"/>
      <c r="AE46" s="708"/>
      <c r="AF46" s="708"/>
      <c r="AG46" s="708"/>
      <c r="AH46" s="708"/>
      <c r="AI46" s="708"/>
      <c r="AJ46" s="708"/>
      <c r="AK46" s="708"/>
      <c r="AL46" s="708"/>
      <c r="AM46" s="708"/>
      <c r="AN46" s="708"/>
      <c r="AO46" s="708"/>
      <c r="AP46" s="708"/>
      <c r="AQ46" s="708"/>
      <c r="AR46" s="708"/>
      <c r="AS46" s="708"/>
      <c r="AT46" s="708"/>
      <c r="AU46" s="708"/>
      <c r="AV46" s="708"/>
      <c r="AW46" s="708"/>
      <c r="AX46" s="708"/>
      <c r="AY46" s="708"/>
      <c r="AZ46" s="708"/>
      <c r="BA46" s="708"/>
      <c r="BB46" s="708"/>
      <c r="BC46" s="708"/>
      <c r="BD46" s="708"/>
      <c r="BE46" s="708"/>
      <c r="BF46" s="708"/>
      <c r="BG46" s="708"/>
      <c r="BH46" s="708"/>
      <c r="BI46" s="708"/>
      <c r="BJ46" s="708"/>
      <c r="BK46" s="708"/>
      <c r="BL46" s="708"/>
      <c r="BM46" s="708"/>
      <c r="BN46" s="708"/>
      <c r="BO46" s="708"/>
      <c r="BP46" s="708"/>
      <c r="BQ46" s="708"/>
      <c r="BR46" s="708"/>
      <c r="BS46" s="708"/>
      <c r="BT46" s="708"/>
      <c r="BU46" s="708"/>
      <c r="BV46" s="708"/>
      <c r="BW46" s="708"/>
      <c r="BX46" s="708"/>
      <c r="BY46" s="708"/>
      <c r="BZ46" s="708"/>
      <c r="CA46" s="708"/>
      <c r="CB46" s="708"/>
      <c r="CC46" s="708"/>
      <c r="CD46" s="708"/>
      <c r="CE46" s="708"/>
      <c r="CF46" s="708"/>
      <c r="CG46" s="708"/>
      <c r="CH46" s="708"/>
      <c r="CI46" s="708"/>
      <c r="CJ46" s="708"/>
      <c r="CK46" s="708"/>
      <c r="CL46" s="708"/>
      <c r="CM46" s="708"/>
      <c r="CN46" s="708"/>
      <c r="CO46" s="708"/>
      <c r="CP46" s="708"/>
      <c r="CQ46" s="708"/>
      <c r="CR46" s="708"/>
      <c r="CS46" s="708"/>
      <c r="CT46" s="708"/>
      <c r="CU46" s="708"/>
      <c r="CV46" s="708"/>
      <c r="CW46" s="708"/>
      <c r="CX46" s="708"/>
      <c r="CY46" s="708"/>
      <c r="CZ46" s="708"/>
      <c r="DA46" s="708"/>
      <c r="DB46" s="708"/>
      <c r="DC46" s="708"/>
      <c r="DD46" s="708"/>
      <c r="DE46" s="708"/>
      <c r="DF46" s="708"/>
      <c r="DG46" s="708"/>
      <c r="DH46" s="708"/>
      <c r="DI46" s="708"/>
      <c r="DJ46" s="708"/>
      <c r="DK46" s="708"/>
      <c r="DL46" s="708"/>
      <c r="DM46" s="708"/>
      <c r="DN46" s="708"/>
      <c r="DO46" s="708"/>
      <c r="DP46" s="708"/>
      <c r="DQ46" s="708"/>
      <c r="DR46" s="708"/>
      <c r="DS46" s="708"/>
      <c r="DT46" s="708"/>
      <c r="DU46" s="708"/>
      <c r="DV46" s="708"/>
      <c r="EA46" s="933"/>
      <c r="EB46" s="933"/>
      <c r="GQ46" s="708"/>
      <c r="GR46" s="708"/>
      <c r="GS46" s="708"/>
      <c r="GT46" s="708"/>
    </row>
    <row r="47" spans="1:202" s="707" customFormat="1" ht="17.5" x14ac:dyDescent="0.35">
      <c r="A47" s="708"/>
      <c r="B47" s="708"/>
      <c r="C47" s="708"/>
      <c r="D47" s="708"/>
      <c r="E47" s="708"/>
      <c r="F47" s="708"/>
      <c r="G47" s="708"/>
      <c r="H47" s="708"/>
      <c r="I47" s="708"/>
      <c r="J47" s="708"/>
      <c r="K47" s="708"/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08"/>
      <c r="AB47" s="708"/>
      <c r="AC47" s="708"/>
      <c r="AD47" s="708"/>
      <c r="AE47" s="708"/>
      <c r="AF47" s="708"/>
      <c r="AG47" s="708"/>
      <c r="AH47" s="708"/>
      <c r="AI47" s="708"/>
      <c r="AJ47" s="708"/>
      <c r="AK47" s="708"/>
      <c r="AL47" s="708"/>
      <c r="AM47" s="708"/>
      <c r="AN47" s="708"/>
      <c r="AO47" s="708"/>
      <c r="AP47" s="708"/>
      <c r="AQ47" s="708"/>
      <c r="AR47" s="708"/>
      <c r="AS47" s="708"/>
      <c r="AT47" s="708"/>
      <c r="AU47" s="708"/>
      <c r="AV47" s="708"/>
      <c r="AW47" s="708"/>
      <c r="AX47" s="708"/>
      <c r="AY47" s="708"/>
      <c r="AZ47" s="708"/>
      <c r="BA47" s="708"/>
      <c r="BB47" s="708"/>
      <c r="BC47" s="708"/>
      <c r="BD47" s="708"/>
      <c r="BE47" s="708"/>
      <c r="BF47" s="708"/>
      <c r="BG47" s="708"/>
      <c r="BH47" s="708"/>
      <c r="BI47" s="708"/>
      <c r="BJ47" s="708"/>
      <c r="BK47" s="708"/>
      <c r="BL47" s="708"/>
      <c r="BM47" s="708"/>
      <c r="BN47" s="708"/>
      <c r="BO47" s="708"/>
      <c r="BP47" s="708"/>
      <c r="BQ47" s="708"/>
      <c r="BR47" s="708"/>
      <c r="BS47" s="708"/>
      <c r="BT47" s="708"/>
      <c r="BU47" s="708"/>
      <c r="BV47" s="708"/>
      <c r="BW47" s="708"/>
      <c r="BX47" s="708"/>
      <c r="BY47" s="708"/>
      <c r="BZ47" s="708"/>
      <c r="CA47" s="708"/>
      <c r="CB47" s="708"/>
      <c r="CC47" s="708"/>
      <c r="CD47" s="708"/>
      <c r="CE47" s="708"/>
      <c r="CF47" s="708"/>
      <c r="CG47" s="708"/>
      <c r="CH47" s="708"/>
      <c r="CI47" s="708"/>
      <c r="CJ47" s="708"/>
      <c r="CK47" s="708"/>
      <c r="CL47" s="708"/>
      <c r="CM47" s="708"/>
      <c r="CN47" s="708"/>
      <c r="CO47" s="708"/>
      <c r="CP47" s="708"/>
      <c r="CQ47" s="708"/>
      <c r="CR47" s="708"/>
      <c r="CS47" s="708"/>
      <c r="CT47" s="708"/>
      <c r="CU47" s="708"/>
      <c r="CV47" s="708"/>
      <c r="CW47" s="708"/>
      <c r="CX47" s="708"/>
      <c r="CY47" s="708"/>
      <c r="CZ47" s="708"/>
      <c r="DA47" s="708"/>
      <c r="DB47" s="708"/>
      <c r="DC47" s="708"/>
      <c r="DD47" s="708"/>
      <c r="DE47" s="708"/>
      <c r="DF47" s="708"/>
      <c r="DG47" s="708"/>
      <c r="DH47" s="708"/>
      <c r="DI47" s="708"/>
      <c r="DJ47" s="708"/>
      <c r="DK47" s="708"/>
      <c r="DL47" s="708"/>
      <c r="DM47" s="708"/>
      <c r="DN47" s="708"/>
      <c r="DO47" s="708"/>
      <c r="DP47" s="708"/>
      <c r="DQ47" s="708"/>
      <c r="DR47" s="708"/>
      <c r="DS47" s="708"/>
      <c r="DT47" s="708"/>
      <c r="DU47" s="708"/>
      <c r="DV47" s="708"/>
      <c r="EA47" s="933"/>
      <c r="EB47" s="933"/>
      <c r="GQ47" s="708"/>
      <c r="GR47" s="708"/>
      <c r="GS47" s="708"/>
      <c r="GT47" s="708"/>
    </row>
    <row r="48" spans="1:202" s="707" customFormat="1" ht="17.5" x14ac:dyDescent="0.35">
      <c r="A48" s="708"/>
      <c r="B48" s="708"/>
      <c r="C48" s="708"/>
      <c r="D48" s="708"/>
      <c r="E48" s="708"/>
      <c r="F48" s="708"/>
      <c r="G48" s="708"/>
      <c r="H48" s="708"/>
      <c r="I48" s="708"/>
      <c r="J48" s="708"/>
      <c r="K48" s="708"/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08"/>
      <c r="AB48" s="708"/>
      <c r="AC48" s="708"/>
      <c r="AD48" s="708"/>
      <c r="AE48" s="708"/>
      <c r="AF48" s="708"/>
      <c r="AG48" s="708"/>
      <c r="AH48" s="708"/>
      <c r="AI48" s="708"/>
      <c r="AJ48" s="708"/>
      <c r="AK48" s="708"/>
      <c r="AL48" s="708"/>
      <c r="AM48" s="708"/>
      <c r="AN48" s="708"/>
      <c r="AO48" s="708"/>
      <c r="AP48" s="708"/>
      <c r="AQ48" s="708"/>
      <c r="AR48" s="708"/>
      <c r="AS48" s="708"/>
      <c r="AT48" s="708"/>
      <c r="AU48" s="708"/>
      <c r="AV48" s="708"/>
      <c r="AW48" s="708"/>
      <c r="AX48" s="708"/>
      <c r="AY48" s="708"/>
      <c r="AZ48" s="708"/>
      <c r="BA48" s="708"/>
      <c r="BB48" s="708"/>
      <c r="BC48" s="708"/>
      <c r="BD48" s="708"/>
      <c r="BE48" s="708"/>
      <c r="BF48" s="708"/>
      <c r="BG48" s="708"/>
      <c r="BH48" s="708"/>
      <c r="BI48" s="708"/>
      <c r="BJ48" s="708"/>
      <c r="BK48" s="708"/>
      <c r="BL48" s="708"/>
      <c r="BM48" s="708"/>
      <c r="BN48" s="708"/>
      <c r="BO48" s="708"/>
      <c r="BP48" s="708"/>
      <c r="BQ48" s="708"/>
      <c r="BR48" s="708"/>
      <c r="BS48" s="708"/>
      <c r="BT48" s="708"/>
      <c r="BU48" s="708"/>
      <c r="BV48" s="708"/>
      <c r="BW48" s="708"/>
      <c r="BX48" s="708"/>
      <c r="BY48" s="708"/>
      <c r="BZ48" s="708"/>
      <c r="CA48" s="708"/>
      <c r="CB48" s="708"/>
      <c r="CC48" s="708"/>
      <c r="CD48" s="708"/>
      <c r="CE48" s="708"/>
      <c r="CF48" s="708"/>
      <c r="CG48" s="708"/>
      <c r="CH48" s="708"/>
      <c r="CI48" s="708"/>
      <c r="CJ48" s="708"/>
      <c r="CK48" s="708"/>
      <c r="CL48" s="708"/>
      <c r="CM48" s="708"/>
      <c r="CN48" s="708"/>
      <c r="CO48" s="708"/>
      <c r="CP48" s="708"/>
      <c r="CQ48" s="708"/>
      <c r="CR48" s="708"/>
      <c r="CS48" s="708"/>
      <c r="CT48" s="708"/>
      <c r="CU48" s="708"/>
      <c r="CV48" s="708"/>
      <c r="CW48" s="708"/>
      <c r="CX48" s="708"/>
      <c r="CY48" s="708"/>
      <c r="CZ48" s="708"/>
      <c r="DA48" s="708"/>
      <c r="DB48" s="708"/>
      <c r="DC48" s="708"/>
      <c r="DD48" s="708"/>
      <c r="DE48" s="708"/>
      <c r="DF48" s="708"/>
      <c r="DG48" s="708"/>
      <c r="DH48" s="708"/>
      <c r="DI48" s="708"/>
      <c r="DJ48" s="708"/>
      <c r="DK48" s="708"/>
      <c r="DL48" s="708"/>
      <c r="DM48" s="708"/>
      <c r="DN48" s="708"/>
      <c r="DO48" s="708"/>
      <c r="DP48" s="708"/>
      <c r="DQ48" s="708"/>
      <c r="DR48" s="708"/>
      <c r="DS48" s="708"/>
      <c r="DT48" s="708"/>
      <c r="DU48" s="708"/>
      <c r="DV48" s="708"/>
      <c r="EA48" s="933"/>
      <c r="EB48" s="933"/>
      <c r="GQ48" s="708"/>
      <c r="GR48" s="708"/>
      <c r="GS48" s="708"/>
      <c r="GT48" s="708"/>
    </row>
    <row r="49" spans="1:202" s="707" customFormat="1" ht="17.5" x14ac:dyDescent="0.35">
      <c r="A49" s="708"/>
      <c r="B49" s="708"/>
      <c r="C49" s="708"/>
      <c r="D49" s="708"/>
      <c r="E49" s="708"/>
      <c r="F49" s="708"/>
      <c r="G49" s="708"/>
      <c r="H49" s="708"/>
      <c r="I49" s="708"/>
      <c r="J49" s="708"/>
      <c r="K49" s="708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08"/>
      <c r="AB49" s="708"/>
      <c r="AC49" s="708"/>
      <c r="AD49" s="708"/>
      <c r="AE49" s="708"/>
      <c r="AF49" s="708"/>
      <c r="AG49" s="708"/>
      <c r="AH49" s="708"/>
      <c r="AI49" s="708"/>
      <c r="AJ49" s="708"/>
      <c r="AK49" s="708"/>
      <c r="AL49" s="708"/>
      <c r="AM49" s="708"/>
      <c r="AN49" s="708"/>
      <c r="AO49" s="708"/>
      <c r="AP49" s="708"/>
      <c r="AQ49" s="708"/>
      <c r="AR49" s="708"/>
      <c r="AS49" s="708"/>
      <c r="AT49" s="708"/>
      <c r="AU49" s="708"/>
      <c r="AV49" s="708"/>
      <c r="AW49" s="708"/>
      <c r="AX49" s="708"/>
      <c r="AY49" s="708"/>
      <c r="AZ49" s="708"/>
      <c r="BA49" s="708"/>
      <c r="BB49" s="708"/>
      <c r="BC49" s="708"/>
      <c r="BD49" s="708"/>
      <c r="BE49" s="708"/>
      <c r="BF49" s="708"/>
      <c r="BG49" s="708"/>
      <c r="BH49" s="708"/>
      <c r="BI49" s="708"/>
      <c r="BJ49" s="708"/>
      <c r="BK49" s="708"/>
      <c r="BL49" s="708"/>
      <c r="BM49" s="708"/>
      <c r="BN49" s="708"/>
      <c r="BO49" s="708"/>
      <c r="BP49" s="708"/>
      <c r="BQ49" s="708"/>
      <c r="BR49" s="708"/>
      <c r="BS49" s="708"/>
      <c r="BT49" s="708"/>
      <c r="BU49" s="708"/>
      <c r="BV49" s="708"/>
      <c r="BW49" s="708"/>
      <c r="BX49" s="708"/>
      <c r="BY49" s="708"/>
      <c r="BZ49" s="708"/>
      <c r="CA49" s="708"/>
      <c r="CB49" s="708"/>
      <c r="CC49" s="708"/>
      <c r="CD49" s="708"/>
      <c r="CE49" s="708"/>
      <c r="CF49" s="708"/>
      <c r="CG49" s="708"/>
      <c r="CH49" s="708"/>
      <c r="CI49" s="708"/>
      <c r="CJ49" s="708"/>
      <c r="CK49" s="708"/>
      <c r="CL49" s="708"/>
      <c r="CM49" s="708"/>
      <c r="CN49" s="708"/>
      <c r="CO49" s="708"/>
      <c r="CP49" s="708"/>
      <c r="CQ49" s="708"/>
      <c r="CR49" s="708"/>
      <c r="CS49" s="708"/>
      <c r="CT49" s="708"/>
      <c r="CU49" s="708"/>
      <c r="CV49" s="708"/>
      <c r="CW49" s="708"/>
      <c r="CX49" s="708"/>
      <c r="CY49" s="708"/>
      <c r="CZ49" s="708"/>
      <c r="DA49" s="708"/>
      <c r="DB49" s="708"/>
      <c r="DC49" s="708"/>
      <c r="DD49" s="708"/>
      <c r="DE49" s="708"/>
      <c r="DF49" s="708"/>
      <c r="DG49" s="708"/>
      <c r="DH49" s="708"/>
      <c r="DI49" s="708"/>
      <c r="DJ49" s="708"/>
      <c r="DK49" s="708"/>
      <c r="DL49" s="708"/>
      <c r="DM49" s="708"/>
      <c r="DN49" s="708"/>
      <c r="DO49" s="708"/>
      <c r="DP49" s="708"/>
      <c r="DQ49" s="708"/>
      <c r="DR49" s="708"/>
      <c r="DS49" s="708"/>
      <c r="DT49" s="708"/>
      <c r="DU49" s="708"/>
      <c r="DV49" s="708"/>
      <c r="EA49" s="933"/>
      <c r="EB49" s="933"/>
      <c r="GQ49" s="708"/>
      <c r="GR49" s="708"/>
      <c r="GS49" s="708"/>
      <c r="GT49" s="708"/>
    </row>
    <row r="50" spans="1:202" s="707" customFormat="1" ht="17.5" x14ac:dyDescent="0.35">
      <c r="A50" s="708"/>
      <c r="B50" s="708"/>
      <c r="C50" s="708"/>
      <c r="D50" s="708"/>
      <c r="E50" s="708"/>
      <c r="F50" s="708"/>
      <c r="G50" s="708"/>
      <c r="H50" s="708"/>
      <c r="I50" s="708"/>
      <c r="J50" s="708"/>
      <c r="K50" s="708"/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08"/>
      <c r="AB50" s="708"/>
      <c r="AC50" s="708"/>
      <c r="AD50" s="708"/>
      <c r="AE50" s="708"/>
      <c r="AF50" s="708"/>
      <c r="AG50" s="708"/>
      <c r="AH50" s="708"/>
      <c r="AI50" s="708"/>
      <c r="AJ50" s="708"/>
      <c r="AK50" s="708"/>
      <c r="AL50" s="708"/>
      <c r="AM50" s="708"/>
      <c r="AN50" s="708"/>
      <c r="AO50" s="708"/>
      <c r="AP50" s="708"/>
      <c r="AQ50" s="708"/>
      <c r="AR50" s="708"/>
      <c r="AS50" s="708"/>
      <c r="AT50" s="708"/>
      <c r="AU50" s="708"/>
      <c r="AV50" s="708"/>
      <c r="AW50" s="708"/>
      <c r="AX50" s="708"/>
      <c r="AY50" s="708"/>
      <c r="AZ50" s="708"/>
      <c r="BA50" s="708"/>
      <c r="BB50" s="708"/>
      <c r="BC50" s="708"/>
      <c r="BD50" s="708"/>
      <c r="BE50" s="708"/>
      <c r="BF50" s="708"/>
      <c r="BG50" s="708"/>
      <c r="BH50" s="708"/>
      <c r="BI50" s="708"/>
      <c r="BJ50" s="708"/>
      <c r="BK50" s="708"/>
      <c r="BL50" s="708"/>
      <c r="BM50" s="708"/>
      <c r="BN50" s="708"/>
      <c r="BO50" s="708"/>
      <c r="BP50" s="708"/>
      <c r="BQ50" s="708"/>
      <c r="BR50" s="708"/>
      <c r="BS50" s="708"/>
      <c r="BT50" s="708"/>
      <c r="BU50" s="708"/>
      <c r="BV50" s="708"/>
      <c r="BW50" s="708"/>
      <c r="BX50" s="708"/>
      <c r="BY50" s="708"/>
      <c r="BZ50" s="708"/>
      <c r="CA50" s="708"/>
      <c r="CB50" s="708"/>
      <c r="CC50" s="708"/>
      <c r="CD50" s="708"/>
      <c r="CE50" s="708"/>
      <c r="CF50" s="708"/>
      <c r="CG50" s="708"/>
      <c r="CH50" s="708"/>
      <c r="CI50" s="708"/>
      <c r="CJ50" s="708"/>
      <c r="CK50" s="708"/>
      <c r="CL50" s="708"/>
      <c r="CM50" s="708"/>
      <c r="CN50" s="708"/>
      <c r="CO50" s="708"/>
      <c r="CP50" s="708"/>
      <c r="CQ50" s="708"/>
      <c r="CR50" s="708"/>
      <c r="CS50" s="708"/>
      <c r="CT50" s="708"/>
      <c r="CU50" s="708"/>
      <c r="CV50" s="708"/>
      <c r="CW50" s="708"/>
      <c r="CX50" s="708"/>
      <c r="CY50" s="708"/>
      <c r="CZ50" s="708"/>
      <c r="DA50" s="708"/>
      <c r="DB50" s="708"/>
      <c r="DC50" s="708"/>
      <c r="DD50" s="708"/>
      <c r="DE50" s="708"/>
      <c r="DF50" s="708"/>
      <c r="DG50" s="708"/>
      <c r="DH50" s="708"/>
      <c r="DI50" s="708"/>
      <c r="DJ50" s="708"/>
      <c r="DK50" s="708"/>
      <c r="DL50" s="708"/>
      <c r="DM50" s="708"/>
      <c r="DN50" s="708"/>
      <c r="DO50" s="708"/>
      <c r="DP50" s="708"/>
      <c r="DQ50" s="708"/>
      <c r="DR50" s="708"/>
      <c r="DS50" s="708"/>
      <c r="DT50" s="708"/>
      <c r="DU50" s="708"/>
      <c r="DV50" s="708"/>
      <c r="EA50" s="933"/>
      <c r="EB50" s="933"/>
      <c r="GQ50" s="708"/>
      <c r="GR50" s="708"/>
      <c r="GS50" s="708"/>
      <c r="GT50" s="708"/>
    </row>
    <row r="51" spans="1:202" s="707" customFormat="1" ht="17.5" x14ac:dyDescent="0.35">
      <c r="A51" s="708"/>
      <c r="B51" s="708"/>
      <c r="C51" s="708"/>
      <c r="D51" s="708"/>
      <c r="E51" s="708"/>
      <c r="F51" s="708"/>
      <c r="G51" s="708"/>
      <c r="H51" s="708"/>
      <c r="I51" s="708"/>
      <c r="J51" s="708"/>
      <c r="K51" s="708"/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08"/>
      <c r="AB51" s="708"/>
      <c r="AC51" s="708"/>
      <c r="AD51" s="708"/>
      <c r="AE51" s="708"/>
      <c r="AF51" s="708"/>
      <c r="AG51" s="708"/>
      <c r="AH51" s="708"/>
      <c r="AI51" s="708"/>
      <c r="AJ51" s="708"/>
      <c r="AK51" s="708"/>
      <c r="AL51" s="708"/>
      <c r="AM51" s="708"/>
      <c r="AN51" s="708"/>
      <c r="AO51" s="708"/>
      <c r="AP51" s="708"/>
      <c r="AQ51" s="708"/>
      <c r="AR51" s="708"/>
      <c r="AS51" s="708"/>
      <c r="AT51" s="708"/>
      <c r="AU51" s="708"/>
      <c r="AV51" s="708"/>
      <c r="AW51" s="708"/>
      <c r="AX51" s="708"/>
      <c r="AY51" s="708"/>
      <c r="AZ51" s="708"/>
      <c r="BA51" s="708"/>
      <c r="BB51" s="708"/>
      <c r="BC51" s="708"/>
      <c r="BD51" s="708"/>
      <c r="BE51" s="708"/>
      <c r="BF51" s="708"/>
      <c r="BG51" s="708"/>
      <c r="BH51" s="708"/>
      <c r="BI51" s="708"/>
      <c r="BJ51" s="708"/>
      <c r="BK51" s="708"/>
      <c r="BL51" s="708"/>
      <c r="BM51" s="708"/>
      <c r="BN51" s="708"/>
      <c r="BO51" s="708"/>
      <c r="BP51" s="708"/>
      <c r="BQ51" s="708"/>
      <c r="BR51" s="708"/>
      <c r="BS51" s="708"/>
      <c r="BT51" s="708"/>
      <c r="BU51" s="708"/>
      <c r="BV51" s="708"/>
      <c r="BW51" s="708"/>
      <c r="BX51" s="708"/>
      <c r="BY51" s="708"/>
      <c r="BZ51" s="708"/>
      <c r="CA51" s="708"/>
      <c r="CB51" s="708"/>
      <c r="CC51" s="708"/>
      <c r="CD51" s="708"/>
      <c r="CE51" s="708"/>
      <c r="CF51" s="708"/>
      <c r="CG51" s="708"/>
      <c r="CH51" s="708"/>
      <c r="CI51" s="708"/>
      <c r="CJ51" s="708"/>
      <c r="CK51" s="708"/>
      <c r="CL51" s="708"/>
      <c r="CM51" s="708"/>
      <c r="CN51" s="708"/>
      <c r="CO51" s="708"/>
      <c r="CP51" s="708"/>
      <c r="CQ51" s="708"/>
      <c r="CR51" s="708"/>
      <c r="CS51" s="708"/>
      <c r="CT51" s="708"/>
      <c r="CU51" s="708"/>
      <c r="CV51" s="708"/>
      <c r="CW51" s="708"/>
      <c r="CX51" s="708"/>
      <c r="CY51" s="708"/>
      <c r="CZ51" s="708"/>
      <c r="DA51" s="708"/>
      <c r="DB51" s="708"/>
      <c r="DC51" s="708"/>
      <c r="DD51" s="708"/>
      <c r="DE51" s="708"/>
      <c r="DF51" s="708"/>
      <c r="DG51" s="708"/>
      <c r="DH51" s="708"/>
      <c r="DI51" s="708"/>
      <c r="DJ51" s="708"/>
      <c r="DK51" s="708"/>
      <c r="DL51" s="708"/>
      <c r="DM51" s="708"/>
      <c r="DN51" s="708"/>
      <c r="DO51" s="708"/>
      <c r="DP51" s="708"/>
      <c r="DQ51" s="708"/>
      <c r="DR51" s="708"/>
      <c r="DS51" s="708"/>
      <c r="DT51" s="708"/>
      <c r="DU51" s="708"/>
      <c r="DV51" s="708"/>
      <c r="EA51" s="933"/>
      <c r="EB51" s="933"/>
      <c r="GQ51" s="708"/>
      <c r="GR51" s="708"/>
      <c r="GS51" s="708"/>
      <c r="GT51" s="708"/>
    </row>
    <row r="52" spans="1:202" s="707" customFormat="1" ht="17.5" x14ac:dyDescent="0.35">
      <c r="A52" s="708"/>
      <c r="B52" s="708"/>
      <c r="C52" s="708"/>
      <c r="D52" s="708"/>
      <c r="E52" s="708"/>
      <c r="F52" s="708"/>
      <c r="G52" s="708"/>
      <c r="H52" s="708"/>
      <c r="I52" s="708"/>
      <c r="J52" s="708"/>
      <c r="K52" s="708"/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08"/>
      <c r="AB52" s="708"/>
      <c r="AC52" s="708"/>
      <c r="AD52" s="708"/>
      <c r="AE52" s="708"/>
      <c r="AF52" s="708"/>
      <c r="AG52" s="708"/>
      <c r="AH52" s="708"/>
      <c r="AI52" s="708"/>
      <c r="AJ52" s="708"/>
      <c r="AK52" s="708"/>
      <c r="AL52" s="708"/>
      <c r="AM52" s="708"/>
      <c r="AN52" s="708"/>
      <c r="AO52" s="708"/>
      <c r="AP52" s="708"/>
      <c r="AQ52" s="708"/>
      <c r="AR52" s="708"/>
      <c r="AS52" s="708"/>
      <c r="AT52" s="708"/>
      <c r="AU52" s="708"/>
      <c r="AV52" s="708"/>
      <c r="AW52" s="708"/>
      <c r="AX52" s="708"/>
      <c r="AY52" s="708"/>
      <c r="AZ52" s="708"/>
      <c r="BA52" s="708"/>
      <c r="BB52" s="708"/>
      <c r="BC52" s="708"/>
      <c r="BD52" s="708"/>
      <c r="BE52" s="708"/>
      <c r="BF52" s="708"/>
      <c r="BG52" s="708"/>
      <c r="BH52" s="708"/>
      <c r="BI52" s="708"/>
      <c r="BJ52" s="708"/>
      <c r="BK52" s="708"/>
      <c r="BL52" s="708"/>
      <c r="BM52" s="708"/>
      <c r="BN52" s="708"/>
      <c r="BO52" s="708"/>
      <c r="BP52" s="708"/>
      <c r="BQ52" s="708"/>
      <c r="BR52" s="708"/>
      <c r="BS52" s="708"/>
      <c r="BT52" s="708"/>
      <c r="BU52" s="708"/>
      <c r="BV52" s="708"/>
      <c r="BW52" s="708"/>
      <c r="BX52" s="708"/>
      <c r="BY52" s="708"/>
      <c r="BZ52" s="708"/>
      <c r="CA52" s="708"/>
      <c r="CB52" s="708"/>
      <c r="CC52" s="708"/>
      <c r="CD52" s="708"/>
      <c r="CE52" s="708"/>
      <c r="CF52" s="708"/>
      <c r="CG52" s="708"/>
      <c r="CH52" s="708"/>
      <c r="CI52" s="708"/>
      <c r="CJ52" s="708"/>
      <c r="CK52" s="708"/>
      <c r="CL52" s="708"/>
      <c r="CM52" s="708"/>
      <c r="CN52" s="708"/>
      <c r="CO52" s="708"/>
      <c r="CP52" s="708"/>
      <c r="CQ52" s="708"/>
      <c r="CR52" s="708"/>
      <c r="CS52" s="708"/>
      <c r="CT52" s="708"/>
      <c r="CU52" s="708"/>
      <c r="CV52" s="708"/>
      <c r="CW52" s="708"/>
      <c r="CX52" s="708"/>
      <c r="CY52" s="708"/>
      <c r="CZ52" s="708"/>
      <c r="DA52" s="708"/>
      <c r="DB52" s="708"/>
      <c r="DC52" s="708"/>
      <c r="DD52" s="708"/>
      <c r="DE52" s="708"/>
      <c r="DF52" s="708"/>
      <c r="DG52" s="708"/>
      <c r="DH52" s="708"/>
      <c r="DI52" s="708"/>
      <c r="DJ52" s="708"/>
      <c r="DK52" s="708"/>
      <c r="DL52" s="708"/>
      <c r="DM52" s="708"/>
      <c r="DN52" s="708"/>
      <c r="DO52" s="708"/>
      <c r="DP52" s="708"/>
      <c r="DQ52" s="708"/>
      <c r="DR52" s="708"/>
      <c r="DS52" s="708"/>
      <c r="DT52" s="708"/>
      <c r="DU52" s="708"/>
      <c r="DV52" s="708"/>
      <c r="EA52" s="933"/>
      <c r="EB52" s="933"/>
      <c r="GQ52" s="708"/>
      <c r="GR52" s="708"/>
      <c r="GS52" s="708"/>
      <c r="GT52" s="708"/>
    </row>
    <row r="53" spans="1:202" s="707" customFormat="1" ht="17.5" x14ac:dyDescent="0.35">
      <c r="A53" s="708"/>
      <c r="B53" s="708"/>
      <c r="C53" s="708"/>
      <c r="D53" s="708"/>
      <c r="E53" s="708"/>
      <c r="F53" s="708"/>
      <c r="G53" s="708"/>
      <c r="H53" s="708"/>
      <c r="I53" s="708"/>
      <c r="J53" s="708"/>
      <c r="K53" s="708"/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08"/>
      <c r="AB53" s="708"/>
      <c r="AC53" s="708"/>
      <c r="AD53" s="708"/>
      <c r="AE53" s="708"/>
      <c r="AF53" s="708"/>
      <c r="AG53" s="708"/>
      <c r="AH53" s="708"/>
      <c r="AI53" s="708"/>
      <c r="AJ53" s="708"/>
      <c r="AK53" s="708"/>
      <c r="AL53" s="708"/>
      <c r="AM53" s="708"/>
      <c r="AN53" s="708"/>
      <c r="AO53" s="708"/>
      <c r="AP53" s="708"/>
      <c r="AQ53" s="708"/>
      <c r="AR53" s="708"/>
      <c r="AS53" s="708"/>
      <c r="AT53" s="708"/>
      <c r="AU53" s="708"/>
      <c r="AV53" s="708"/>
      <c r="AW53" s="708"/>
      <c r="AX53" s="708"/>
      <c r="AY53" s="708"/>
      <c r="AZ53" s="708"/>
      <c r="BA53" s="708"/>
      <c r="BB53" s="708"/>
      <c r="BC53" s="708"/>
      <c r="BD53" s="708"/>
      <c r="BE53" s="708"/>
      <c r="BF53" s="708"/>
      <c r="BG53" s="708"/>
      <c r="BH53" s="708"/>
      <c r="BI53" s="708"/>
      <c r="BJ53" s="708"/>
      <c r="BK53" s="708"/>
      <c r="BL53" s="708"/>
      <c r="BM53" s="708"/>
      <c r="BN53" s="708"/>
      <c r="BO53" s="708"/>
      <c r="BP53" s="708"/>
      <c r="BQ53" s="708"/>
      <c r="BR53" s="708"/>
      <c r="BS53" s="708"/>
      <c r="BT53" s="708"/>
      <c r="BU53" s="708"/>
      <c r="BV53" s="708"/>
      <c r="BW53" s="708"/>
      <c r="BX53" s="708"/>
      <c r="BY53" s="708"/>
      <c r="BZ53" s="708"/>
      <c r="CA53" s="708"/>
      <c r="CB53" s="708"/>
      <c r="CC53" s="708"/>
      <c r="CD53" s="708"/>
      <c r="CE53" s="708"/>
      <c r="CF53" s="708"/>
      <c r="CG53" s="708"/>
      <c r="CH53" s="708"/>
      <c r="CI53" s="708"/>
      <c r="CJ53" s="708"/>
      <c r="CK53" s="708"/>
      <c r="CL53" s="708"/>
      <c r="CM53" s="708"/>
      <c r="CN53" s="708"/>
      <c r="CO53" s="708"/>
      <c r="CP53" s="708"/>
      <c r="CQ53" s="708"/>
      <c r="CR53" s="708"/>
      <c r="CS53" s="708"/>
      <c r="CT53" s="708"/>
      <c r="CU53" s="708"/>
      <c r="CV53" s="708"/>
      <c r="CW53" s="708"/>
      <c r="CX53" s="708"/>
      <c r="CY53" s="708"/>
      <c r="CZ53" s="708"/>
      <c r="DA53" s="708"/>
      <c r="DB53" s="708"/>
      <c r="DC53" s="708"/>
      <c r="DD53" s="708"/>
      <c r="DE53" s="708"/>
      <c r="DF53" s="708"/>
      <c r="DG53" s="708"/>
      <c r="DH53" s="708"/>
      <c r="DI53" s="708"/>
      <c r="DJ53" s="708"/>
      <c r="DK53" s="708"/>
      <c r="DL53" s="708"/>
      <c r="DM53" s="708"/>
      <c r="DN53" s="708"/>
      <c r="DO53" s="708"/>
      <c r="DP53" s="708"/>
      <c r="DQ53" s="708"/>
      <c r="DR53" s="708"/>
      <c r="DS53" s="708"/>
      <c r="DT53" s="708"/>
      <c r="DU53" s="708"/>
      <c r="DV53" s="708"/>
      <c r="EA53" s="933"/>
      <c r="EB53" s="933"/>
      <c r="GQ53" s="708"/>
      <c r="GR53" s="708"/>
      <c r="GS53" s="708"/>
      <c r="GT53" s="708"/>
    </row>
    <row r="54" spans="1:202" s="707" customFormat="1" ht="17.5" x14ac:dyDescent="0.35">
      <c r="A54" s="708"/>
      <c r="B54" s="708"/>
      <c r="C54" s="708"/>
      <c r="D54" s="708"/>
      <c r="E54" s="708"/>
      <c r="F54" s="708"/>
      <c r="G54" s="708"/>
      <c r="H54" s="708"/>
      <c r="I54" s="708"/>
      <c r="J54" s="708"/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08"/>
      <c r="AB54" s="708"/>
      <c r="AC54" s="708"/>
      <c r="AD54" s="708"/>
      <c r="AE54" s="708"/>
      <c r="AF54" s="708"/>
      <c r="AG54" s="708"/>
      <c r="AH54" s="708"/>
      <c r="AI54" s="708"/>
      <c r="AJ54" s="708"/>
      <c r="AK54" s="708"/>
      <c r="AL54" s="708"/>
      <c r="AM54" s="708"/>
      <c r="AN54" s="708"/>
      <c r="AO54" s="708"/>
      <c r="AP54" s="708"/>
      <c r="AQ54" s="708"/>
      <c r="AR54" s="708"/>
      <c r="AS54" s="708"/>
      <c r="AT54" s="708"/>
      <c r="AU54" s="708"/>
      <c r="AV54" s="708"/>
      <c r="AW54" s="708"/>
      <c r="AX54" s="708"/>
      <c r="AY54" s="708"/>
      <c r="AZ54" s="708"/>
      <c r="BA54" s="708"/>
      <c r="BB54" s="708"/>
      <c r="BC54" s="708"/>
      <c r="BD54" s="708"/>
      <c r="BE54" s="708"/>
      <c r="BF54" s="708"/>
      <c r="BG54" s="708"/>
      <c r="BH54" s="708"/>
      <c r="BI54" s="708"/>
      <c r="BJ54" s="708"/>
      <c r="BK54" s="708"/>
      <c r="BL54" s="708"/>
      <c r="BM54" s="708"/>
      <c r="BN54" s="708"/>
      <c r="BO54" s="708"/>
      <c r="BP54" s="708"/>
      <c r="BQ54" s="708"/>
      <c r="BR54" s="708"/>
      <c r="BS54" s="708"/>
      <c r="BT54" s="708"/>
      <c r="BU54" s="708"/>
      <c r="BV54" s="708"/>
      <c r="BW54" s="708"/>
      <c r="BX54" s="708"/>
      <c r="BY54" s="708"/>
      <c r="BZ54" s="708"/>
      <c r="CA54" s="708"/>
      <c r="CB54" s="708"/>
      <c r="CC54" s="708"/>
      <c r="CD54" s="708"/>
      <c r="CE54" s="708"/>
      <c r="CF54" s="708"/>
      <c r="CG54" s="708"/>
      <c r="CH54" s="708"/>
      <c r="CI54" s="708"/>
      <c r="CJ54" s="708"/>
      <c r="CK54" s="708"/>
      <c r="CL54" s="708"/>
      <c r="CM54" s="708"/>
      <c r="CN54" s="708"/>
      <c r="CO54" s="708"/>
      <c r="CP54" s="708"/>
      <c r="CQ54" s="708"/>
      <c r="CR54" s="708"/>
      <c r="CS54" s="708"/>
      <c r="CT54" s="708"/>
      <c r="CU54" s="708"/>
      <c r="CV54" s="708"/>
      <c r="CW54" s="708"/>
      <c r="CX54" s="708"/>
      <c r="CY54" s="708"/>
      <c r="CZ54" s="708"/>
      <c r="DA54" s="708"/>
      <c r="DB54" s="708"/>
      <c r="DC54" s="708"/>
      <c r="DD54" s="708"/>
      <c r="DE54" s="708"/>
      <c r="DF54" s="708"/>
      <c r="DG54" s="708"/>
      <c r="DH54" s="708"/>
      <c r="DI54" s="708"/>
      <c r="DJ54" s="708"/>
      <c r="DK54" s="708"/>
      <c r="DL54" s="708"/>
      <c r="DM54" s="708"/>
      <c r="DN54" s="708"/>
      <c r="DO54" s="708"/>
      <c r="DP54" s="708"/>
      <c r="DQ54" s="708"/>
      <c r="DR54" s="708"/>
      <c r="DS54" s="708"/>
      <c r="DT54" s="708"/>
      <c r="DU54" s="708"/>
      <c r="DV54" s="708"/>
      <c r="EA54" s="933"/>
      <c r="EB54" s="933"/>
      <c r="GQ54" s="708"/>
      <c r="GR54" s="708"/>
      <c r="GS54" s="708"/>
      <c r="GT54" s="708"/>
    </row>
    <row r="55" spans="1:202" s="707" customFormat="1" ht="17.5" x14ac:dyDescent="0.35">
      <c r="A55" s="708"/>
      <c r="B55" s="708"/>
      <c r="C55" s="708"/>
      <c r="D55" s="708"/>
      <c r="E55" s="708"/>
      <c r="F55" s="708"/>
      <c r="G55" s="708"/>
      <c r="H55" s="708"/>
      <c r="I55" s="708"/>
      <c r="J55" s="708"/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08"/>
      <c r="AB55" s="708"/>
      <c r="AC55" s="708"/>
      <c r="AD55" s="708"/>
      <c r="AE55" s="708"/>
      <c r="AF55" s="708"/>
      <c r="AG55" s="708"/>
      <c r="AH55" s="708"/>
      <c r="AI55" s="708"/>
      <c r="AJ55" s="708"/>
      <c r="AK55" s="708"/>
      <c r="AL55" s="708"/>
      <c r="AM55" s="708"/>
      <c r="AN55" s="708"/>
      <c r="AO55" s="708"/>
      <c r="AP55" s="708"/>
      <c r="AQ55" s="708"/>
      <c r="AR55" s="708"/>
      <c r="AS55" s="708"/>
      <c r="AT55" s="708"/>
      <c r="AU55" s="708"/>
      <c r="AV55" s="708"/>
      <c r="AW55" s="708"/>
      <c r="AX55" s="708"/>
      <c r="AY55" s="708"/>
      <c r="AZ55" s="708"/>
      <c r="BA55" s="708"/>
      <c r="BB55" s="708"/>
      <c r="BC55" s="708"/>
      <c r="BD55" s="708"/>
      <c r="BE55" s="708"/>
      <c r="BF55" s="708"/>
      <c r="BG55" s="708"/>
      <c r="BH55" s="708"/>
      <c r="BI55" s="708"/>
      <c r="BJ55" s="708"/>
      <c r="BK55" s="708"/>
      <c r="BL55" s="708"/>
      <c r="BM55" s="708"/>
      <c r="BN55" s="708"/>
      <c r="BO55" s="708"/>
      <c r="BP55" s="708"/>
      <c r="BQ55" s="708"/>
      <c r="BR55" s="708"/>
      <c r="BS55" s="708"/>
      <c r="BT55" s="708"/>
      <c r="BU55" s="708"/>
      <c r="BV55" s="708"/>
      <c r="BW55" s="708"/>
      <c r="BX55" s="708"/>
      <c r="BY55" s="708"/>
      <c r="BZ55" s="708"/>
      <c r="CA55" s="708"/>
      <c r="CB55" s="708"/>
      <c r="CC55" s="708"/>
      <c r="CD55" s="708"/>
      <c r="CE55" s="708"/>
      <c r="CF55" s="708"/>
      <c r="CG55" s="708"/>
      <c r="CH55" s="708"/>
      <c r="CI55" s="708"/>
      <c r="CJ55" s="708"/>
      <c r="CK55" s="708"/>
      <c r="CL55" s="708"/>
      <c r="CM55" s="708"/>
      <c r="CN55" s="708"/>
      <c r="CO55" s="708"/>
      <c r="CP55" s="708"/>
      <c r="CQ55" s="708"/>
      <c r="CR55" s="708"/>
      <c r="CS55" s="708"/>
      <c r="CT55" s="708"/>
      <c r="CU55" s="708"/>
      <c r="CV55" s="708"/>
      <c r="CW55" s="708"/>
      <c r="CX55" s="708"/>
      <c r="CY55" s="708"/>
      <c r="CZ55" s="708"/>
      <c r="DA55" s="708"/>
      <c r="DB55" s="708"/>
      <c r="DC55" s="708"/>
      <c r="DD55" s="708"/>
      <c r="DE55" s="708"/>
      <c r="DF55" s="708"/>
      <c r="DG55" s="708"/>
      <c r="DH55" s="708"/>
      <c r="DI55" s="708"/>
      <c r="DJ55" s="708"/>
      <c r="DK55" s="708"/>
      <c r="DL55" s="708"/>
      <c r="DM55" s="708"/>
      <c r="DN55" s="708"/>
      <c r="DO55" s="708"/>
      <c r="DP55" s="708"/>
      <c r="DQ55" s="708"/>
      <c r="DR55" s="708"/>
      <c r="DS55" s="708"/>
      <c r="DT55" s="708"/>
      <c r="DU55" s="708"/>
      <c r="DV55" s="708"/>
      <c r="EA55" s="933"/>
      <c r="EB55" s="933"/>
      <c r="GQ55" s="708"/>
      <c r="GR55" s="708"/>
      <c r="GS55" s="708"/>
      <c r="GT55" s="708"/>
    </row>
    <row r="56" spans="1:202" s="707" customFormat="1" x14ac:dyDescent="0.35">
      <c r="A56" s="708"/>
      <c r="B56" s="708"/>
      <c r="C56" s="708"/>
      <c r="D56" s="708"/>
      <c r="E56" s="708"/>
      <c r="F56" s="708"/>
      <c r="G56" s="708"/>
      <c r="H56" s="708"/>
      <c r="I56" s="708"/>
      <c r="J56" s="708"/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08"/>
      <c r="AB56" s="708"/>
      <c r="AC56" s="708"/>
      <c r="AD56" s="708"/>
      <c r="AE56" s="708"/>
      <c r="AF56" s="708"/>
      <c r="AG56" s="708"/>
      <c r="AH56" s="708"/>
      <c r="AI56" s="708"/>
      <c r="AJ56" s="708"/>
      <c r="AK56" s="708"/>
      <c r="AL56" s="708"/>
      <c r="AM56" s="708"/>
      <c r="AN56" s="708"/>
      <c r="AO56" s="708"/>
      <c r="AP56" s="708"/>
      <c r="AQ56" s="708"/>
      <c r="AR56" s="708"/>
      <c r="AS56" s="708"/>
      <c r="AT56" s="708"/>
      <c r="AU56" s="708"/>
      <c r="AV56" s="708"/>
      <c r="AW56" s="708"/>
      <c r="AX56" s="708"/>
      <c r="AY56" s="708"/>
      <c r="AZ56" s="708"/>
      <c r="BA56" s="708"/>
      <c r="BB56" s="708"/>
      <c r="BC56" s="708"/>
      <c r="BD56" s="708"/>
      <c r="BE56" s="708"/>
      <c r="BF56" s="708"/>
      <c r="BG56" s="708"/>
      <c r="BH56" s="708"/>
      <c r="BI56" s="708"/>
      <c r="BJ56" s="708"/>
      <c r="BK56" s="708"/>
      <c r="BL56" s="708"/>
      <c r="BM56" s="708"/>
      <c r="BN56" s="708"/>
      <c r="BO56" s="708"/>
      <c r="BP56" s="708"/>
      <c r="BQ56" s="708"/>
      <c r="BR56" s="708"/>
      <c r="BS56" s="708"/>
      <c r="BT56" s="708"/>
      <c r="BU56" s="708"/>
      <c r="BV56" s="708"/>
      <c r="BW56" s="708"/>
      <c r="BX56" s="708"/>
      <c r="BY56" s="708"/>
      <c r="BZ56" s="708"/>
      <c r="CA56" s="708"/>
      <c r="CB56" s="708"/>
      <c r="CC56" s="708"/>
      <c r="CD56" s="708"/>
      <c r="CE56" s="708"/>
      <c r="CF56" s="708"/>
      <c r="CG56" s="708"/>
      <c r="CH56" s="708"/>
      <c r="CI56" s="708"/>
      <c r="CJ56" s="708"/>
      <c r="CK56" s="708"/>
      <c r="CL56" s="708"/>
      <c r="CM56" s="708"/>
      <c r="CN56" s="708"/>
      <c r="CO56" s="708"/>
      <c r="CP56" s="708"/>
      <c r="CQ56" s="708"/>
      <c r="CR56" s="708"/>
      <c r="CS56" s="708"/>
      <c r="CT56" s="708"/>
      <c r="CU56" s="708"/>
      <c r="CV56" s="708"/>
      <c r="CW56" s="708"/>
      <c r="CX56" s="708"/>
      <c r="CY56" s="708"/>
      <c r="CZ56" s="708"/>
      <c r="DA56" s="708"/>
      <c r="DB56" s="708"/>
      <c r="DC56" s="708"/>
      <c r="DD56" s="708"/>
      <c r="DE56" s="708"/>
      <c r="DF56" s="708"/>
      <c r="DG56" s="708"/>
      <c r="DH56" s="708"/>
      <c r="DI56" s="708"/>
      <c r="DJ56" s="708"/>
      <c r="DK56" s="708"/>
      <c r="DL56" s="708"/>
      <c r="DM56" s="708"/>
      <c r="DN56" s="708"/>
      <c r="DO56" s="708"/>
      <c r="DP56" s="708"/>
      <c r="DQ56" s="708"/>
      <c r="DR56" s="708"/>
      <c r="DS56" s="708"/>
      <c r="DT56" s="708"/>
      <c r="DU56" s="708"/>
      <c r="DV56" s="708"/>
      <c r="GQ56" s="708"/>
      <c r="GR56" s="708"/>
      <c r="GS56" s="708"/>
      <c r="GT56" s="708"/>
    </row>
    <row r="57" spans="1:202" s="707" customFormat="1" ht="17.5" x14ac:dyDescent="0.35">
      <c r="A57" s="708"/>
      <c r="B57" s="708"/>
      <c r="C57" s="708"/>
      <c r="D57" s="708"/>
      <c r="E57" s="708"/>
      <c r="F57" s="708"/>
      <c r="G57" s="708"/>
      <c r="H57" s="708"/>
      <c r="I57" s="708"/>
      <c r="J57" s="708"/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08"/>
      <c r="AB57" s="708"/>
      <c r="AC57" s="708"/>
      <c r="AD57" s="708"/>
      <c r="AE57" s="708"/>
      <c r="AF57" s="708"/>
      <c r="AG57" s="708"/>
      <c r="AH57" s="708"/>
      <c r="AI57" s="708"/>
      <c r="AJ57" s="708"/>
      <c r="AK57" s="708"/>
      <c r="AL57" s="708"/>
      <c r="AM57" s="708"/>
      <c r="AN57" s="708"/>
      <c r="AO57" s="708"/>
      <c r="AP57" s="708"/>
      <c r="AQ57" s="708"/>
      <c r="AR57" s="708"/>
      <c r="AS57" s="708"/>
      <c r="AT57" s="708"/>
      <c r="AU57" s="708"/>
      <c r="AV57" s="708"/>
      <c r="AW57" s="708"/>
      <c r="AX57" s="708"/>
      <c r="AY57" s="708"/>
      <c r="AZ57" s="708"/>
      <c r="BA57" s="708"/>
      <c r="BB57" s="708"/>
      <c r="BC57" s="708"/>
      <c r="BD57" s="708"/>
      <c r="BE57" s="708"/>
      <c r="BF57" s="708"/>
      <c r="BG57" s="708"/>
      <c r="BH57" s="708"/>
      <c r="BI57" s="708"/>
      <c r="BJ57" s="708"/>
      <c r="BK57" s="708"/>
      <c r="BL57" s="708"/>
      <c r="BM57" s="708"/>
      <c r="BN57" s="708"/>
      <c r="BO57" s="708"/>
      <c r="BP57" s="708"/>
      <c r="BQ57" s="708"/>
      <c r="BR57" s="708"/>
      <c r="BS57" s="708"/>
      <c r="BT57" s="708"/>
      <c r="BU57" s="708"/>
      <c r="BV57" s="708"/>
      <c r="BW57" s="708"/>
      <c r="BX57" s="708"/>
      <c r="BY57" s="708"/>
      <c r="BZ57" s="708"/>
      <c r="CA57" s="708"/>
      <c r="CB57" s="708"/>
      <c r="CC57" s="708"/>
      <c r="CD57" s="708"/>
      <c r="CE57" s="708"/>
      <c r="CF57" s="708"/>
      <c r="CG57" s="708"/>
      <c r="CH57" s="708"/>
      <c r="CI57" s="708"/>
      <c r="CJ57" s="708"/>
      <c r="CK57" s="708"/>
      <c r="CL57" s="708"/>
      <c r="CM57" s="708"/>
      <c r="CN57" s="708"/>
      <c r="CO57" s="708"/>
      <c r="CP57" s="708"/>
      <c r="CQ57" s="708"/>
      <c r="CR57" s="708"/>
      <c r="CS57" s="708"/>
      <c r="CT57" s="708"/>
      <c r="CU57" s="708"/>
      <c r="CV57" s="708"/>
      <c r="CW57" s="708"/>
      <c r="CX57" s="708"/>
      <c r="CY57" s="708"/>
      <c r="CZ57" s="708"/>
      <c r="DA57" s="708"/>
      <c r="DB57" s="708"/>
      <c r="DC57" s="708"/>
      <c r="DD57" s="708"/>
      <c r="DE57" s="708"/>
      <c r="DF57" s="708"/>
      <c r="DG57" s="708"/>
      <c r="DH57" s="708"/>
      <c r="DI57" s="708"/>
      <c r="DJ57" s="708"/>
      <c r="DK57" s="708"/>
      <c r="DL57" s="708"/>
      <c r="DM57" s="708"/>
      <c r="DN57" s="708"/>
      <c r="DO57" s="708"/>
      <c r="DP57" s="708"/>
      <c r="DQ57" s="708"/>
      <c r="DR57" s="708"/>
      <c r="DS57" s="708"/>
      <c r="DT57" s="708"/>
      <c r="DU57" s="708"/>
      <c r="DV57" s="708"/>
      <c r="EA57" s="933"/>
      <c r="EB57" s="933"/>
      <c r="GQ57" s="708"/>
      <c r="GR57" s="708"/>
      <c r="GS57" s="708"/>
      <c r="GT57" s="708"/>
    </row>
    <row r="58" spans="1:202" s="707" customFormat="1" ht="17.5" x14ac:dyDescent="0.35">
      <c r="A58" s="708"/>
      <c r="B58" s="708"/>
      <c r="C58" s="708"/>
      <c r="D58" s="708"/>
      <c r="E58" s="708"/>
      <c r="F58" s="708"/>
      <c r="G58" s="708"/>
      <c r="H58" s="708"/>
      <c r="I58" s="708"/>
      <c r="J58" s="708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08"/>
      <c r="AB58" s="708"/>
      <c r="AC58" s="708"/>
      <c r="AD58" s="708"/>
      <c r="AE58" s="708"/>
      <c r="AF58" s="708"/>
      <c r="AG58" s="708"/>
      <c r="AH58" s="708"/>
      <c r="AI58" s="708"/>
      <c r="AJ58" s="708"/>
      <c r="AK58" s="708"/>
      <c r="AL58" s="708"/>
      <c r="AM58" s="708"/>
      <c r="AN58" s="708"/>
      <c r="AO58" s="708"/>
      <c r="AP58" s="708"/>
      <c r="AQ58" s="708"/>
      <c r="AR58" s="708"/>
      <c r="AS58" s="708"/>
      <c r="AT58" s="708"/>
      <c r="AU58" s="708"/>
      <c r="AV58" s="708"/>
      <c r="AW58" s="708"/>
      <c r="AX58" s="708"/>
      <c r="AY58" s="708"/>
      <c r="AZ58" s="708"/>
      <c r="BA58" s="708"/>
      <c r="BB58" s="708"/>
      <c r="BC58" s="708"/>
      <c r="BD58" s="708"/>
      <c r="BE58" s="708"/>
      <c r="BF58" s="708"/>
      <c r="BG58" s="708"/>
      <c r="BH58" s="708"/>
      <c r="BI58" s="708"/>
      <c r="BJ58" s="708"/>
      <c r="BK58" s="708"/>
      <c r="BL58" s="708"/>
      <c r="BM58" s="708"/>
      <c r="BN58" s="708"/>
      <c r="BO58" s="708"/>
      <c r="BP58" s="708"/>
      <c r="BQ58" s="708"/>
      <c r="BR58" s="708"/>
      <c r="BS58" s="708"/>
      <c r="BT58" s="708"/>
      <c r="BU58" s="708"/>
      <c r="BV58" s="708"/>
      <c r="BW58" s="708"/>
      <c r="BX58" s="708"/>
      <c r="BY58" s="708"/>
      <c r="BZ58" s="708"/>
      <c r="CA58" s="708"/>
      <c r="CB58" s="708"/>
      <c r="CC58" s="708"/>
      <c r="CD58" s="708"/>
      <c r="CE58" s="708"/>
      <c r="CF58" s="708"/>
      <c r="CG58" s="708"/>
      <c r="CH58" s="708"/>
      <c r="CI58" s="708"/>
      <c r="CJ58" s="708"/>
      <c r="CK58" s="708"/>
      <c r="CL58" s="708"/>
      <c r="CM58" s="708"/>
      <c r="CN58" s="708"/>
      <c r="CO58" s="708"/>
      <c r="CP58" s="708"/>
      <c r="CQ58" s="708"/>
      <c r="CR58" s="708"/>
      <c r="CS58" s="708"/>
      <c r="CT58" s="708"/>
      <c r="CU58" s="708"/>
      <c r="CV58" s="708"/>
      <c r="CW58" s="708"/>
      <c r="CX58" s="708"/>
      <c r="CY58" s="708"/>
      <c r="CZ58" s="708"/>
      <c r="DA58" s="708"/>
      <c r="DB58" s="708"/>
      <c r="DC58" s="708"/>
      <c r="DD58" s="708"/>
      <c r="DE58" s="708"/>
      <c r="DF58" s="708"/>
      <c r="DG58" s="708"/>
      <c r="DH58" s="708"/>
      <c r="DI58" s="708"/>
      <c r="DJ58" s="708"/>
      <c r="DK58" s="708"/>
      <c r="DL58" s="708"/>
      <c r="DM58" s="708"/>
      <c r="DN58" s="708"/>
      <c r="DO58" s="708"/>
      <c r="DP58" s="708"/>
      <c r="DQ58" s="708"/>
      <c r="DR58" s="708"/>
      <c r="DS58" s="708"/>
      <c r="DT58" s="708"/>
      <c r="DU58" s="708"/>
      <c r="DV58" s="708"/>
      <c r="EA58" s="933"/>
      <c r="EB58" s="933"/>
      <c r="GQ58" s="708"/>
      <c r="GR58" s="708"/>
      <c r="GS58" s="708"/>
      <c r="GT58" s="708"/>
    </row>
    <row r="59" spans="1:202" s="707" customFormat="1" ht="17.5" x14ac:dyDescent="0.35">
      <c r="A59" s="708"/>
      <c r="B59" s="708"/>
      <c r="C59" s="708"/>
      <c r="D59" s="708"/>
      <c r="E59" s="708"/>
      <c r="F59" s="708"/>
      <c r="G59" s="708"/>
      <c r="H59" s="708"/>
      <c r="I59" s="708"/>
      <c r="J59" s="708"/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08"/>
      <c r="AB59" s="708"/>
      <c r="AC59" s="708"/>
      <c r="AD59" s="708"/>
      <c r="AE59" s="708"/>
      <c r="AF59" s="708"/>
      <c r="AG59" s="708"/>
      <c r="AH59" s="708"/>
      <c r="AI59" s="708"/>
      <c r="AJ59" s="708"/>
      <c r="AK59" s="708"/>
      <c r="AL59" s="708"/>
      <c r="AM59" s="708"/>
      <c r="AN59" s="708"/>
      <c r="AO59" s="708"/>
      <c r="AP59" s="708"/>
      <c r="AQ59" s="708"/>
      <c r="AR59" s="708"/>
      <c r="AS59" s="708"/>
      <c r="AT59" s="708"/>
      <c r="AU59" s="708"/>
      <c r="AV59" s="708"/>
      <c r="AW59" s="708"/>
      <c r="AX59" s="708"/>
      <c r="AY59" s="708"/>
      <c r="AZ59" s="708"/>
      <c r="BA59" s="708"/>
      <c r="BB59" s="708"/>
      <c r="BC59" s="708"/>
      <c r="BD59" s="708"/>
      <c r="BE59" s="708"/>
      <c r="BF59" s="708"/>
      <c r="BG59" s="708"/>
      <c r="BH59" s="708"/>
      <c r="BI59" s="708"/>
      <c r="BJ59" s="708"/>
      <c r="BK59" s="708"/>
      <c r="BL59" s="708"/>
      <c r="BM59" s="708"/>
      <c r="BN59" s="708"/>
      <c r="BO59" s="708"/>
      <c r="BP59" s="708"/>
      <c r="BQ59" s="708"/>
      <c r="BR59" s="708"/>
      <c r="BS59" s="708"/>
      <c r="BT59" s="708"/>
      <c r="BU59" s="708"/>
      <c r="BV59" s="708"/>
      <c r="BW59" s="708"/>
      <c r="BX59" s="708"/>
      <c r="BY59" s="708"/>
      <c r="BZ59" s="708"/>
      <c r="CA59" s="708"/>
      <c r="CB59" s="708"/>
      <c r="CC59" s="708"/>
      <c r="CD59" s="708"/>
      <c r="CE59" s="708"/>
      <c r="CF59" s="708"/>
      <c r="CG59" s="708"/>
      <c r="CH59" s="708"/>
      <c r="CI59" s="708"/>
      <c r="CJ59" s="708"/>
      <c r="CK59" s="708"/>
      <c r="CL59" s="708"/>
      <c r="CM59" s="708"/>
      <c r="CN59" s="708"/>
      <c r="CO59" s="708"/>
      <c r="CP59" s="708"/>
      <c r="CQ59" s="708"/>
      <c r="CR59" s="708"/>
      <c r="CS59" s="708"/>
      <c r="CT59" s="708"/>
      <c r="CU59" s="708"/>
      <c r="CV59" s="708"/>
      <c r="CW59" s="708"/>
      <c r="CX59" s="708"/>
      <c r="CY59" s="708"/>
      <c r="CZ59" s="708"/>
      <c r="DA59" s="708"/>
      <c r="DB59" s="708"/>
      <c r="DC59" s="708"/>
      <c r="DD59" s="708"/>
      <c r="DE59" s="708"/>
      <c r="DF59" s="708"/>
      <c r="DG59" s="708"/>
      <c r="DH59" s="708"/>
      <c r="DI59" s="708"/>
      <c r="DJ59" s="708"/>
      <c r="DK59" s="708"/>
      <c r="DL59" s="708"/>
      <c r="DM59" s="708"/>
      <c r="DN59" s="708"/>
      <c r="DO59" s="708"/>
      <c r="DP59" s="708"/>
      <c r="DQ59" s="708"/>
      <c r="DR59" s="708"/>
      <c r="DS59" s="708"/>
      <c r="DT59" s="708"/>
      <c r="DU59" s="708"/>
      <c r="DV59" s="708"/>
      <c r="EA59" s="933"/>
      <c r="EB59" s="933"/>
      <c r="GQ59" s="708"/>
      <c r="GR59" s="708"/>
      <c r="GS59" s="708"/>
      <c r="GT59" s="708"/>
    </row>
    <row r="60" spans="1:202" s="707" customFormat="1" ht="17.5" x14ac:dyDescent="0.35">
      <c r="A60" s="708"/>
      <c r="B60" s="708"/>
      <c r="C60" s="708"/>
      <c r="D60" s="708"/>
      <c r="E60" s="708"/>
      <c r="F60" s="708"/>
      <c r="G60" s="708"/>
      <c r="H60" s="708"/>
      <c r="I60" s="708"/>
      <c r="J60" s="708"/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08"/>
      <c r="AB60" s="708"/>
      <c r="AC60" s="708"/>
      <c r="AD60" s="708"/>
      <c r="AE60" s="708"/>
      <c r="AF60" s="708"/>
      <c r="AG60" s="708"/>
      <c r="AH60" s="708"/>
      <c r="AI60" s="708"/>
      <c r="AJ60" s="708"/>
      <c r="AK60" s="708"/>
      <c r="AL60" s="708"/>
      <c r="AM60" s="708"/>
      <c r="AN60" s="708"/>
      <c r="AO60" s="708"/>
      <c r="AP60" s="708"/>
      <c r="AQ60" s="708"/>
      <c r="AR60" s="708"/>
      <c r="AS60" s="708"/>
      <c r="AT60" s="708"/>
      <c r="AU60" s="708"/>
      <c r="AV60" s="708"/>
      <c r="AW60" s="708"/>
      <c r="AX60" s="708"/>
      <c r="AY60" s="708"/>
      <c r="AZ60" s="708"/>
      <c r="BA60" s="708"/>
      <c r="BB60" s="708"/>
      <c r="BC60" s="708"/>
      <c r="BD60" s="708"/>
      <c r="BE60" s="708"/>
      <c r="BF60" s="708"/>
      <c r="BG60" s="708"/>
      <c r="BH60" s="708"/>
      <c r="BI60" s="708"/>
      <c r="BJ60" s="708"/>
      <c r="BK60" s="708"/>
      <c r="BL60" s="708"/>
      <c r="BM60" s="708"/>
      <c r="BN60" s="708"/>
      <c r="BO60" s="708"/>
      <c r="BP60" s="708"/>
      <c r="BQ60" s="708"/>
      <c r="BR60" s="708"/>
      <c r="BS60" s="708"/>
      <c r="BT60" s="708"/>
      <c r="BU60" s="708"/>
      <c r="BV60" s="708"/>
      <c r="BW60" s="708"/>
      <c r="BX60" s="708"/>
      <c r="BY60" s="708"/>
      <c r="BZ60" s="708"/>
      <c r="CA60" s="708"/>
      <c r="CB60" s="708"/>
      <c r="CC60" s="708"/>
      <c r="CD60" s="708"/>
      <c r="CE60" s="708"/>
      <c r="CF60" s="708"/>
      <c r="CG60" s="708"/>
      <c r="CH60" s="708"/>
      <c r="CI60" s="708"/>
      <c r="CJ60" s="708"/>
      <c r="CK60" s="708"/>
      <c r="CL60" s="708"/>
      <c r="CM60" s="708"/>
      <c r="CN60" s="708"/>
      <c r="CO60" s="708"/>
      <c r="CP60" s="708"/>
      <c r="CQ60" s="708"/>
      <c r="CR60" s="708"/>
      <c r="CS60" s="708"/>
      <c r="CT60" s="708"/>
      <c r="CU60" s="708"/>
      <c r="CV60" s="708"/>
      <c r="CW60" s="708"/>
      <c r="CX60" s="708"/>
      <c r="CY60" s="708"/>
      <c r="CZ60" s="708"/>
      <c r="DA60" s="708"/>
      <c r="DB60" s="708"/>
      <c r="DC60" s="708"/>
      <c r="DD60" s="708"/>
      <c r="DE60" s="708"/>
      <c r="DF60" s="708"/>
      <c r="DG60" s="708"/>
      <c r="DH60" s="708"/>
      <c r="DI60" s="708"/>
      <c r="DJ60" s="708"/>
      <c r="DK60" s="708"/>
      <c r="DL60" s="708"/>
      <c r="DM60" s="708"/>
      <c r="DN60" s="708"/>
      <c r="DO60" s="708"/>
      <c r="DP60" s="708"/>
      <c r="DQ60" s="708"/>
      <c r="DR60" s="708"/>
      <c r="DS60" s="708"/>
      <c r="DT60" s="708"/>
      <c r="DU60" s="708"/>
      <c r="DV60" s="708"/>
      <c r="EA60" s="933"/>
      <c r="EB60" s="933"/>
      <c r="GQ60" s="708"/>
      <c r="GR60" s="708"/>
      <c r="GS60" s="708"/>
      <c r="GT60" s="708"/>
    </row>
    <row r="61" spans="1:202" s="707" customFormat="1" ht="17.5" x14ac:dyDescent="0.35">
      <c r="A61" s="708"/>
      <c r="B61" s="708"/>
      <c r="C61" s="708"/>
      <c r="D61" s="708"/>
      <c r="E61" s="708"/>
      <c r="F61" s="708"/>
      <c r="G61" s="708"/>
      <c r="H61" s="708"/>
      <c r="I61" s="708"/>
      <c r="J61" s="708"/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08"/>
      <c r="AB61" s="708"/>
      <c r="AC61" s="708"/>
      <c r="AD61" s="708"/>
      <c r="AE61" s="708"/>
      <c r="AF61" s="708"/>
      <c r="AG61" s="708"/>
      <c r="AH61" s="708"/>
      <c r="AI61" s="708"/>
      <c r="AJ61" s="708"/>
      <c r="AK61" s="708"/>
      <c r="AL61" s="708"/>
      <c r="AM61" s="708"/>
      <c r="AN61" s="708"/>
      <c r="AO61" s="708"/>
      <c r="AP61" s="708"/>
      <c r="AQ61" s="708"/>
      <c r="AR61" s="708"/>
      <c r="AS61" s="708"/>
      <c r="AT61" s="708"/>
      <c r="AU61" s="708"/>
      <c r="AV61" s="708"/>
      <c r="AW61" s="708"/>
      <c r="AX61" s="708"/>
      <c r="AY61" s="708"/>
      <c r="AZ61" s="708"/>
      <c r="BA61" s="708"/>
      <c r="BB61" s="708"/>
      <c r="BC61" s="708"/>
      <c r="BD61" s="708"/>
      <c r="BE61" s="708"/>
      <c r="BF61" s="708"/>
      <c r="BG61" s="708"/>
      <c r="BH61" s="708"/>
      <c r="BI61" s="708"/>
      <c r="BJ61" s="708"/>
      <c r="BK61" s="708"/>
      <c r="BL61" s="708"/>
      <c r="BM61" s="708"/>
      <c r="BN61" s="708"/>
      <c r="BO61" s="708"/>
      <c r="BP61" s="708"/>
      <c r="BQ61" s="708"/>
      <c r="BR61" s="708"/>
      <c r="BS61" s="708"/>
      <c r="BT61" s="708"/>
      <c r="BU61" s="708"/>
      <c r="BV61" s="708"/>
      <c r="BW61" s="708"/>
      <c r="BX61" s="708"/>
      <c r="BY61" s="708"/>
      <c r="BZ61" s="708"/>
      <c r="CA61" s="708"/>
      <c r="CB61" s="708"/>
      <c r="CC61" s="708"/>
      <c r="CD61" s="708"/>
      <c r="CE61" s="708"/>
      <c r="CF61" s="708"/>
      <c r="CG61" s="708"/>
      <c r="CH61" s="708"/>
      <c r="CI61" s="708"/>
      <c r="CJ61" s="708"/>
      <c r="CK61" s="708"/>
      <c r="CL61" s="708"/>
      <c r="CM61" s="708"/>
      <c r="CN61" s="708"/>
      <c r="CO61" s="708"/>
      <c r="CP61" s="708"/>
      <c r="CQ61" s="708"/>
      <c r="CR61" s="708"/>
      <c r="CS61" s="708"/>
      <c r="CT61" s="708"/>
      <c r="CU61" s="708"/>
      <c r="CV61" s="708"/>
      <c r="CW61" s="708"/>
      <c r="CX61" s="708"/>
      <c r="CY61" s="708"/>
      <c r="CZ61" s="708"/>
      <c r="DA61" s="708"/>
      <c r="DB61" s="708"/>
      <c r="DC61" s="708"/>
      <c r="DD61" s="708"/>
      <c r="DE61" s="708"/>
      <c r="DF61" s="708"/>
      <c r="DG61" s="708"/>
      <c r="DH61" s="708"/>
      <c r="DI61" s="708"/>
      <c r="DJ61" s="708"/>
      <c r="DK61" s="708"/>
      <c r="DL61" s="708"/>
      <c r="DM61" s="708"/>
      <c r="DN61" s="708"/>
      <c r="DO61" s="708"/>
      <c r="DP61" s="708"/>
      <c r="DQ61" s="708"/>
      <c r="DR61" s="708"/>
      <c r="DS61" s="708"/>
      <c r="DT61" s="708"/>
      <c r="DU61" s="708"/>
      <c r="DV61" s="708"/>
      <c r="EA61" s="933"/>
      <c r="EB61" s="933"/>
      <c r="GQ61" s="708"/>
      <c r="GR61" s="708"/>
      <c r="GS61" s="708"/>
      <c r="GT61" s="708"/>
    </row>
    <row r="62" spans="1:202" s="707" customFormat="1" ht="17.5" x14ac:dyDescent="0.35">
      <c r="A62" s="708"/>
      <c r="B62" s="708"/>
      <c r="C62" s="708"/>
      <c r="D62" s="708"/>
      <c r="E62" s="708"/>
      <c r="F62" s="708"/>
      <c r="G62" s="708"/>
      <c r="H62" s="708"/>
      <c r="I62" s="708"/>
      <c r="J62" s="708"/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08"/>
      <c r="AB62" s="708"/>
      <c r="AC62" s="708"/>
      <c r="AD62" s="708"/>
      <c r="AE62" s="708"/>
      <c r="AF62" s="708"/>
      <c r="AG62" s="708"/>
      <c r="AH62" s="708"/>
      <c r="AI62" s="708"/>
      <c r="AJ62" s="708"/>
      <c r="AK62" s="708"/>
      <c r="AL62" s="708"/>
      <c r="AM62" s="708"/>
      <c r="AN62" s="708"/>
      <c r="AO62" s="708"/>
      <c r="AP62" s="708"/>
      <c r="AQ62" s="708"/>
      <c r="AR62" s="708"/>
      <c r="AS62" s="708"/>
      <c r="AT62" s="708"/>
      <c r="AU62" s="708"/>
      <c r="AV62" s="708"/>
      <c r="AW62" s="708"/>
      <c r="AX62" s="708"/>
      <c r="AY62" s="708"/>
      <c r="AZ62" s="708"/>
      <c r="BA62" s="708"/>
      <c r="BB62" s="708"/>
      <c r="BC62" s="708"/>
      <c r="BD62" s="708"/>
      <c r="BE62" s="708"/>
      <c r="BF62" s="708"/>
      <c r="BG62" s="708"/>
      <c r="BH62" s="708"/>
      <c r="BI62" s="708"/>
      <c r="BJ62" s="708"/>
      <c r="BK62" s="708"/>
      <c r="BL62" s="708"/>
      <c r="BM62" s="708"/>
      <c r="BN62" s="708"/>
      <c r="BO62" s="708"/>
      <c r="BP62" s="708"/>
      <c r="BQ62" s="708"/>
      <c r="BR62" s="708"/>
      <c r="BS62" s="708"/>
      <c r="BT62" s="708"/>
      <c r="BU62" s="708"/>
      <c r="BV62" s="708"/>
      <c r="BW62" s="708"/>
      <c r="BX62" s="708"/>
      <c r="BY62" s="708"/>
      <c r="BZ62" s="708"/>
      <c r="CA62" s="708"/>
      <c r="CB62" s="708"/>
      <c r="CC62" s="708"/>
      <c r="CD62" s="708"/>
      <c r="CE62" s="708"/>
      <c r="CF62" s="708"/>
      <c r="CG62" s="708"/>
      <c r="CH62" s="708"/>
      <c r="CI62" s="708"/>
      <c r="CJ62" s="708"/>
      <c r="CK62" s="708"/>
      <c r="CL62" s="708"/>
      <c r="CM62" s="708"/>
      <c r="CN62" s="708"/>
      <c r="CO62" s="708"/>
      <c r="CP62" s="708"/>
      <c r="CQ62" s="708"/>
      <c r="CR62" s="708"/>
      <c r="CS62" s="708"/>
      <c r="CT62" s="708"/>
      <c r="CU62" s="708"/>
      <c r="CV62" s="708"/>
      <c r="CW62" s="708"/>
      <c r="CX62" s="708"/>
      <c r="CY62" s="708"/>
      <c r="CZ62" s="708"/>
      <c r="DA62" s="708"/>
      <c r="DB62" s="708"/>
      <c r="DC62" s="708"/>
      <c r="DD62" s="708"/>
      <c r="DE62" s="708"/>
      <c r="DF62" s="708"/>
      <c r="DG62" s="708"/>
      <c r="DH62" s="708"/>
      <c r="DI62" s="708"/>
      <c r="DJ62" s="708"/>
      <c r="DK62" s="708"/>
      <c r="DL62" s="708"/>
      <c r="DM62" s="708"/>
      <c r="DN62" s="708"/>
      <c r="DO62" s="708"/>
      <c r="DP62" s="708"/>
      <c r="DQ62" s="708"/>
      <c r="DR62" s="708"/>
      <c r="DS62" s="708"/>
      <c r="DT62" s="708"/>
      <c r="DU62" s="708"/>
      <c r="DV62" s="708"/>
      <c r="EA62" s="933"/>
      <c r="EB62" s="933"/>
      <c r="GQ62" s="708"/>
      <c r="GR62" s="708"/>
      <c r="GS62" s="708"/>
      <c r="GT62" s="708"/>
    </row>
    <row r="63" spans="1:202" s="707" customFormat="1" ht="17.5" x14ac:dyDescent="0.35">
      <c r="A63" s="708"/>
      <c r="B63" s="708"/>
      <c r="C63" s="708"/>
      <c r="D63" s="708"/>
      <c r="E63" s="708"/>
      <c r="F63" s="708"/>
      <c r="G63" s="708"/>
      <c r="H63" s="708"/>
      <c r="I63" s="708"/>
      <c r="J63" s="708"/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08"/>
      <c r="AB63" s="708"/>
      <c r="AC63" s="708"/>
      <c r="AD63" s="708"/>
      <c r="AE63" s="708"/>
      <c r="AF63" s="708"/>
      <c r="AG63" s="708"/>
      <c r="AH63" s="708"/>
      <c r="AI63" s="708"/>
      <c r="AJ63" s="708"/>
      <c r="AK63" s="708"/>
      <c r="AL63" s="708"/>
      <c r="AM63" s="708"/>
      <c r="AN63" s="708"/>
      <c r="AO63" s="708"/>
      <c r="AP63" s="708"/>
      <c r="AQ63" s="708"/>
      <c r="AR63" s="708"/>
      <c r="AS63" s="708"/>
      <c r="AT63" s="708"/>
      <c r="AU63" s="708"/>
      <c r="AV63" s="708"/>
      <c r="AW63" s="708"/>
      <c r="AX63" s="708"/>
      <c r="AY63" s="708"/>
      <c r="AZ63" s="708"/>
      <c r="BA63" s="708"/>
      <c r="BB63" s="708"/>
      <c r="BC63" s="708"/>
      <c r="BD63" s="708"/>
      <c r="BE63" s="708"/>
      <c r="BF63" s="708"/>
      <c r="BG63" s="708"/>
      <c r="BH63" s="708"/>
      <c r="BI63" s="708"/>
      <c r="BJ63" s="708"/>
      <c r="BK63" s="708"/>
      <c r="BL63" s="708"/>
      <c r="BM63" s="708"/>
      <c r="BN63" s="708"/>
      <c r="BO63" s="708"/>
      <c r="BP63" s="708"/>
      <c r="BQ63" s="708"/>
      <c r="BR63" s="708"/>
      <c r="BS63" s="708"/>
      <c r="BT63" s="708"/>
      <c r="BU63" s="708"/>
      <c r="BV63" s="708"/>
      <c r="BW63" s="708"/>
      <c r="BX63" s="708"/>
      <c r="BY63" s="708"/>
      <c r="BZ63" s="708"/>
      <c r="CA63" s="708"/>
      <c r="CB63" s="708"/>
      <c r="CC63" s="708"/>
      <c r="CD63" s="708"/>
      <c r="CE63" s="708"/>
      <c r="CF63" s="708"/>
      <c r="CG63" s="708"/>
      <c r="CH63" s="708"/>
      <c r="CI63" s="708"/>
      <c r="CJ63" s="708"/>
      <c r="CK63" s="708"/>
      <c r="CL63" s="708"/>
      <c r="CM63" s="708"/>
      <c r="CN63" s="708"/>
      <c r="CO63" s="708"/>
      <c r="CP63" s="708"/>
      <c r="CQ63" s="708"/>
      <c r="CR63" s="708"/>
      <c r="CS63" s="708"/>
      <c r="CT63" s="708"/>
      <c r="CU63" s="708"/>
      <c r="CV63" s="708"/>
      <c r="CW63" s="708"/>
      <c r="CX63" s="708"/>
      <c r="CY63" s="708"/>
      <c r="CZ63" s="708"/>
      <c r="DA63" s="708"/>
      <c r="DB63" s="708"/>
      <c r="DC63" s="708"/>
      <c r="DD63" s="708"/>
      <c r="DE63" s="708"/>
      <c r="DF63" s="708"/>
      <c r="DG63" s="708"/>
      <c r="DH63" s="708"/>
      <c r="DI63" s="708"/>
      <c r="DJ63" s="708"/>
      <c r="DK63" s="708"/>
      <c r="DL63" s="708"/>
      <c r="DM63" s="708"/>
      <c r="DN63" s="708"/>
      <c r="DO63" s="708"/>
      <c r="DP63" s="708"/>
      <c r="DQ63" s="708"/>
      <c r="DR63" s="708"/>
      <c r="DS63" s="708"/>
      <c r="DT63" s="708"/>
      <c r="DU63" s="708"/>
      <c r="DV63" s="708"/>
      <c r="EA63" s="933"/>
      <c r="EB63" s="933"/>
      <c r="GQ63" s="708"/>
      <c r="GR63" s="708"/>
      <c r="GS63" s="708"/>
      <c r="GT63" s="708"/>
    </row>
    <row r="64" spans="1:202" s="707" customFormat="1" ht="17.5" x14ac:dyDescent="0.35">
      <c r="A64" s="708"/>
      <c r="B64" s="708"/>
      <c r="C64" s="708"/>
      <c r="D64" s="708"/>
      <c r="E64" s="708"/>
      <c r="F64" s="708"/>
      <c r="G64" s="708"/>
      <c r="H64" s="708"/>
      <c r="I64" s="708"/>
      <c r="J64" s="708"/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08"/>
      <c r="AB64" s="708"/>
      <c r="AC64" s="708"/>
      <c r="AD64" s="708"/>
      <c r="AE64" s="708"/>
      <c r="AF64" s="708"/>
      <c r="AG64" s="708"/>
      <c r="AH64" s="708"/>
      <c r="AI64" s="708"/>
      <c r="AJ64" s="708"/>
      <c r="AK64" s="708"/>
      <c r="AL64" s="708"/>
      <c r="AM64" s="708"/>
      <c r="AN64" s="708"/>
      <c r="AO64" s="708"/>
      <c r="AP64" s="708"/>
      <c r="AQ64" s="708"/>
      <c r="AR64" s="708"/>
      <c r="AS64" s="708"/>
      <c r="AT64" s="708"/>
      <c r="AU64" s="708"/>
      <c r="AV64" s="708"/>
      <c r="AW64" s="708"/>
      <c r="AX64" s="708"/>
      <c r="AY64" s="708"/>
      <c r="AZ64" s="708"/>
      <c r="BA64" s="708"/>
      <c r="BB64" s="708"/>
      <c r="BC64" s="708"/>
      <c r="BD64" s="708"/>
      <c r="BE64" s="708"/>
      <c r="BF64" s="708"/>
      <c r="BG64" s="708"/>
      <c r="BH64" s="708"/>
      <c r="BI64" s="708"/>
      <c r="BJ64" s="708"/>
      <c r="BK64" s="708"/>
      <c r="BL64" s="708"/>
      <c r="BM64" s="708"/>
      <c r="BN64" s="708"/>
      <c r="BO64" s="708"/>
      <c r="BP64" s="708"/>
      <c r="BQ64" s="708"/>
      <c r="BR64" s="708"/>
      <c r="BS64" s="708"/>
      <c r="BT64" s="708"/>
      <c r="BU64" s="708"/>
      <c r="BV64" s="708"/>
      <c r="BW64" s="708"/>
      <c r="BX64" s="708"/>
      <c r="BY64" s="708"/>
      <c r="BZ64" s="708"/>
      <c r="CA64" s="708"/>
      <c r="CB64" s="708"/>
      <c r="CC64" s="708"/>
      <c r="CD64" s="708"/>
      <c r="CE64" s="708"/>
      <c r="CF64" s="708"/>
      <c r="CG64" s="708"/>
      <c r="CH64" s="708"/>
      <c r="CI64" s="708"/>
      <c r="CJ64" s="708"/>
      <c r="CK64" s="708"/>
      <c r="CL64" s="708"/>
      <c r="CM64" s="708"/>
      <c r="CN64" s="708"/>
      <c r="CO64" s="708"/>
      <c r="CP64" s="708"/>
      <c r="CQ64" s="708"/>
      <c r="CR64" s="708"/>
      <c r="CS64" s="708"/>
      <c r="CT64" s="708"/>
      <c r="CU64" s="708"/>
      <c r="CV64" s="708"/>
      <c r="CW64" s="708"/>
      <c r="CX64" s="708"/>
      <c r="CY64" s="708"/>
      <c r="CZ64" s="708"/>
      <c r="DA64" s="708"/>
      <c r="DB64" s="708"/>
      <c r="DC64" s="708"/>
      <c r="DD64" s="708"/>
      <c r="DE64" s="708"/>
      <c r="DF64" s="708"/>
      <c r="DG64" s="708"/>
      <c r="DH64" s="708"/>
      <c r="DI64" s="708"/>
      <c r="DJ64" s="708"/>
      <c r="DK64" s="708"/>
      <c r="DL64" s="708"/>
      <c r="DM64" s="708"/>
      <c r="DN64" s="708"/>
      <c r="DO64" s="708"/>
      <c r="DP64" s="708"/>
      <c r="DQ64" s="708"/>
      <c r="DR64" s="708"/>
      <c r="DS64" s="708"/>
      <c r="DT64" s="708"/>
      <c r="DU64" s="708"/>
      <c r="DV64" s="708"/>
      <c r="EA64" s="933"/>
      <c r="EB64" s="933"/>
      <c r="GQ64" s="708"/>
      <c r="GR64" s="708"/>
      <c r="GS64" s="708"/>
      <c r="GT64" s="708"/>
    </row>
    <row r="65" spans="1:202" s="707" customFormat="1" x14ac:dyDescent="0.35">
      <c r="A65" s="708"/>
      <c r="B65" s="708"/>
      <c r="C65" s="708"/>
      <c r="D65" s="708"/>
      <c r="E65" s="708"/>
      <c r="F65" s="708"/>
      <c r="G65" s="708"/>
      <c r="H65" s="708"/>
      <c r="I65" s="708"/>
      <c r="J65" s="708"/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08"/>
      <c r="AB65" s="708"/>
      <c r="AC65" s="708"/>
      <c r="AD65" s="708"/>
      <c r="AE65" s="708"/>
      <c r="AF65" s="708"/>
      <c r="AG65" s="708"/>
      <c r="AH65" s="708"/>
      <c r="AI65" s="708"/>
      <c r="AJ65" s="708"/>
      <c r="AK65" s="708"/>
      <c r="AL65" s="708"/>
      <c r="AM65" s="708"/>
      <c r="AN65" s="708"/>
      <c r="AO65" s="708"/>
      <c r="AP65" s="708"/>
      <c r="AQ65" s="708"/>
      <c r="AR65" s="708"/>
      <c r="AS65" s="708"/>
      <c r="AT65" s="708"/>
      <c r="AU65" s="708"/>
      <c r="AV65" s="708"/>
      <c r="AW65" s="708"/>
      <c r="AX65" s="708"/>
      <c r="AY65" s="708"/>
      <c r="AZ65" s="708"/>
      <c r="BA65" s="708"/>
      <c r="BB65" s="708"/>
      <c r="BC65" s="708"/>
      <c r="BD65" s="708"/>
      <c r="BE65" s="708"/>
      <c r="BF65" s="708"/>
      <c r="BG65" s="708"/>
      <c r="BH65" s="708"/>
      <c r="BI65" s="708"/>
      <c r="BJ65" s="708"/>
      <c r="BK65" s="708"/>
      <c r="BL65" s="708"/>
      <c r="BM65" s="708"/>
      <c r="BN65" s="708"/>
      <c r="BO65" s="708"/>
      <c r="BP65" s="708"/>
      <c r="BQ65" s="708"/>
      <c r="BR65" s="708"/>
      <c r="BS65" s="708"/>
      <c r="BT65" s="708"/>
      <c r="BU65" s="708"/>
      <c r="BV65" s="708"/>
      <c r="BW65" s="708"/>
      <c r="BX65" s="708"/>
      <c r="BY65" s="708"/>
      <c r="BZ65" s="708"/>
      <c r="CA65" s="708"/>
      <c r="CB65" s="708"/>
      <c r="CC65" s="708"/>
      <c r="CD65" s="708"/>
      <c r="CE65" s="708"/>
      <c r="CF65" s="708"/>
      <c r="CG65" s="708"/>
      <c r="CH65" s="708"/>
      <c r="CI65" s="708"/>
      <c r="CJ65" s="708"/>
      <c r="CK65" s="708"/>
      <c r="CL65" s="708"/>
      <c r="CM65" s="708"/>
      <c r="CN65" s="708"/>
      <c r="CO65" s="708"/>
      <c r="CP65" s="708"/>
      <c r="CQ65" s="708"/>
      <c r="CR65" s="708"/>
      <c r="CS65" s="708"/>
      <c r="CT65" s="708"/>
      <c r="CU65" s="708"/>
      <c r="CV65" s="708"/>
      <c r="CW65" s="708"/>
      <c r="CX65" s="708"/>
      <c r="CY65" s="708"/>
      <c r="CZ65" s="708"/>
      <c r="DA65" s="708"/>
      <c r="DB65" s="708"/>
      <c r="DC65" s="708"/>
      <c r="DD65" s="708"/>
      <c r="DE65" s="708"/>
      <c r="DF65" s="708"/>
      <c r="DG65" s="708"/>
      <c r="DH65" s="708"/>
      <c r="DI65" s="708"/>
      <c r="DJ65" s="708"/>
      <c r="DK65" s="708"/>
      <c r="DL65" s="708"/>
      <c r="DM65" s="708"/>
      <c r="DN65" s="708"/>
      <c r="DO65" s="708"/>
      <c r="DP65" s="708"/>
      <c r="DQ65" s="708"/>
      <c r="DR65" s="708"/>
      <c r="DS65" s="708"/>
      <c r="DT65" s="708"/>
      <c r="DU65" s="708"/>
      <c r="DV65" s="708"/>
      <c r="GQ65" s="708"/>
      <c r="GR65" s="708"/>
      <c r="GS65" s="708"/>
      <c r="GT65" s="708"/>
    </row>
    <row r="66" spans="1:202" s="707" customFormat="1" x14ac:dyDescent="0.35">
      <c r="A66" s="708"/>
      <c r="B66" s="708"/>
      <c r="C66" s="708"/>
      <c r="D66" s="708"/>
      <c r="E66" s="708"/>
      <c r="F66" s="708"/>
      <c r="G66" s="708"/>
      <c r="H66" s="708"/>
      <c r="I66" s="708"/>
      <c r="J66" s="708"/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08"/>
      <c r="AB66" s="708"/>
      <c r="AC66" s="708"/>
      <c r="AD66" s="708"/>
      <c r="AE66" s="708"/>
      <c r="AF66" s="708"/>
      <c r="AG66" s="708"/>
      <c r="AH66" s="708"/>
      <c r="AI66" s="708"/>
      <c r="AJ66" s="708"/>
      <c r="AK66" s="708"/>
      <c r="AL66" s="708"/>
      <c r="AM66" s="708"/>
      <c r="AN66" s="708"/>
      <c r="AO66" s="708"/>
      <c r="AP66" s="708"/>
      <c r="AQ66" s="708"/>
      <c r="AR66" s="708"/>
      <c r="AS66" s="708"/>
      <c r="AT66" s="708"/>
      <c r="AU66" s="708"/>
      <c r="AV66" s="708"/>
      <c r="AW66" s="708"/>
      <c r="AX66" s="708"/>
      <c r="AY66" s="708"/>
      <c r="AZ66" s="708"/>
      <c r="BA66" s="708"/>
      <c r="BB66" s="708"/>
      <c r="BC66" s="708"/>
      <c r="BD66" s="708"/>
      <c r="BE66" s="708"/>
      <c r="BF66" s="708"/>
      <c r="BG66" s="708"/>
      <c r="BH66" s="708"/>
      <c r="BI66" s="708"/>
      <c r="BJ66" s="708"/>
      <c r="BK66" s="708"/>
      <c r="BL66" s="708"/>
      <c r="BM66" s="708"/>
      <c r="BN66" s="708"/>
      <c r="BO66" s="708"/>
      <c r="BP66" s="708"/>
      <c r="BQ66" s="708"/>
      <c r="BR66" s="708"/>
      <c r="BS66" s="708"/>
      <c r="BT66" s="708"/>
      <c r="BU66" s="708"/>
      <c r="BV66" s="708"/>
      <c r="BW66" s="708"/>
      <c r="BX66" s="708"/>
      <c r="BY66" s="708"/>
      <c r="BZ66" s="708"/>
      <c r="CA66" s="708"/>
      <c r="CB66" s="708"/>
      <c r="CC66" s="708"/>
      <c r="CD66" s="708"/>
      <c r="CE66" s="708"/>
      <c r="CF66" s="708"/>
      <c r="CG66" s="708"/>
      <c r="CH66" s="708"/>
      <c r="CI66" s="708"/>
      <c r="CJ66" s="708"/>
      <c r="CK66" s="708"/>
      <c r="CL66" s="708"/>
      <c r="CM66" s="708"/>
      <c r="CN66" s="708"/>
      <c r="CO66" s="708"/>
      <c r="CP66" s="708"/>
      <c r="CQ66" s="708"/>
      <c r="CR66" s="708"/>
      <c r="CS66" s="708"/>
      <c r="CT66" s="708"/>
      <c r="CU66" s="708"/>
      <c r="CV66" s="708"/>
      <c r="CW66" s="708"/>
      <c r="CX66" s="708"/>
      <c r="CY66" s="708"/>
      <c r="CZ66" s="708"/>
      <c r="DA66" s="708"/>
      <c r="DB66" s="708"/>
      <c r="DC66" s="708"/>
      <c r="DD66" s="708"/>
      <c r="DE66" s="708"/>
      <c r="DF66" s="708"/>
      <c r="DG66" s="708"/>
      <c r="DH66" s="708"/>
      <c r="DI66" s="708"/>
      <c r="DJ66" s="708"/>
      <c r="DK66" s="708"/>
      <c r="DL66" s="708"/>
      <c r="DM66" s="708"/>
      <c r="DN66" s="708"/>
      <c r="DO66" s="708"/>
      <c r="DP66" s="708"/>
      <c r="DQ66" s="708"/>
      <c r="DR66" s="708"/>
      <c r="DS66" s="708"/>
      <c r="DT66" s="708"/>
      <c r="DU66" s="708"/>
      <c r="DV66" s="708"/>
      <c r="GQ66" s="708"/>
      <c r="GR66" s="708"/>
      <c r="GS66" s="708"/>
      <c r="GT66" s="708"/>
    </row>
    <row r="67" spans="1:202" s="707" customFormat="1" x14ac:dyDescent="0.35">
      <c r="A67" s="708"/>
      <c r="B67" s="708"/>
      <c r="C67" s="708"/>
      <c r="D67" s="708"/>
      <c r="E67" s="708"/>
      <c r="F67" s="708"/>
      <c r="G67" s="708"/>
      <c r="H67" s="708"/>
      <c r="I67" s="708"/>
      <c r="J67" s="708"/>
      <c r="K67" s="708"/>
      <c r="L67" s="708"/>
      <c r="M67" s="708"/>
      <c r="N67" s="708"/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08"/>
      <c r="AB67" s="708"/>
      <c r="AC67" s="708"/>
      <c r="AD67" s="708"/>
      <c r="AE67" s="708"/>
      <c r="AF67" s="708"/>
      <c r="AG67" s="708"/>
      <c r="AH67" s="708"/>
      <c r="AI67" s="708"/>
      <c r="AJ67" s="708"/>
      <c r="AK67" s="708"/>
      <c r="AL67" s="708"/>
      <c r="AM67" s="708"/>
      <c r="AN67" s="708"/>
      <c r="AO67" s="708"/>
      <c r="AP67" s="708"/>
      <c r="AQ67" s="708"/>
      <c r="AR67" s="708"/>
      <c r="AS67" s="708"/>
      <c r="AT67" s="708"/>
      <c r="AU67" s="708"/>
      <c r="AV67" s="708"/>
      <c r="AW67" s="708"/>
      <c r="AX67" s="708"/>
      <c r="AY67" s="708"/>
      <c r="AZ67" s="708"/>
      <c r="BA67" s="708"/>
      <c r="BB67" s="708"/>
      <c r="BC67" s="708"/>
      <c r="BD67" s="708"/>
      <c r="BE67" s="708"/>
      <c r="BF67" s="708"/>
      <c r="BG67" s="708"/>
      <c r="BH67" s="708"/>
      <c r="BI67" s="708"/>
      <c r="BJ67" s="708"/>
      <c r="BK67" s="708"/>
      <c r="BL67" s="708"/>
      <c r="BM67" s="708"/>
      <c r="BN67" s="708"/>
      <c r="BO67" s="708"/>
      <c r="BP67" s="708"/>
      <c r="BQ67" s="708"/>
      <c r="BR67" s="708"/>
      <c r="BS67" s="708"/>
      <c r="BT67" s="708"/>
      <c r="BU67" s="708"/>
      <c r="BV67" s="708"/>
      <c r="BW67" s="708"/>
      <c r="BX67" s="708"/>
      <c r="BY67" s="708"/>
      <c r="BZ67" s="708"/>
      <c r="CA67" s="708"/>
      <c r="CB67" s="708"/>
      <c r="CC67" s="708"/>
      <c r="CD67" s="708"/>
      <c r="CE67" s="708"/>
      <c r="CF67" s="708"/>
      <c r="CG67" s="708"/>
      <c r="CH67" s="708"/>
      <c r="CI67" s="708"/>
      <c r="CJ67" s="708"/>
      <c r="CK67" s="708"/>
      <c r="CL67" s="708"/>
      <c r="CM67" s="708"/>
      <c r="CN67" s="708"/>
      <c r="CO67" s="708"/>
      <c r="CP67" s="708"/>
      <c r="CQ67" s="708"/>
      <c r="CR67" s="708"/>
      <c r="CS67" s="708"/>
      <c r="CT67" s="708"/>
      <c r="CU67" s="708"/>
      <c r="CV67" s="708"/>
      <c r="CW67" s="708"/>
      <c r="CX67" s="708"/>
      <c r="CY67" s="708"/>
      <c r="CZ67" s="708"/>
      <c r="DA67" s="708"/>
      <c r="DB67" s="708"/>
      <c r="DC67" s="708"/>
      <c r="DD67" s="708"/>
      <c r="DE67" s="708"/>
      <c r="DF67" s="708"/>
      <c r="DG67" s="708"/>
      <c r="DH67" s="708"/>
      <c r="DI67" s="708"/>
      <c r="DJ67" s="708"/>
      <c r="DK67" s="708"/>
      <c r="DL67" s="708"/>
      <c r="DM67" s="708"/>
      <c r="DN67" s="708"/>
      <c r="DO67" s="708"/>
      <c r="DP67" s="708"/>
      <c r="DQ67" s="708"/>
      <c r="DR67" s="708"/>
      <c r="DS67" s="708"/>
      <c r="DT67" s="708"/>
      <c r="DU67" s="708"/>
      <c r="DV67" s="708"/>
      <c r="GQ67" s="708"/>
      <c r="GR67" s="708"/>
      <c r="GS67" s="708"/>
      <c r="GT67" s="708"/>
    </row>
    <row r="68" spans="1:202" s="707" customFormat="1" x14ac:dyDescent="0.35">
      <c r="A68" s="708"/>
      <c r="B68" s="708"/>
      <c r="C68" s="708"/>
      <c r="D68" s="708"/>
      <c r="E68" s="708"/>
      <c r="F68" s="708"/>
      <c r="G68" s="708"/>
      <c r="H68" s="708"/>
      <c r="I68" s="708"/>
      <c r="J68" s="708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08"/>
      <c r="AB68" s="708"/>
      <c r="AC68" s="708"/>
      <c r="AD68" s="708"/>
      <c r="AE68" s="708"/>
      <c r="AF68" s="708"/>
      <c r="AG68" s="708"/>
      <c r="AH68" s="708"/>
      <c r="AI68" s="708"/>
      <c r="AJ68" s="708"/>
      <c r="AK68" s="708"/>
      <c r="AL68" s="708"/>
      <c r="AM68" s="708"/>
      <c r="AN68" s="708"/>
      <c r="AO68" s="708"/>
      <c r="AP68" s="708"/>
      <c r="AQ68" s="708"/>
      <c r="AR68" s="708"/>
      <c r="AS68" s="708"/>
      <c r="AT68" s="708"/>
      <c r="AU68" s="708"/>
      <c r="AV68" s="708"/>
      <c r="AW68" s="708"/>
      <c r="AX68" s="708"/>
      <c r="AY68" s="708"/>
      <c r="AZ68" s="708"/>
      <c r="BA68" s="708"/>
      <c r="BB68" s="708"/>
      <c r="BC68" s="708"/>
      <c r="BD68" s="708"/>
      <c r="BE68" s="708"/>
      <c r="BF68" s="708"/>
      <c r="BG68" s="708"/>
      <c r="BH68" s="708"/>
      <c r="BI68" s="708"/>
      <c r="BJ68" s="708"/>
      <c r="BK68" s="708"/>
      <c r="BL68" s="708"/>
      <c r="BM68" s="708"/>
      <c r="BN68" s="708"/>
      <c r="BO68" s="708"/>
      <c r="BP68" s="708"/>
      <c r="BQ68" s="708"/>
      <c r="BR68" s="708"/>
      <c r="BS68" s="708"/>
      <c r="BT68" s="708"/>
      <c r="BU68" s="708"/>
      <c r="BV68" s="708"/>
      <c r="BW68" s="708"/>
      <c r="BX68" s="708"/>
      <c r="BY68" s="708"/>
      <c r="BZ68" s="708"/>
      <c r="CA68" s="708"/>
      <c r="CB68" s="708"/>
      <c r="CC68" s="708"/>
      <c r="CD68" s="708"/>
      <c r="CE68" s="708"/>
      <c r="CF68" s="708"/>
      <c r="CG68" s="708"/>
      <c r="CH68" s="708"/>
      <c r="CI68" s="708"/>
      <c r="CJ68" s="708"/>
      <c r="CK68" s="708"/>
      <c r="CL68" s="708"/>
      <c r="CM68" s="708"/>
      <c r="CN68" s="708"/>
      <c r="CO68" s="708"/>
      <c r="CP68" s="708"/>
      <c r="CQ68" s="708"/>
      <c r="CR68" s="708"/>
      <c r="CS68" s="708"/>
      <c r="CT68" s="708"/>
      <c r="CU68" s="708"/>
      <c r="CV68" s="708"/>
      <c r="CW68" s="708"/>
      <c r="CX68" s="708"/>
      <c r="CY68" s="708"/>
      <c r="CZ68" s="708"/>
      <c r="DA68" s="708"/>
      <c r="DB68" s="708"/>
      <c r="DC68" s="708"/>
      <c r="DD68" s="708"/>
      <c r="DE68" s="708"/>
      <c r="DF68" s="708"/>
      <c r="DG68" s="708"/>
      <c r="DH68" s="708"/>
      <c r="DI68" s="708"/>
      <c r="DJ68" s="708"/>
      <c r="DK68" s="708"/>
      <c r="DL68" s="708"/>
      <c r="DM68" s="708"/>
      <c r="DN68" s="708"/>
      <c r="DO68" s="708"/>
      <c r="DP68" s="708"/>
      <c r="DQ68" s="708"/>
      <c r="DR68" s="708"/>
      <c r="DS68" s="708"/>
      <c r="DT68" s="708"/>
      <c r="DU68" s="708"/>
      <c r="DV68" s="708"/>
      <c r="GQ68" s="708"/>
      <c r="GR68" s="708"/>
      <c r="GS68" s="708"/>
      <c r="GT68" s="708"/>
    </row>
    <row r="69" spans="1:202" s="707" customFormat="1" x14ac:dyDescent="0.35">
      <c r="A69" s="708"/>
      <c r="B69" s="708"/>
      <c r="C69" s="708"/>
      <c r="D69" s="708"/>
      <c r="E69" s="708"/>
      <c r="F69" s="708"/>
      <c r="G69" s="708"/>
      <c r="H69" s="708"/>
      <c r="I69" s="708"/>
      <c r="J69" s="708"/>
      <c r="K69" s="708"/>
      <c r="L69" s="708"/>
      <c r="M69" s="708"/>
      <c r="N69" s="708"/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08"/>
      <c r="AB69" s="708"/>
      <c r="AC69" s="708"/>
      <c r="AD69" s="708"/>
      <c r="AE69" s="708"/>
      <c r="AF69" s="708"/>
      <c r="AG69" s="708"/>
      <c r="AH69" s="708"/>
      <c r="AI69" s="708"/>
      <c r="AJ69" s="708"/>
      <c r="AK69" s="708"/>
      <c r="AL69" s="708"/>
      <c r="AM69" s="708"/>
      <c r="AN69" s="708"/>
      <c r="AO69" s="708"/>
      <c r="AP69" s="708"/>
      <c r="AQ69" s="708"/>
      <c r="AR69" s="708"/>
      <c r="AS69" s="708"/>
      <c r="AT69" s="708"/>
      <c r="AU69" s="708"/>
      <c r="AV69" s="708"/>
      <c r="AW69" s="708"/>
      <c r="AX69" s="708"/>
      <c r="AY69" s="708"/>
      <c r="AZ69" s="708"/>
      <c r="BA69" s="708"/>
      <c r="BB69" s="708"/>
      <c r="BC69" s="708"/>
      <c r="BD69" s="708"/>
      <c r="BE69" s="708"/>
      <c r="BF69" s="708"/>
      <c r="BG69" s="708"/>
      <c r="BH69" s="708"/>
      <c r="BI69" s="708"/>
      <c r="BJ69" s="708"/>
      <c r="BK69" s="708"/>
      <c r="BL69" s="708"/>
      <c r="BM69" s="708"/>
      <c r="BN69" s="708"/>
      <c r="BO69" s="708"/>
      <c r="BP69" s="708"/>
      <c r="BQ69" s="708"/>
      <c r="BR69" s="708"/>
      <c r="BS69" s="708"/>
      <c r="BT69" s="708"/>
      <c r="BU69" s="708"/>
      <c r="BV69" s="708"/>
      <c r="BW69" s="708"/>
      <c r="BX69" s="708"/>
      <c r="BY69" s="708"/>
      <c r="BZ69" s="708"/>
      <c r="CA69" s="708"/>
      <c r="CB69" s="708"/>
      <c r="CC69" s="708"/>
      <c r="CD69" s="708"/>
      <c r="CE69" s="708"/>
      <c r="CF69" s="708"/>
      <c r="CG69" s="708"/>
      <c r="CH69" s="708"/>
      <c r="CI69" s="708"/>
      <c r="CJ69" s="708"/>
      <c r="CK69" s="708"/>
      <c r="CL69" s="708"/>
      <c r="CM69" s="708"/>
      <c r="CN69" s="708"/>
      <c r="CO69" s="708"/>
      <c r="CP69" s="708"/>
      <c r="CQ69" s="708"/>
      <c r="CR69" s="708"/>
      <c r="CS69" s="708"/>
      <c r="CT69" s="708"/>
      <c r="CU69" s="708"/>
      <c r="CV69" s="708"/>
      <c r="CW69" s="708"/>
      <c r="CX69" s="708"/>
      <c r="CY69" s="708"/>
      <c r="CZ69" s="708"/>
      <c r="DA69" s="708"/>
      <c r="DB69" s="708"/>
      <c r="DC69" s="708"/>
      <c r="DD69" s="708"/>
      <c r="DE69" s="708"/>
      <c r="DF69" s="708"/>
      <c r="DG69" s="708"/>
      <c r="DH69" s="708"/>
      <c r="DI69" s="708"/>
      <c r="DJ69" s="708"/>
      <c r="DK69" s="708"/>
      <c r="DL69" s="708"/>
      <c r="DM69" s="708"/>
      <c r="DN69" s="708"/>
      <c r="DO69" s="708"/>
      <c r="DP69" s="708"/>
      <c r="DQ69" s="708"/>
      <c r="DR69" s="708"/>
      <c r="DS69" s="708"/>
      <c r="DT69" s="708"/>
      <c r="DU69" s="708"/>
      <c r="DV69" s="708"/>
      <c r="GQ69" s="708"/>
      <c r="GR69" s="708"/>
      <c r="GS69" s="708"/>
      <c r="GT69" s="708"/>
    </row>
    <row r="70" spans="1:202" s="707" customFormat="1" x14ac:dyDescent="0.35">
      <c r="A70" s="708"/>
      <c r="B70" s="708"/>
      <c r="C70" s="708"/>
      <c r="D70" s="708"/>
      <c r="E70" s="708"/>
      <c r="F70" s="708"/>
      <c r="G70" s="708"/>
      <c r="H70" s="708"/>
      <c r="I70" s="708"/>
      <c r="J70" s="708"/>
      <c r="K70" s="708"/>
      <c r="L70" s="708"/>
      <c r="M70" s="708"/>
      <c r="N70" s="708"/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08"/>
      <c r="AB70" s="708"/>
      <c r="AC70" s="708"/>
      <c r="AD70" s="708"/>
      <c r="AE70" s="708"/>
      <c r="AF70" s="708"/>
      <c r="AG70" s="708"/>
      <c r="AH70" s="708"/>
      <c r="AI70" s="708"/>
      <c r="AJ70" s="708"/>
      <c r="AK70" s="708"/>
      <c r="AL70" s="708"/>
      <c r="AM70" s="708"/>
      <c r="AN70" s="708"/>
      <c r="AO70" s="708"/>
      <c r="AP70" s="708"/>
      <c r="AQ70" s="708"/>
      <c r="AR70" s="708"/>
      <c r="AS70" s="708"/>
      <c r="AT70" s="708"/>
      <c r="AU70" s="708"/>
      <c r="AV70" s="708"/>
      <c r="AW70" s="708"/>
      <c r="AX70" s="708"/>
      <c r="AY70" s="708"/>
      <c r="AZ70" s="708"/>
      <c r="BA70" s="708"/>
      <c r="BB70" s="708"/>
      <c r="BC70" s="708"/>
      <c r="BD70" s="708"/>
      <c r="BE70" s="708"/>
      <c r="BF70" s="708"/>
      <c r="BG70" s="708"/>
      <c r="BH70" s="708"/>
      <c r="BI70" s="708"/>
      <c r="BJ70" s="708"/>
      <c r="BK70" s="708"/>
      <c r="BL70" s="708"/>
      <c r="BM70" s="708"/>
      <c r="BN70" s="708"/>
      <c r="BO70" s="708"/>
      <c r="BP70" s="708"/>
      <c r="BQ70" s="708"/>
      <c r="BR70" s="708"/>
      <c r="BS70" s="708"/>
      <c r="BT70" s="708"/>
      <c r="BU70" s="708"/>
      <c r="BV70" s="708"/>
      <c r="BW70" s="708"/>
      <c r="BX70" s="708"/>
      <c r="BY70" s="708"/>
      <c r="BZ70" s="708"/>
      <c r="CA70" s="708"/>
      <c r="CB70" s="708"/>
      <c r="CC70" s="708"/>
      <c r="CD70" s="708"/>
      <c r="CE70" s="708"/>
      <c r="CF70" s="708"/>
      <c r="CG70" s="708"/>
      <c r="CH70" s="708"/>
      <c r="CI70" s="708"/>
      <c r="CJ70" s="708"/>
      <c r="CK70" s="708"/>
      <c r="CL70" s="708"/>
      <c r="CM70" s="708"/>
      <c r="CN70" s="708"/>
      <c r="CO70" s="708"/>
      <c r="CP70" s="708"/>
      <c r="CQ70" s="708"/>
      <c r="CR70" s="708"/>
      <c r="CS70" s="708"/>
      <c r="CT70" s="708"/>
      <c r="CU70" s="708"/>
      <c r="CV70" s="708"/>
      <c r="CW70" s="708"/>
      <c r="CX70" s="708"/>
      <c r="CY70" s="708"/>
      <c r="CZ70" s="708"/>
      <c r="DA70" s="708"/>
      <c r="DB70" s="708"/>
      <c r="DC70" s="708"/>
      <c r="DD70" s="708"/>
      <c r="DE70" s="708"/>
      <c r="DF70" s="708"/>
      <c r="DG70" s="708"/>
      <c r="DH70" s="708"/>
      <c r="DI70" s="708"/>
      <c r="DJ70" s="708"/>
      <c r="DK70" s="708"/>
      <c r="DL70" s="708"/>
      <c r="DM70" s="708"/>
      <c r="DN70" s="708"/>
      <c r="DO70" s="708"/>
      <c r="DP70" s="708"/>
      <c r="DQ70" s="708"/>
      <c r="DR70" s="708"/>
      <c r="DS70" s="708"/>
      <c r="DT70" s="708"/>
      <c r="DU70" s="708"/>
      <c r="DV70" s="708"/>
      <c r="GQ70" s="708"/>
      <c r="GR70" s="708"/>
      <c r="GS70" s="708"/>
      <c r="GT70" s="708"/>
    </row>
    <row r="71" spans="1:202" s="707" customFormat="1" x14ac:dyDescent="0.35">
      <c r="A71" s="708"/>
      <c r="B71" s="708"/>
      <c r="C71" s="708"/>
      <c r="D71" s="708"/>
      <c r="E71" s="708"/>
      <c r="F71" s="708"/>
      <c r="G71" s="708"/>
      <c r="H71" s="708"/>
      <c r="I71" s="708"/>
      <c r="J71" s="708"/>
      <c r="K71" s="708"/>
      <c r="L71" s="708"/>
      <c r="M71" s="708"/>
      <c r="N71" s="708"/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08"/>
      <c r="AB71" s="708"/>
      <c r="AC71" s="708"/>
      <c r="AD71" s="708"/>
      <c r="AE71" s="708"/>
      <c r="AF71" s="708"/>
      <c r="AG71" s="708"/>
      <c r="AH71" s="708"/>
      <c r="AI71" s="708"/>
      <c r="AJ71" s="708"/>
      <c r="AK71" s="708"/>
      <c r="AL71" s="708"/>
      <c r="AM71" s="708"/>
      <c r="AN71" s="708"/>
      <c r="AO71" s="708"/>
      <c r="AP71" s="708"/>
      <c r="AQ71" s="708"/>
      <c r="AR71" s="708"/>
      <c r="AS71" s="708"/>
      <c r="AT71" s="708"/>
      <c r="AU71" s="708"/>
      <c r="AV71" s="708"/>
      <c r="AW71" s="708"/>
      <c r="AX71" s="708"/>
      <c r="AY71" s="708"/>
      <c r="AZ71" s="708"/>
      <c r="BA71" s="708"/>
      <c r="BB71" s="708"/>
      <c r="BC71" s="708"/>
      <c r="BD71" s="708"/>
      <c r="BE71" s="708"/>
      <c r="BF71" s="708"/>
      <c r="BG71" s="708"/>
      <c r="BH71" s="708"/>
      <c r="BI71" s="708"/>
      <c r="BJ71" s="708"/>
      <c r="BK71" s="708"/>
      <c r="BL71" s="708"/>
      <c r="BM71" s="708"/>
      <c r="BN71" s="708"/>
      <c r="BO71" s="708"/>
      <c r="BP71" s="708"/>
      <c r="BQ71" s="708"/>
      <c r="BR71" s="708"/>
      <c r="BS71" s="708"/>
      <c r="BT71" s="708"/>
      <c r="BU71" s="708"/>
      <c r="BV71" s="708"/>
      <c r="BW71" s="708"/>
      <c r="BX71" s="708"/>
      <c r="BY71" s="708"/>
      <c r="BZ71" s="708"/>
      <c r="CA71" s="708"/>
      <c r="CB71" s="708"/>
      <c r="CC71" s="708"/>
      <c r="CD71" s="708"/>
      <c r="CE71" s="708"/>
      <c r="CF71" s="708"/>
      <c r="CG71" s="708"/>
      <c r="CH71" s="708"/>
      <c r="CI71" s="708"/>
      <c r="CJ71" s="708"/>
      <c r="CK71" s="708"/>
      <c r="CL71" s="708"/>
      <c r="CM71" s="708"/>
      <c r="CN71" s="708"/>
      <c r="CO71" s="708"/>
      <c r="CP71" s="708"/>
      <c r="CQ71" s="708"/>
      <c r="CR71" s="708"/>
      <c r="CS71" s="708"/>
      <c r="CT71" s="708"/>
      <c r="CU71" s="708"/>
      <c r="CV71" s="708"/>
      <c r="CW71" s="708"/>
      <c r="CX71" s="708"/>
      <c r="CY71" s="708"/>
      <c r="CZ71" s="708"/>
      <c r="DA71" s="708"/>
      <c r="DB71" s="708"/>
      <c r="DC71" s="708"/>
      <c r="DD71" s="708"/>
      <c r="DE71" s="708"/>
      <c r="DF71" s="708"/>
      <c r="DG71" s="708"/>
      <c r="DH71" s="708"/>
      <c r="DI71" s="708"/>
      <c r="DJ71" s="708"/>
      <c r="DK71" s="708"/>
      <c r="DL71" s="708"/>
      <c r="DM71" s="708"/>
      <c r="DN71" s="708"/>
      <c r="DO71" s="708"/>
      <c r="DP71" s="708"/>
      <c r="DQ71" s="708"/>
      <c r="DR71" s="708"/>
      <c r="DS71" s="708"/>
      <c r="DT71" s="708"/>
      <c r="DU71" s="708"/>
      <c r="DV71" s="708"/>
      <c r="GQ71" s="708"/>
      <c r="GR71" s="708"/>
      <c r="GS71" s="708"/>
      <c r="GT71" s="708"/>
    </row>
    <row r="72" spans="1:202" s="707" customFormat="1" x14ac:dyDescent="0.35">
      <c r="A72" s="708"/>
      <c r="B72" s="708"/>
      <c r="C72" s="708"/>
      <c r="D72" s="708"/>
      <c r="E72" s="708"/>
      <c r="F72" s="708"/>
      <c r="G72" s="708"/>
      <c r="H72" s="708"/>
      <c r="I72" s="708"/>
      <c r="J72" s="708"/>
      <c r="K72" s="708"/>
      <c r="L72" s="708"/>
      <c r="M72" s="708"/>
      <c r="N72" s="708"/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08"/>
      <c r="AB72" s="708"/>
      <c r="AC72" s="708"/>
      <c r="AD72" s="708"/>
      <c r="AE72" s="708"/>
      <c r="AF72" s="708"/>
      <c r="AG72" s="708"/>
      <c r="AH72" s="708"/>
      <c r="AI72" s="708"/>
      <c r="AJ72" s="708"/>
      <c r="AK72" s="708"/>
      <c r="AL72" s="708"/>
      <c r="AM72" s="708"/>
      <c r="AN72" s="708"/>
      <c r="AO72" s="708"/>
      <c r="AP72" s="708"/>
      <c r="AQ72" s="708"/>
      <c r="AR72" s="708"/>
      <c r="AS72" s="708"/>
      <c r="AT72" s="708"/>
      <c r="AU72" s="708"/>
      <c r="AV72" s="708"/>
      <c r="AW72" s="708"/>
      <c r="AX72" s="708"/>
      <c r="AY72" s="708"/>
      <c r="AZ72" s="708"/>
      <c r="BA72" s="708"/>
      <c r="BB72" s="708"/>
      <c r="BC72" s="708"/>
      <c r="BD72" s="708"/>
      <c r="BE72" s="708"/>
      <c r="BF72" s="708"/>
      <c r="BG72" s="708"/>
      <c r="BH72" s="708"/>
      <c r="BI72" s="708"/>
      <c r="BJ72" s="708"/>
      <c r="BK72" s="708"/>
      <c r="BL72" s="708"/>
      <c r="BM72" s="708"/>
      <c r="BN72" s="708"/>
      <c r="BO72" s="708"/>
      <c r="BP72" s="708"/>
      <c r="BQ72" s="708"/>
      <c r="BR72" s="708"/>
      <c r="BS72" s="708"/>
      <c r="BT72" s="708"/>
      <c r="BU72" s="708"/>
      <c r="BV72" s="708"/>
      <c r="BW72" s="708"/>
      <c r="BX72" s="708"/>
      <c r="BY72" s="708"/>
      <c r="BZ72" s="708"/>
      <c r="CA72" s="708"/>
      <c r="CB72" s="708"/>
      <c r="CC72" s="708"/>
      <c r="CD72" s="708"/>
      <c r="CE72" s="708"/>
      <c r="CF72" s="708"/>
      <c r="CG72" s="708"/>
      <c r="CH72" s="708"/>
      <c r="CI72" s="708"/>
      <c r="CJ72" s="708"/>
      <c r="CK72" s="708"/>
      <c r="CL72" s="708"/>
      <c r="CM72" s="708"/>
      <c r="CN72" s="708"/>
      <c r="CO72" s="708"/>
      <c r="CP72" s="708"/>
      <c r="CQ72" s="708"/>
      <c r="CR72" s="708"/>
      <c r="CS72" s="708"/>
      <c r="CT72" s="708"/>
      <c r="CU72" s="708"/>
      <c r="CV72" s="708"/>
      <c r="CW72" s="708"/>
      <c r="CX72" s="708"/>
      <c r="CY72" s="708"/>
      <c r="CZ72" s="708"/>
      <c r="DA72" s="708"/>
      <c r="DB72" s="708"/>
      <c r="DC72" s="708"/>
      <c r="DD72" s="708"/>
      <c r="DE72" s="708"/>
      <c r="DF72" s="708"/>
      <c r="DG72" s="708"/>
      <c r="DH72" s="708"/>
      <c r="DI72" s="708"/>
      <c r="DJ72" s="708"/>
      <c r="DK72" s="708"/>
      <c r="DL72" s="708"/>
      <c r="DM72" s="708"/>
      <c r="DN72" s="708"/>
      <c r="DO72" s="708"/>
      <c r="DP72" s="708"/>
      <c r="DQ72" s="708"/>
      <c r="DR72" s="708"/>
      <c r="DS72" s="708"/>
      <c r="DT72" s="708"/>
      <c r="DU72" s="708"/>
      <c r="DV72" s="708"/>
      <c r="GQ72" s="708"/>
      <c r="GR72" s="708"/>
      <c r="GS72" s="708"/>
      <c r="GT72" s="708"/>
    </row>
    <row r="73" spans="1:202" s="707" customFormat="1" x14ac:dyDescent="0.35">
      <c r="A73" s="708"/>
      <c r="B73" s="708"/>
      <c r="C73" s="708"/>
      <c r="D73" s="708"/>
      <c r="E73" s="708"/>
      <c r="F73" s="708"/>
      <c r="G73" s="708"/>
      <c r="H73" s="708"/>
      <c r="I73" s="708"/>
      <c r="J73" s="708"/>
      <c r="K73" s="708"/>
      <c r="L73" s="708"/>
      <c r="M73" s="708"/>
      <c r="N73" s="708"/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08"/>
      <c r="AB73" s="708"/>
      <c r="AC73" s="708"/>
      <c r="AD73" s="708"/>
      <c r="AE73" s="708"/>
      <c r="AF73" s="708"/>
      <c r="AG73" s="708"/>
      <c r="AH73" s="708"/>
      <c r="AI73" s="708"/>
      <c r="AJ73" s="708"/>
      <c r="AK73" s="708"/>
      <c r="AL73" s="708"/>
      <c r="AM73" s="708"/>
      <c r="AN73" s="708"/>
      <c r="AO73" s="708"/>
      <c r="AP73" s="708"/>
      <c r="AQ73" s="708"/>
      <c r="AR73" s="708"/>
      <c r="AS73" s="708"/>
      <c r="AT73" s="708"/>
      <c r="AU73" s="708"/>
      <c r="AV73" s="708"/>
      <c r="AW73" s="708"/>
      <c r="AX73" s="708"/>
      <c r="AY73" s="708"/>
      <c r="AZ73" s="708"/>
      <c r="BA73" s="708"/>
      <c r="BB73" s="708"/>
      <c r="BC73" s="708"/>
      <c r="BD73" s="708"/>
      <c r="BE73" s="708"/>
      <c r="BF73" s="708"/>
      <c r="BG73" s="708"/>
      <c r="BH73" s="708"/>
      <c r="BI73" s="708"/>
      <c r="BJ73" s="708"/>
      <c r="BK73" s="708"/>
      <c r="BL73" s="708"/>
      <c r="BM73" s="708"/>
      <c r="BN73" s="708"/>
      <c r="BO73" s="708"/>
      <c r="BP73" s="708"/>
      <c r="BQ73" s="708"/>
      <c r="BR73" s="708"/>
      <c r="BS73" s="708"/>
      <c r="BT73" s="708"/>
      <c r="BU73" s="708"/>
      <c r="BV73" s="708"/>
      <c r="BW73" s="708"/>
      <c r="BX73" s="708"/>
      <c r="BY73" s="708"/>
      <c r="BZ73" s="708"/>
      <c r="CA73" s="708"/>
      <c r="CB73" s="708"/>
      <c r="CC73" s="708"/>
      <c r="CD73" s="708"/>
      <c r="CE73" s="708"/>
      <c r="CF73" s="708"/>
      <c r="CG73" s="708"/>
      <c r="CH73" s="708"/>
      <c r="CI73" s="708"/>
      <c r="CJ73" s="708"/>
      <c r="CK73" s="708"/>
      <c r="CL73" s="708"/>
      <c r="CM73" s="708"/>
      <c r="CN73" s="708"/>
      <c r="CO73" s="708"/>
      <c r="CP73" s="708"/>
      <c r="CQ73" s="708"/>
      <c r="CR73" s="708"/>
      <c r="CS73" s="708"/>
      <c r="CT73" s="708"/>
      <c r="CU73" s="708"/>
      <c r="CV73" s="708"/>
      <c r="CW73" s="708"/>
      <c r="CX73" s="708"/>
      <c r="CY73" s="708"/>
      <c r="CZ73" s="708"/>
      <c r="DA73" s="708"/>
      <c r="DB73" s="708"/>
      <c r="DC73" s="708"/>
      <c r="DD73" s="708"/>
      <c r="DE73" s="708"/>
      <c r="DF73" s="708"/>
      <c r="DG73" s="708"/>
      <c r="DH73" s="708"/>
      <c r="DI73" s="708"/>
      <c r="DJ73" s="708"/>
      <c r="DK73" s="708"/>
      <c r="DL73" s="708"/>
      <c r="DM73" s="708"/>
      <c r="DN73" s="708"/>
      <c r="DO73" s="708"/>
      <c r="DP73" s="708"/>
      <c r="DQ73" s="708"/>
      <c r="DR73" s="708"/>
      <c r="DS73" s="708"/>
      <c r="DT73" s="708"/>
      <c r="DU73" s="708"/>
      <c r="DV73" s="708"/>
      <c r="GQ73" s="708"/>
      <c r="GR73" s="708"/>
      <c r="GS73" s="708"/>
      <c r="GT73" s="708"/>
    </row>
    <row r="74" spans="1:202" s="707" customFormat="1" x14ac:dyDescent="0.35">
      <c r="A74" s="708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8"/>
      <c r="AY74" s="708"/>
      <c r="AZ74" s="708"/>
      <c r="BA74" s="708"/>
      <c r="BB74" s="708"/>
      <c r="BC74" s="708"/>
      <c r="BD74" s="708"/>
      <c r="BE74" s="708"/>
      <c r="BF74" s="708"/>
      <c r="BG74" s="708"/>
      <c r="BH74" s="708"/>
      <c r="BI74" s="708"/>
      <c r="BJ74" s="708"/>
      <c r="BK74" s="708"/>
      <c r="BL74" s="708"/>
      <c r="BM74" s="708"/>
      <c r="BN74" s="708"/>
      <c r="BO74" s="708"/>
      <c r="BP74" s="708"/>
      <c r="BQ74" s="708"/>
      <c r="BR74" s="708"/>
      <c r="BS74" s="708"/>
      <c r="BT74" s="708"/>
      <c r="BU74" s="708"/>
      <c r="BV74" s="708"/>
      <c r="BW74" s="708"/>
      <c r="BX74" s="708"/>
      <c r="BY74" s="708"/>
      <c r="BZ74" s="708"/>
      <c r="CA74" s="708"/>
      <c r="CB74" s="708"/>
      <c r="CC74" s="708"/>
      <c r="CD74" s="708"/>
      <c r="CE74" s="708"/>
      <c r="CF74" s="708"/>
      <c r="CG74" s="708"/>
      <c r="CH74" s="708"/>
      <c r="CI74" s="708"/>
      <c r="CJ74" s="708"/>
      <c r="CK74" s="708"/>
      <c r="CL74" s="708"/>
      <c r="CM74" s="708"/>
      <c r="CN74" s="708"/>
      <c r="CO74" s="708"/>
      <c r="CP74" s="708"/>
      <c r="CQ74" s="708"/>
      <c r="CR74" s="708"/>
      <c r="CS74" s="708"/>
      <c r="CT74" s="708"/>
      <c r="CU74" s="708"/>
      <c r="CV74" s="708"/>
      <c r="CW74" s="708"/>
      <c r="CX74" s="708"/>
      <c r="CY74" s="708"/>
      <c r="CZ74" s="708"/>
      <c r="DA74" s="708"/>
      <c r="DB74" s="708"/>
      <c r="DC74" s="708"/>
      <c r="DD74" s="708"/>
      <c r="DE74" s="708"/>
      <c r="DF74" s="708"/>
      <c r="DG74" s="708"/>
      <c r="DH74" s="708"/>
      <c r="DI74" s="708"/>
      <c r="DJ74" s="708"/>
      <c r="DK74" s="708"/>
      <c r="DL74" s="708"/>
      <c r="DM74" s="708"/>
      <c r="DN74" s="708"/>
      <c r="DO74" s="708"/>
      <c r="DP74" s="708"/>
      <c r="DQ74" s="708"/>
      <c r="DR74" s="708"/>
      <c r="DS74" s="708"/>
      <c r="DT74" s="708"/>
      <c r="DU74" s="708"/>
      <c r="DV74" s="708"/>
      <c r="GQ74" s="708"/>
      <c r="GR74" s="708"/>
      <c r="GS74" s="708"/>
      <c r="GT74" s="708"/>
    </row>
    <row r="75" spans="1:202" s="707" customFormat="1" x14ac:dyDescent="0.35">
      <c r="A75" s="708"/>
      <c r="B75" s="708"/>
      <c r="C75" s="708"/>
      <c r="D75" s="708"/>
      <c r="E75" s="708"/>
      <c r="F75" s="708"/>
      <c r="G75" s="708"/>
      <c r="H75" s="708"/>
      <c r="I75" s="708"/>
      <c r="J75" s="708"/>
      <c r="K75" s="708"/>
      <c r="L75" s="708"/>
      <c r="M75" s="708"/>
      <c r="N75" s="708"/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08"/>
      <c r="AB75" s="708"/>
      <c r="AC75" s="708"/>
      <c r="AD75" s="708"/>
      <c r="AE75" s="708"/>
      <c r="AF75" s="708"/>
      <c r="AG75" s="708"/>
      <c r="AH75" s="708"/>
      <c r="AI75" s="708"/>
      <c r="AJ75" s="708"/>
      <c r="AK75" s="708"/>
      <c r="AL75" s="708"/>
      <c r="AM75" s="708"/>
      <c r="AN75" s="708"/>
      <c r="AO75" s="708"/>
      <c r="AP75" s="708"/>
      <c r="AQ75" s="708"/>
      <c r="AR75" s="708"/>
      <c r="AS75" s="708"/>
      <c r="AT75" s="708"/>
      <c r="AU75" s="708"/>
      <c r="AV75" s="708"/>
      <c r="AW75" s="708"/>
      <c r="AX75" s="708"/>
      <c r="AY75" s="708"/>
      <c r="AZ75" s="708"/>
      <c r="BA75" s="708"/>
      <c r="BB75" s="708"/>
      <c r="BC75" s="708"/>
      <c r="BD75" s="708"/>
      <c r="BE75" s="708"/>
      <c r="BF75" s="708"/>
      <c r="BG75" s="708"/>
      <c r="BH75" s="708"/>
      <c r="BI75" s="708"/>
      <c r="BJ75" s="708"/>
      <c r="BK75" s="708"/>
      <c r="BL75" s="708"/>
      <c r="BM75" s="708"/>
      <c r="BN75" s="708"/>
      <c r="BO75" s="708"/>
      <c r="BP75" s="708"/>
      <c r="BQ75" s="708"/>
      <c r="BR75" s="708"/>
      <c r="BS75" s="708"/>
      <c r="BT75" s="708"/>
      <c r="BU75" s="708"/>
      <c r="BV75" s="708"/>
      <c r="BW75" s="708"/>
      <c r="BX75" s="708"/>
      <c r="BY75" s="708"/>
      <c r="BZ75" s="708"/>
      <c r="CA75" s="708"/>
      <c r="CB75" s="708"/>
      <c r="CC75" s="708"/>
      <c r="CD75" s="708"/>
      <c r="CE75" s="708"/>
      <c r="CF75" s="708"/>
      <c r="CG75" s="708"/>
      <c r="CH75" s="708"/>
      <c r="CI75" s="708"/>
      <c r="CJ75" s="708"/>
      <c r="CK75" s="708"/>
      <c r="CL75" s="708"/>
      <c r="CM75" s="708"/>
      <c r="CN75" s="708"/>
      <c r="CO75" s="708"/>
      <c r="CP75" s="708"/>
      <c r="CQ75" s="708"/>
      <c r="CR75" s="708"/>
      <c r="CS75" s="708"/>
      <c r="CT75" s="708"/>
      <c r="CU75" s="708"/>
      <c r="CV75" s="708"/>
      <c r="CW75" s="708"/>
      <c r="CX75" s="708"/>
      <c r="CY75" s="708"/>
      <c r="CZ75" s="708"/>
      <c r="DA75" s="708"/>
      <c r="DB75" s="708"/>
      <c r="DC75" s="708"/>
      <c r="DD75" s="708"/>
      <c r="DE75" s="708"/>
      <c r="DF75" s="708"/>
      <c r="DG75" s="708"/>
      <c r="DH75" s="708"/>
      <c r="DI75" s="708"/>
      <c r="DJ75" s="708"/>
      <c r="DK75" s="708"/>
      <c r="DL75" s="708"/>
      <c r="DM75" s="708"/>
      <c r="DN75" s="708"/>
      <c r="DO75" s="708"/>
      <c r="DP75" s="708"/>
      <c r="DQ75" s="708"/>
      <c r="DR75" s="708"/>
      <c r="DS75" s="708"/>
      <c r="DT75" s="708"/>
      <c r="DU75" s="708"/>
      <c r="DV75" s="708"/>
      <c r="GQ75" s="708"/>
      <c r="GR75" s="708"/>
      <c r="GS75" s="708"/>
      <c r="GT75" s="708"/>
    </row>
    <row r="76" spans="1:202" s="707" customFormat="1" x14ac:dyDescent="0.35">
      <c r="A76" s="708"/>
      <c r="B76" s="708"/>
      <c r="C76" s="708"/>
      <c r="D76" s="708"/>
      <c r="E76" s="708"/>
      <c r="F76" s="708"/>
      <c r="G76" s="708"/>
      <c r="H76" s="708"/>
      <c r="I76" s="708"/>
      <c r="J76" s="708"/>
      <c r="K76" s="708"/>
      <c r="L76" s="708"/>
      <c r="M76" s="708"/>
      <c r="N76" s="708"/>
      <c r="O76" s="708"/>
      <c r="P76" s="708"/>
      <c r="Q76" s="708"/>
      <c r="R76" s="708"/>
      <c r="S76" s="708"/>
      <c r="T76" s="708"/>
      <c r="U76" s="708"/>
      <c r="V76" s="708"/>
      <c r="W76" s="708"/>
      <c r="X76" s="708"/>
      <c r="Y76" s="708"/>
      <c r="Z76" s="708"/>
      <c r="AA76" s="708"/>
      <c r="AB76" s="708"/>
      <c r="AC76" s="708"/>
      <c r="AD76" s="708"/>
      <c r="AE76" s="708"/>
      <c r="AF76" s="708"/>
      <c r="AG76" s="708"/>
      <c r="AH76" s="708"/>
      <c r="AI76" s="708"/>
      <c r="AJ76" s="708"/>
      <c r="AK76" s="708"/>
      <c r="AL76" s="708"/>
      <c r="AM76" s="708"/>
      <c r="AN76" s="708"/>
      <c r="AO76" s="708"/>
      <c r="AP76" s="708"/>
      <c r="AQ76" s="708"/>
      <c r="AR76" s="708"/>
      <c r="AS76" s="708"/>
      <c r="AT76" s="708"/>
      <c r="AU76" s="708"/>
      <c r="AV76" s="708"/>
      <c r="AW76" s="708"/>
      <c r="AX76" s="708"/>
      <c r="AY76" s="708"/>
      <c r="AZ76" s="708"/>
      <c r="BA76" s="708"/>
      <c r="BB76" s="708"/>
      <c r="BC76" s="708"/>
      <c r="BD76" s="708"/>
      <c r="BE76" s="708"/>
      <c r="BF76" s="708"/>
      <c r="BG76" s="708"/>
      <c r="BH76" s="708"/>
      <c r="BI76" s="708"/>
      <c r="BJ76" s="708"/>
      <c r="BK76" s="708"/>
      <c r="BL76" s="708"/>
      <c r="BM76" s="708"/>
      <c r="BN76" s="708"/>
      <c r="BO76" s="708"/>
      <c r="BP76" s="708"/>
      <c r="BQ76" s="708"/>
      <c r="BR76" s="708"/>
      <c r="BS76" s="708"/>
      <c r="BT76" s="708"/>
      <c r="BU76" s="708"/>
      <c r="BV76" s="708"/>
      <c r="BW76" s="708"/>
      <c r="BX76" s="708"/>
      <c r="BY76" s="708"/>
      <c r="BZ76" s="708"/>
      <c r="CA76" s="708"/>
      <c r="CB76" s="708"/>
      <c r="CC76" s="708"/>
      <c r="CD76" s="708"/>
      <c r="CE76" s="708"/>
      <c r="CF76" s="708"/>
      <c r="CG76" s="708"/>
      <c r="CH76" s="708"/>
      <c r="CI76" s="708"/>
      <c r="CJ76" s="708"/>
      <c r="CK76" s="708"/>
      <c r="CL76" s="708"/>
      <c r="CM76" s="708"/>
      <c r="CN76" s="708"/>
      <c r="CO76" s="708"/>
      <c r="CP76" s="708"/>
      <c r="CQ76" s="708"/>
      <c r="CR76" s="708"/>
      <c r="CS76" s="708"/>
      <c r="CT76" s="708"/>
      <c r="CU76" s="708"/>
      <c r="CV76" s="708"/>
      <c r="CW76" s="708"/>
      <c r="CX76" s="708"/>
      <c r="CY76" s="708"/>
      <c r="CZ76" s="708"/>
      <c r="DA76" s="708"/>
      <c r="DB76" s="708"/>
      <c r="DC76" s="708"/>
      <c r="DD76" s="708"/>
      <c r="DE76" s="708"/>
      <c r="DF76" s="708"/>
      <c r="DG76" s="708"/>
      <c r="DH76" s="708"/>
      <c r="DI76" s="708"/>
      <c r="DJ76" s="708"/>
      <c r="DK76" s="708"/>
      <c r="DL76" s="708"/>
      <c r="DM76" s="708"/>
      <c r="DN76" s="708"/>
      <c r="DO76" s="708"/>
      <c r="DP76" s="708"/>
      <c r="DQ76" s="708"/>
      <c r="DR76" s="708"/>
      <c r="DS76" s="708"/>
      <c r="DT76" s="708"/>
      <c r="DU76" s="708"/>
      <c r="DV76" s="708"/>
      <c r="GQ76" s="708"/>
      <c r="GR76" s="708"/>
      <c r="GS76" s="708"/>
      <c r="GT76" s="708"/>
    </row>
    <row r="77" spans="1:202" s="707" customFormat="1" x14ac:dyDescent="0.35">
      <c r="A77" s="708"/>
      <c r="B77" s="708"/>
      <c r="C77" s="708"/>
      <c r="D77" s="708"/>
      <c r="E77" s="708"/>
      <c r="F77" s="708"/>
      <c r="G77" s="708"/>
      <c r="H77" s="708"/>
      <c r="I77" s="708"/>
      <c r="J77" s="708"/>
      <c r="K77" s="708"/>
      <c r="L77" s="708"/>
      <c r="M77" s="708"/>
      <c r="N77" s="708"/>
      <c r="O77" s="708"/>
      <c r="P77" s="708"/>
      <c r="Q77" s="708"/>
      <c r="R77" s="708"/>
      <c r="S77" s="708"/>
      <c r="T77" s="708"/>
      <c r="U77" s="708"/>
      <c r="V77" s="708"/>
      <c r="W77" s="708"/>
      <c r="X77" s="708"/>
      <c r="Y77" s="708"/>
      <c r="Z77" s="708"/>
      <c r="AA77" s="708"/>
      <c r="AB77" s="708"/>
      <c r="AC77" s="708"/>
      <c r="AD77" s="708"/>
      <c r="AE77" s="708"/>
      <c r="AF77" s="708"/>
      <c r="AG77" s="708"/>
      <c r="AH77" s="708"/>
      <c r="AI77" s="708"/>
      <c r="AJ77" s="708"/>
      <c r="AK77" s="708"/>
      <c r="AL77" s="708"/>
      <c r="AM77" s="708"/>
      <c r="AN77" s="708"/>
      <c r="AO77" s="708"/>
      <c r="AP77" s="708"/>
      <c r="AQ77" s="708"/>
      <c r="AR77" s="708"/>
      <c r="AS77" s="708"/>
      <c r="AT77" s="708"/>
      <c r="AU77" s="708"/>
      <c r="AV77" s="708"/>
      <c r="AW77" s="708"/>
      <c r="AX77" s="708"/>
      <c r="AY77" s="708"/>
      <c r="AZ77" s="708"/>
      <c r="BA77" s="708"/>
      <c r="BB77" s="708"/>
      <c r="BC77" s="708"/>
      <c r="BD77" s="708"/>
      <c r="BE77" s="708"/>
      <c r="BF77" s="708"/>
      <c r="BG77" s="708"/>
      <c r="BH77" s="708"/>
      <c r="BI77" s="708"/>
      <c r="BJ77" s="708"/>
      <c r="BK77" s="708"/>
      <c r="BL77" s="708"/>
      <c r="BM77" s="708"/>
      <c r="BN77" s="708"/>
      <c r="BO77" s="708"/>
      <c r="BP77" s="708"/>
      <c r="BQ77" s="708"/>
      <c r="BR77" s="708"/>
      <c r="BS77" s="708"/>
      <c r="BT77" s="708"/>
      <c r="BU77" s="708"/>
      <c r="BV77" s="708"/>
      <c r="BW77" s="708"/>
      <c r="BX77" s="708"/>
      <c r="BY77" s="708"/>
      <c r="BZ77" s="708"/>
      <c r="CA77" s="708"/>
      <c r="CB77" s="708"/>
      <c r="CC77" s="708"/>
      <c r="CD77" s="708"/>
      <c r="CE77" s="708"/>
      <c r="CF77" s="708"/>
      <c r="CG77" s="708"/>
      <c r="CH77" s="708"/>
      <c r="CI77" s="708"/>
      <c r="CJ77" s="708"/>
      <c r="CK77" s="708"/>
      <c r="CL77" s="708"/>
      <c r="CM77" s="708"/>
      <c r="CN77" s="708"/>
      <c r="CO77" s="708"/>
      <c r="CP77" s="708"/>
      <c r="CQ77" s="708"/>
      <c r="CR77" s="708"/>
      <c r="CS77" s="708"/>
      <c r="CT77" s="708"/>
      <c r="CU77" s="708"/>
      <c r="CV77" s="708"/>
      <c r="CW77" s="708"/>
      <c r="CX77" s="708"/>
      <c r="CY77" s="708"/>
      <c r="CZ77" s="708"/>
      <c r="DA77" s="708"/>
      <c r="DB77" s="708"/>
      <c r="DC77" s="708"/>
      <c r="DD77" s="708"/>
      <c r="DE77" s="708"/>
      <c r="DF77" s="708"/>
      <c r="DG77" s="708"/>
      <c r="DH77" s="708"/>
      <c r="DI77" s="708"/>
      <c r="DJ77" s="708"/>
      <c r="DK77" s="708"/>
      <c r="DL77" s="708"/>
      <c r="DM77" s="708"/>
      <c r="DN77" s="708"/>
      <c r="DO77" s="708"/>
      <c r="DP77" s="708"/>
      <c r="DQ77" s="708"/>
      <c r="DR77" s="708"/>
      <c r="DS77" s="708"/>
      <c r="DT77" s="708"/>
      <c r="DU77" s="708"/>
      <c r="DV77" s="708"/>
      <c r="GQ77" s="708"/>
      <c r="GR77" s="708"/>
      <c r="GS77" s="708"/>
      <c r="GT77" s="708"/>
    </row>
    <row r="78" spans="1:202" s="707" customFormat="1" x14ac:dyDescent="0.35">
      <c r="A78" s="708"/>
      <c r="B78" s="708"/>
      <c r="C78" s="708"/>
      <c r="D78" s="708"/>
      <c r="E78" s="708"/>
      <c r="F78" s="708"/>
      <c r="G78" s="708"/>
      <c r="H78" s="708"/>
      <c r="I78" s="708"/>
      <c r="J78" s="708"/>
      <c r="K78" s="708"/>
      <c r="L78" s="708"/>
      <c r="M78" s="708"/>
      <c r="N78" s="708"/>
      <c r="O78" s="708"/>
      <c r="P78" s="708"/>
      <c r="Q78" s="708"/>
      <c r="R78" s="708"/>
      <c r="S78" s="708"/>
      <c r="T78" s="708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08"/>
      <c r="AH78" s="708"/>
      <c r="AI78" s="708"/>
      <c r="AJ78" s="708"/>
      <c r="AK78" s="708"/>
      <c r="AL78" s="708"/>
      <c r="AM78" s="708"/>
      <c r="AN78" s="708"/>
      <c r="AO78" s="708"/>
      <c r="AP78" s="708"/>
      <c r="AQ78" s="708"/>
      <c r="AR78" s="708"/>
      <c r="AS78" s="708"/>
      <c r="AT78" s="708"/>
      <c r="AU78" s="708"/>
      <c r="AV78" s="708"/>
      <c r="AW78" s="708"/>
      <c r="AX78" s="708"/>
      <c r="AY78" s="708"/>
      <c r="AZ78" s="708"/>
      <c r="BA78" s="708"/>
      <c r="BB78" s="708"/>
      <c r="BC78" s="708"/>
      <c r="BD78" s="708"/>
      <c r="BE78" s="708"/>
      <c r="BF78" s="708"/>
      <c r="BG78" s="708"/>
      <c r="BH78" s="708"/>
      <c r="BI78" s="708"/>
      <c r="BJ78" s="708"/>
      <c r="BK78" s="708"/>
      <c r="BL78" s="708"/>
      <c r="BM78" s="708"/>
      <c r="BN78" s="708"/>
      <c r="BO78" s="708"/>
      <c r="BP78" s="708"/>
      <c r="BQ78" s="708"/>
      <c r="BR78" s="708"/>
      <c r="BS78" s="708"/>
      <c r="BT78" s="708"/>
      <c r="BU78" s="708"/>
      <c r="BV78" s="708"/>
      <c r="BW78" s="708"/>
      <c r="BX78" s="708"/>
      <c r="BY78" s="708"/>
      <c r="BZ78" s="708"/>
      <c r="CA78" s="708"/>
      <c r="CB78" s="708"/>
      <c r="CC78" s="708"/>
      <c r="CD78" s="708"/>
      <c r="CE78" s="708"/>
      <c r="CF78" s="708"/>
      <c r="CG78" s="708"/>
      <c r="CH78" s="708"/>
      <c r="CI78" s="708"/>
      <c r="CJ78" s="708"/>
      <c r="CK78" s="708"/>
      <c r="CL78" s="708"/>
      <c r="CM78" s="708"/>
      <c r="CN78" s="708"/>
      <c r="CO78" s="708"/>
      <c r="CP78" s="708"/>
      <c r="CQ78" s="708"/>
      <c r="CR78" s="708"/>
      <c r="CS78" s="708"/>
      <c r="CT78" s="708"/>
      <c r="CU78" s="708"/>
      <c r="CV78" s="708"/>
      <c r="CW78" s="708"/>
      <c r="CX78" s="708"/>
      <c r="CY78" s="708"/>
      <c r="CZ78" s="708"/>
      <c r="DA78" s="708"/>
      <c r="DB78" s="708"/>
      <c r="DC78" s="708"/>
      <c r="DD78" s="708"/>
      <c r="DE78" s="708"/>
      <c r="DF78" s="708"/>
      <c r="DG78" s="708"/>
      <c r="DH78" s="708"/>
      <c r="DI78" s="708"/>
      <c r="DJ78" s="708"/>
      <c r="DK78" s="708"/>
      <c r="DL78" s="708"/>
      <c r="DM78" s="708"/>
      <c r="DN78" s="708"/>
      <c r="DO78" s="708"/>
      <c r="DP78" s="708"/>
      <c r="DQ78" s="708"/>
      <c r="DR78" s="708"/>
      <c r="DS78" s="708"/>
      <c r="DT78" s="708"/>
      <c r="DU78" s="708"/>
      <c r="DV78" s="708"/>
      <c r="GQ78" s="708"/>
      <c r="GR78" s="708"/>
      <c r="GS78" s="708"/>
      <c r="GT78" s="708"/>
    </row>
    <row r="79" spans="1:202" s="707" customFormat="1" x14ac:dyDescent="0.35">
      <c r="A79" s="708"/>
      <c r="B79" s="708"/>
      <c r="C79" s="708"/>
      <c r="D79" s="708"/>
      <c r="E79" s="708"/>
      <c r="F79" s="708"/>
      <c r="G79" s="708"/>
      <c r="H79" s="708"/>
      <c r="I79" s="708"/>
      <c r="J79" s="708"/>
      <c r="K79" s="708"/>
      <c r="L79" s="708"/>
      <c r="M79" s="708"/>
      <c r="N79" s="708"/>
      <c r="O79" s="708"/>
      <c r="P79" s="708"/>
      <c r="Q79" s="708"/>
      <c r="R79" s="708"/>
      <c r="S79" s="708"/>
      <c r="T79" s="708"/>
      <c r="U79" s="708"/>
      <c r="V79" s="708"/>
      <c r="W79" s="708"/>
      <c r="X79" s="708"/>
      <c r="Y79" s="708"/>
      <c r="Z79" s="708"/>
      <c r="AA79" s="708"/>
      <c r="AB79" s="708"/>
      <c r="AC79" s="708"/>
      <c r="AD79" s="708"/>
      <c r="AE79" s="708"/>
      <c r="AF79" s="708"/>
      <c r="AG79" s="708"/>
      <c r="AH79" s="708"/>
      <c r="AI79" s="708"/>
      <c r="AJ79" s="708"/>
      <c r="AK79" s="708"/>
      <c r="AL79" s="708"/>
      <c r="AM79" s="708"/>
      <c r="AN79" s="708"/>
      <c r="AO79" s="708"/>
      <c r="AP79" s="708"/>
      <c r="AQ79" s="708"/>
      <c r="AR79" s="708"/>
      <c r="AS79" s="708"/>
      <c r="AT79" s="708"/>
      <c r="AU79" s="708"/>
      <c r="AV79" s="708"/>
      <c r="AW79" s="708"/>
      <c r="AX79" s="708"/>
      <c r="AY79" s="708"/>
      <c r="AZ79" s="708"/>
      <c r="BA79" s="708"/>
      <c r="BB79" s="708"/>
      <c r="BC79" s="708"/>
      <c r="BD79" s="708"/>
      <c r="BE79" s="708"/>
      <c r="BF79" s="708"/>
      <c r="BG79" s="708"/>
      <c r="BH79" s="708"/>
      <c r="BI79" s="708"/>
      <c r="BJ79" s="708"/>
      <c r="BK79" s="708"/>
      <c r="BL79" s="708"/>
      <c r="BM79" s="708"/>
      <c r="BN79" s="708"/>
      <c r="BO79" s="708"/>
      <c r="BP79" s="708"/>
      <c r="BQ79" s="708"/>
      <c r="BR79" s="708"/>
      <c r="BS79" s="708"/>
      <c r="BT79" s="708"/>
      <c r="BU79" s="708"/>
      <c r="BV79" s="708"/>
      <c r="BW79" s="708"/>
      <c r="BX79" s="708"/>
      <c r="BY79" s="708"/>
      <c r="BZ79" s="708"/>
      <c r="CA79" s="708"/>
      <c r="CB79" s="708"/>
      <c r="CC79" s="708"/>
      <c r="CD79" s="708"/>
      <c r="CE79" s="708"/>
      <c r="CF79" s="708"/>
      <c r="CG79" s="708"/>
      <c r="CH79" s="708"/>
      <c r="CI79" s="708"/>
      <c r="CJ79" s="708"/>
      <c r="CK79" s="708"/>
      <c r="CL79" s="708"/>
      <c r="CM79" s="708"/>
      <c r="CN79" s="708"/>
      <c r="CO79" s="708"/>
      <c r="CP79" s="708"/>
      <c r="CQ79" s="708"/>
      <c r="CR79" s="708"/>
      <c r="CS79" s="708"/>
      <c r="CT79" s="708"/>
      <c r="CU79" s="708"/>
      <c r="CV79" s="708"/>
      <c r="CW79" s="708"/>
      <c r="CX79" s="708"/>
      <c r="CY79" s="708"/>
      <c r="CZ79" s="708"/>
      <c r="DA79" s="708"/>
      <c r="DB79" s="708"/>
      <c r="DC79" s="708"/>
      <c r="DD79" s="708"/>
      <c r="DE79" s="708"/>
      <c r="DF79" s="708"/>
      <c r="DG79" s="708"/>
      <c r="DH79" s="708"/>
      <c r="DI79" s="708"/>
      <c r="DJ79" s="708"/>
      <c r="DK79" s="708"/>
      <c r="DL79" s="708"/>
      <c r="DM79" s="708"/>
      <c r="DN79" s="708"/>
      <c r="DO79" s="708"/>
      <c r="DP79" s="708"/>
      <c r="DQ79" s="708"/>
      <c r="DR79" s="708"/>
      <c r="DS79" s="708"/>
      <c r="DT79" s="708"/>
      <c r="DU79" s="708"/>
      <c r="DV79" s="708"/>
      <c r="GQ79" s="708"/>
      <c r="GR79" s="708"/>
      <c r="GS79" s="708"/>
      <c r="GT79" s="708"/>
    </row>
    <row r="80" spans="1:202" s="707" customFormat="1" x14ac:dyDescent="0.35">
      <c r="A80" s="708"/>
      <c r="B80" s="708"/>
      <c r="C80" s="708"/>
      <c r="D80" s="708"/>
      <c r="E80" s="708"/>
      <c r="F80" s="708"/>
      <c r="G80" s="708"/>
      <c r="H80" s="708"/>
      <c r="I80" s="708"/>
      <c r="J80" s="708"/>
      <c r="K80" s="708"/>
      <c r="L80" s="708"/>
      <c r="M80" s="708"/>
      <c r="N80" s="708"/>
      <c r="O80" s="708"/>
      <c r="P80" s="708"/>
      <c r="Q80" s="708"/>
      <c r="R80" s="708"/>
      <c r="S80" s="708"/>
      <c r="T80" s="708"/>
      <c r="U80" s="708"/>
      <c r="V80" s="708"/>
      <c r="W80" s="708"/>
      <c r="X80" s="708"/>
      <c r="Y80" s="708"/>
      <c r="Z80" s="708"/>
      <c r="AA80" s="708"/>
      <c r="AB80" s="708"/>
      <c r="AC80" s="708"/>
      <c r="AD80" s="708"/>
      <c r="AE80" s="708"/>
      <c r="AF80" s="708"/>
      <c r="AG80" s="708"/>
      <c r="AH80" s="708"/>
      <c r="AI80" s="708"/>
      <c r="AJ80" s="708"/>
      <c r="AK80" s="708"/>
      <c r="AL80" s="708"/>
      <c r="AM80" s="708"/>
      <c r="AN80" s="708"/>
      <c r="AO80" s="708"/>
      <c r="AP80" s="708"/>
      <c r="AQ80" s="708"/>
      <c r="AR80" s="708"/>
      <c r="AS80" s="708"/>
      <c r="AT80" s="708"/>
      <c r="AU80" s="708"/>
      <c r="AV80" s="708"/>
      <c r="AW80" s="708"/>
      <c r="AX80" s="708"/>
      <c r="AY80" s="708"/>
      <c r="AZ80" s="708"/>
      <c r="BA80" s="708"/>
      <c r="BB80" s="708"/>
      <c r="BC80" s="708"/>
      <c r="BD80" s="708"/>
      <c r="BE80" s="708"/>
      <c r="BF80" s="708"/>
      <c r="BG80" s="708"/>
      <c r="BH80" s="708"/>
      <c r="BI80" s="708"/>
      <c r="BJ80" s="708"/>
      <c r="BK80" s="708"/>
      <c r="BL80" s="708"/>
      <c r="BM80" s="708"/>
      <c r="BN80" s="708"/>
      <c r="BO80" s="708"/>
      <c r="BP80" s="708"/>
      <c r="BQ80" s="708"/>
      <c r="BR80" s="708"/>
      <c r="BS80" s="708"/>
      <c r="BT80" s="708"/>
      <c r="BU80" s="708"/>
      <c r="BV80" s="708"/>
      <c r="BW80" s="708"/>
      <c r="BX80" s="708"/>
      <c r="BY80" s="708"/>
      <c r="BZ80" s="708"/>
      <c r="CA80" s="708"/>
      <c r="CB80" s="708"/>
      <c r="CC80" s="708"/>
      <c r="CD80" s="708"/>
      <c r="CE80" s="708"/>
      <c r="CF80" s="708"/>
      <c r="CG80" s="708"/>
      <c r="CH80" s="708"/>
      <c r="CI80" s="708"/>
      <c r="CJ80" s="708"/>
      <c r="CK80" s="708"/>
      <c r="CL80" s="708"/>
      <c r="CM80" s="708"/>
      <c r="CN80" s="708"/>
      <c r="CO80" s="708"/>
      <c r="CP80" s="708"/>
      <c r="CQ80" s="708"/>
      <c r="CR80" s="708"/>
      <c r="CS80" s="708"/>
      <c r="CT80" s="708"/>
      <c r="CU80" s="708"/>
      <c r="CV80" s="708"/>
      <c r="CW80" s="708"/>
      <c r="CX80" s="708"/>
      <c r="CY80" s="708"/>
      <c r="CZ80" s="708"/>
      <c r="DA80" s="708"/>
      <c r="DB80" s="708"/>
      <c r="DC80" s="708"/>
      <c r="DD80" s="708"/>
      <c r="DE80" s="708"/>
      <c r="DF80" s="708"/>
      <c r="DG80" s="708"/>
      <c r="DH80" s="708"/>
      <c r="DI80" s="708"/>
      <c r="DJ80" s="708"/>
      <c r="DK80" s="708"/>
      <c r="DL80" s="708"/>
      <c r="DM80" s="708"/>
      <c r="DN80" s="708"/>
      <c r="DO80" s="708"/>
      <c r="DP80" s="708"/>
      <c r="DQ80" s="708"/>
      <c r="DR80" s="708"/>
      <c r="DS80" s="708"/>
      <c r="DT80" s="708"/>
      <c r="DU80" s="708"/>
      <c r="DV80" s="708"/>
      <c r="GQ80" s="708"/>
      <c r="GR80" s="708"/>
      <c r="GS80" s="708"/>
      <c r="GT80" s="708"/>
    </row>
    <row r="81" spans="1:202" s="707" customFormat="1" x14ac:dyDescent="0.35">
      <c r="A81" s="708"/>
      <c r="B81" s="708"/>
      <c r="C81" s="708"/>
      <c r="D81" s="708"/>
      <c r="E81" s="708"/>
      <c r="F81" s="708"/>
      <c r="G81" s="708"/>
      <c r="H81" s="708"/>
      <c r="I81" s="708"/>
      <c r="J81" s="708"/>
      <c r="K81" s="708"/>
      <c r="L81" s="708"/>
      <c r="M81" s="708"/>
      <c r="N81" s="708"/>
      <c r="O81" s="708"/>
      <c r="P81" s="708"/>
      <c r="Q81" s="708"/>
      <c r="R81" s="708"/>
      <c r="S81" s="708"/>
      <c r="T81" s="708"/>
      <c r="U81" s="708"/>
      <c r="V81" s="708"/>
      <c r="W81" s="708"/>
      <c r="X81" s="708"/>
      <c r="Y81" s="708"/>
      <c r="Z81" s="708"/>
      <c r="AA81" s="708"/>
      <c r="AB81" s="708"/>
      <c r="AC81" s="708"/>
      <c r="AD81" s="708"/>
      <c r="AE81" s="708"/>
      <c r="AF81" s="708"/>
      <c r="AG81" s="708"/>
      <c r="AH81" s="708"/>
      <c r="AI81" s="708"/>
      <c r="AJ81" s="708"/>
      <c r="AK81" s="708"/>
      <c r="AL81" s="708"/>
      <c r="AM81" s="708"/>
      <c r="AN81" s="708"/>
      <c r="AO81" s="708"/>
      <c r="AP81" s="708"/>
      <c r="AQ81" s="708"/>
      <c r="AR81" s="708"/>
      <c r="AS81" s="708"/>
      <c r="AT81" s="708"/>
      <c r="AU81" s="708"/>
      <c r="AV81" s="708"/>
      <c r="AW81" s="708"/>
      <c r="AX81" s="708"/>
      <c r="AY81" s="708"/>
      <c r="AZ81" s="708"/>
      <c r="BA81" s="708"/>
      <c r="BB81" s="708"/>
      <c r="BC81" s="708"/>
      <c r="BD81" s="708"/>
      <c r="BE81" s="708"/>
      <c r="BF81" s="708"/>
      <c r="BG81" s="708"/>
      <c r="BH81" s="708"/>
      <c r="BI81" s="708"/>
      <c r="BJ81" s="708"/>
      <c r="BK81" s="708"/>
      <c r="BL81" s="708"/>
      <c r="BM81" s="708"/>
      <c r="BN81" s="708"/>
      <c r="BO81" s="708"/>
      <c r="BP81" s="708"/>
      <c r="BQ81" s="708"/>
      <c r="BR81" s="708"/>
      <c r="BS81" s="708"/>
      <c r="BT81" s="708"/>
      <c r="BU81" s="708"/>
      <c r="BV81" s="708"/>
      <c r="BW81" s="708"/>
      <c r="BX81" s="708"/>
      <c r="BY81" s="708"/>
      <c r="BZ81" s="708"/>
      <c r="CA81" s="708"/>
      <c r="CB81" s="708"/>
      <c r="CC81" s="708"/>
      <c r="CD81" s="708"/>
      <c r="CE81" s="708"/>
      <c r="CF81" s="708"/>
      <c r="CG81" s="708"/>
      <c r="CH81" s="708"/>
      <c r="CI81" s="708"/>
      <c r="CJ81" s="708"/>
      <c r="CK81" s="708"/>
      <c r="CL81" s="708"/>
      <c r="CM81" s="708"/>
      <c r="CN81" s="708"/>
      <c r="CO81" s="708"/>
      <c r="CP81" s="708"/>
      <c r="CQ81" s="708"/>
      <c r="CR81" s="708"/>
      <c r="CS81" s="708"/>
      <c r="CT81" s="708"/>
      <c r="CU81" s="708"/>
      <c r="CV81" s="708"/>
      <c r="CW81" s="708"/>
      <c r="CX81" s="708"/>
      <c r="CY81" s="708"/>
      <c r="CZ81" s="708"/>
      <c r="DA81" s="708"/>
      <c r="DB81" s="708"/>
      <c r="DC81" s="708"/>
      <c r="DD81" s="708"/>
      <c r="DE81" s="708"/>
      <c r="DF81" s="708"/>
      <c r="DG81" s="708"/>
      <c r="DH81" s="708"/>
      <c r="DI81" s="708"/>
      <c r="DJ81" s="708"/>
      <c r="DK81" s="708"/>
      <c r="DL81" s="708"/>
      <c r="DM81" s="708"/>
      <c r="DN81" s="708"/>
      <c r="DO81" s="708"/>
      <c r="DP81" s="708"/>
      <c r="DQ81" s="708"/>
      <c r="DR81" s="708"/>
      <c r="DS81" s="708"/>
      <c r="DT81" s="708"/>
      <c r="DU81" s="708"/>
      <c r="DV81" s="708"/>
      <c r="GQ81" s="708"/>
      <c r="GR81" s="708"/>
      <c r="GS81" s="708"/>
      <c r="GT81" s="708"/>
    </row>
    <row r="82" spans="1:202" s="707" customFormat="1" x14ac:dyDescent="0.35">
      <c r="A82" s="708"/>
      <c r="B82" s="708"/>
      <c r="C82" s="708"/>
      <c r="D82" s="708"/>
      <c r="E82" s="708"/>
      <c r="F82" s="708"/>
      <c r="G82" s="708"/>
      <c r="H82" s="708"/>
      <c r="I82" s="708"/>
      <c r="J82" s="708"/>
      <c r="K82" s="708"/>
      <c r="L82" s="708"/>
      <c r="M82" s="708"/>
      <c r="N82" s="708"/>
      <c r="O82" s="708"/>
      <c r="P82" s="708"/>
      <c r="Q82" s="708"/>
      <c r="R82" s="708"/>
      <c r="S82" s="708"/>
      <c r="T82" s="708"/>
      <c r="U82" s="708"/>
      <c r="V82" s="708"/>
      <c r="W82" s="708"/>
      <c r="X82" s="708"/>
      <c r="Y82" s="708"/>
      <c r="Z82" s="708"/>
      <c r="AA82" s="708"/>
      <c r="AB82" s="708"/>
      <c r="AC82" s="708"/>
      <c r="AD82" s="708"/>
      <c r="AE82" s="708"/>
      <c r="AF82" s="708"/>
      <c r="AG82" s="708"/>
      <c r="AH82" s="708"/>
      <c r="AI82" s="708"/>
      <c r="AJ82" s="708"/>
      <c r="AK82" s="708"/>
      <c r="AL82" s="708"/>
      <c r="AM82" s="708"/>
      <c r="AN82" s="708"/>
      <c r="AO82" s="708"/>
      <c r="AP82" s="708"/>
      <c r="AQ82" s="708"/>
      <c r="AR82" s="708"/>
      <c r="AS82" s="708"/>
      <c r="AT82" s="708"/>
      <c r="AU82" s="708"/>
      <c r="AV82" s="708"/>
      <c r="AW82" s="708"/>
      <c r="AX82" s="708"/>
      <c r="AY82" s="708"/>
      <c r="AZ82" s="708"/>
      <c r="BA82" s="708"/>
      <c r="BB82" s="708"/>
      <c r="BC82" s="708"/>
      <c r="BD82" s="708"/>
      <c r="BE82" s="708"/>
      <c r="BF82" s="708"/>
      <c r="BG82" s="708"/>
      <c r="BH82" s="708"/>
      <c r="BI82" s="708"/>
      <c r="BJ82" s="708"/>
      <c r="BK82" s="708"/>
      <c r="BL82" s="708"/>
      <c r="BM82" s="708"/>
      <c r="BN82" s="708"/>
      <c r="BO82" s="708"/>
      <c r="BP82" s="708"/>
      <c r="BQ82" s="708"/>
      <c r="BR82" s="708"/>
      <c r="BS82" s="708"/>
      <c r="BT82" s="708"/>
      <c r="BU82" s="708"/>
      <c r="BV82" s="708"/>
      <c r="BW82" s="708"/>
      <c r="BX82" s="708"/>
      <c r="BY82" s="708"/>
      <c r="BZ82" s="708"/>
      <c r="CA82" s="708"/>
      <c r="CB82" s="708"/>
      <c r="CC82" s="708"/>
      <c r="CD82" s="708"/>
      <c r="CE82" s="708"/>
      <c r="CF82" s="708"/>
      <c r="CG82" s="708"/>
      <c r="CH82" s="708"/>
      <c r="CI82" s="708"/>
      <c r="CJ82" s="708"/>
      <c r="CK82" s="708"/>
      <c r="CL82" s="708"/>
      <c r="CM82" s="708"/>
      <c r="CN82" s="708"/>
      <c r="CO82" s="708"/>
      <c r="CP82" s="708"/>
      <c r="CQ82" s="708"/>
      <c r="CR82" s="708"/>
      <c r="CS82" s="708"/>
      <c r="CT82" s="708"/>
      <c r="CU82" s="708"/>
      <c r="CV82" s="708"/>
      <c r="CW82" s="708"/>
      <c r="CX82" s="708"/>
      <c r="CY82" s="708"/>
      <c r="CZ82" s="708"/>
      <c r="DA82" s="708"/>
      <c r="DB82" s="708"/>
      <c r="DC82" s="708"/>
      <c r="DD82" s="708"/>
      <c r="DE82" s="708"/>
      <c r="DF82" s="708"/>
      <c r="DG82" s="708"/>
      <c r="DH82" s="708"/>
      <c r="DI82" s="708"/>
      <c r="DJ82" s="708"/>
      <c r="DK82" s="708"/>
      <c r="DL82" s="708"/>
      <c r="DM82" s="708"/>
      <c r="DN82" s="708"/>
      <c r="DO82" s="708"/>
      <c r="DP82" s="708"/>
      <c r="DQ82" s="708"/>
      <c r="DR82" s="708"/>
      <c r="DS82" s="708"/>
      <c r="DT82" s="708"/>
      <c r="DU82" s="708"/>
      <c r="DV82" s="708"/>
      <c r="GQ82" s="708"/>
      <c r="GR82" s="708"/>
      <c r="GS82" s="708"/>
      <c r="GT82" s="708"/>
    </row>
    <row r="83" spans="1:202" s="707" customFormat="1" x14ac:dyDescent="0.35">
      <c r="A83" s="708"/>
      <c r="B83" s="708"/>
      <c r="C83" s="708"/>
      <c r="D83" s="708"/>
      <c r="E83" s="708"/>
      <c r="F83" s="708"/>
      <c r="G83" s="708"/>
      <c r="H83" s="708"/>
      <c r="I83" s="708"/>
      <c r="J83" s="708"/>
      <c r="K83" s="708"/>
      <c r="L83" s="708"/>
      <c r="M83" s="708"/>
      <c r="N83" s="708"/>
      <c r="O83" s="708"/>
      <c r="P83" s="708"/>
      <c r="Q83" s="708"/>
      <c r="R83" s="708"/>
      <c r="S83" s="708"/>
      <c r="T83" s="708"/>
      <c r="U83" s="708"/>
      <c r="V83" s="708"/>
      <c r="W83" s="708"/>
      <c r="X83" s="708"/>
      <c r="Y83" s="708"/>
      <c r="Z83" s="708"/>
      <c r="AA83" s="708"/>
      <c r="AB83" s="708"/>
      <c r="AC83" s="708"/>
      <c r="AD83" s="708"/>
      <c r="AE83" s="708"/>
      <c r="AF83" s="708"/>
      <c r="AG83" s="708"/>
      <c r="AH83" s="708"/>
      <c r="AI83" s="708"/>
      <c r="AJ83" s="708"/>
      <c r="AK83" s="708"/>
      <c r="AL83" s="708"/>
      <c r="AM83" s="708"/>
      <c r="AN83" s="708"/>
      <c r="AO83" s="708"/>
      <c r="AP83" s="708"/>
      <c r="AQ83" s="708"/>
      <c r="AR83" s="708"/>
      <c r="AS83" s="708"/>
      <c r="AT83" s="708"/>
      <c r="AU83" s="708"/>
      <c r="AV83" s="708"/>
      <c r="AW83" s="708"/>
      <c r="AX83" s="708"/>
      <c r="AY83" s="708"/>
      <c r="AZ83" s="708"/>
      <c r="BA83" s="708"/>
      <c r="BB83" s="708"/>
      <c r="BC83" s="708"/>
      <c r="BD83" s="708"/>
      <c r="BE83" s="708"/>
      <c r="BF83" s="708"/>
      <c r="BG83" s="708"/>
      <c r="BH83" s="708"/>
      <c r="BI83" s="708"/>
      <c r="BJ83" s="708"/>
      <c r="BK83" s="708"/>
      <c r="BL83" s="708"/>
      <c r="BM83" s="708"/>
      <c r="BN83" s="708"/>
      <c r="BO83" s="708"/>
      <c r="BP83" s="708"/>
      <c r="BQ83" s="708"/>
      <c r="BR83" s="708"/>
      <c r="BS83" s="708"/>
      <c r="BT83" s="708"/>
      <c r="BU83" s="708"/>
      <c r="BV83" s="708"/>
      <c r="BW83" s="708"/>
      <c r="BX83" s="708"/>
      <c r="BY83" s="708"/>
      <c r="BZ83" s="708"/>
      <c r="CA83" s="708"/>
      <c r="CB83" s="708"/>
      <c r="CC83" s="708"/>
      <c r="CD83" s="708"/>
      <c r="CE83" s="708"/>
      <c r="CF83" s="708"/>
      <c r="CG83" s="708"/>
      <c r="CH83" s="708"/>
      <c r="CI83" s="708"/>
      <c r="CJ83" s="708"/>
      <c r="CK83" s="708"/>
      <c r="CL83" s="708"/>
      <c r="CM83" s="708"/>
      <c r="CN83" s="708"/>
      <c r="CO83" s="708"/>
      <c r="CP83" s="708"/>
      <c r="CQ83" s="708"/>
      <c r="CR83" s="708"/>
      <c r="CS83" s="708"/>
      <c r="CT83" s="708"/>
      <c r="CU83" s="708"/>
      <c r="CV83" s="708"/>
      <c r="CW83" s="708"/>
      <c r="CX83" s="708"/>
      <c r="CY83" s="708"/>
      <c r="CZ83" s="708"/>
      <c r="DA83" s="708"/>
      <c r="DB83" s="708"/>
      <c r="DC83" s="708"/>
      <c r="DD83" s="708"/>
      <c r="DE83" s="708"/>
      <c r="DF83" s="708"/>
      <c r="DG83" s="708"/>
      <c r="DH83" s="708"/>
      <c r="DI83" s="708"/>
      <c r="DJ83" s="708"/>
      <c r="DK83" s="708"/>
      <c r="DL83" s="708"/>
      <c r="DM83" s="708"/>
      <c r="DN83" s="708"/>
      <c r="DO83" s="708"/>
      <c r="DP83" s="708"/>
      <c r="DQ83" s="708"/>
      <c r="DR83" s="708"/>
      <c r="DS83" s="708"/>
      <c r="DT83" s="708"/>
      <c r="DU83" s="708"/>
      <c r="DV83" s="708"/>
      <c r="GQ83" s="708"/>
      <c r="GR83" s="708"/>
      <c r="GS83" s="708"/>
      <c r="GT83" s="708"/>
    </row>
    <row r="84" spans="1:202" s="707" customFormat="1" x14ac:dyDescent="0.35">
      <c r="A84" s="708"/>
      <c r="B84" s="708"/>
      <c r="C84" s="708"/>
      <c r="D84" s="708"/>
      <c r="E84" s="708"/>
      <c r="F84" s="708"/>
      <c r="G84" s="708"/>
      <c r="H84" s="708"/>
      <c r="I84" s="708"/>
      <c r="J84" s="708"/>
      <c r="K84" s="708"/>
      <c r="L84" s="708"/>
      <c r="M84" s="708"/>
      <c r="N84" s="708"/>
      <c r="O84" s="708"/>
      <c r="P84" s="708"/>
      <c r="Q84" s="708"/>
      <c r="R84" s="708"/>
      <c r="S84" s="708"/>
      <c r="T84" s="708"/>
      <c r="U84" s="708"/>
      <c r="V84" s="708"/>
      <c r="W84" s="708"/>
      <c r="X84" s="708"/>
      <c r="Y84" s="708"/>
      <c r="Z84" s="708"/>
      <c r="AA84" s="708"/>
      <c r="AB84" s="708"/>
      <c r="AC84" s="708"/>
      <c r="AD84" s="708"/>
      <c r="AE84" s="708"/>
      <c r="AF84" s="708"/>
      <c r="AG84" s="708"/>
      <c r="AH84" s="708"/>
      <c r="AI84" s="708"/>
      <c r="AJ84" s="708"/>
      <c r="AK84" s="708"/>
      <c r="AL84" s="708"/>
      <c r="AM84" s="708"/>
      <c r="AN84" s="708"/>
      <c r="AO84" s="708"/>
      <c r="AP84" s="708"/>
      <c r="AQ84" s="708"/>
      <c r="AR84" s="708"/>
      <c r="AS84" s="708"/>
      <c r="AT84" s="708"/>
      <c r="AU84" s="708"/>
      <c r="AV84" s="708"/>
      <c r="AW84" s="708"/>
      <c r="AX84" s="708"/>
      <c r="AY84" s="708"/>
      <c r="AZ84" s="708"/>
      <c r="BA84" s="708"/>
      <c r="BB84" s="708"/>
      <c r="BC84" s="708"/>
      <c r="BD84" s="708"/>
      <c r="BE84" s="708"/>
      <c r="BF84" s="708"/>
      <c r="BG84" s="708"/>
      <c r="BH84" s="708"/>
      <c r="BI84" s="708"/>
      <c r="BJ84" s="708"/>
      <c r="BK84" s="708"/>
      <c r="BL84" s="708"/>
      <c r="BM84" s="708"/>
      <c r="BN84" s="708"/>
      <c r="BO84" s="708"/>
      <c r="BP84" s="708"/>
      <c r="BQ84" s="708"/>
      <c r="BR84" s="708"/>
      <c r="BS84" s="708"/>
      <c r="BT84" s="708"/>
      <c r="BU84" s="708"/>
      <c r="BV84" s="708"/>
      <c r="BW84" s="708"/>
      <c r="BX84" s="708"/>
      <c r="BY84" s="708"/>
      <c r="BZ84" s="708"/>
      <c r="CA84" s="708"/>
      <c r="CB84" s="708"/>
      <c r="CC84" s="708"/>
      <c r="CD84" s="708"/>
      <c r="CE84" s="708"/>
      <c r="CF84" s="708"/>
      <c r="CG84" s="708"/>
      <c r="CH84" s="708"/>
      <c r="CI84" s="708"/>
      <c r="CJ84" s="708"/>
      <c r="CK84" s="708"/>
      <c r="CL84" s="708"/>
      <c r="CM84" s="708"/>
      <c r="CN84" s="708"/>
      <c r="CO84" s="708"/>
      <c r="CP84" s="708"/>
      <c r="CQ84" s="708"/>
      <c r="CR84" s="708"/>
      <c r="CS84" s="708"/>
      <c r="CT84" s="708"/>
      <c r="CU84" s="708"/>
      <c r="CV84" s="708"/>
      <c r="CW84" s="708"/>
      <c r="CX84" s="708"/>
      <c r="CY84" s="708"/>
      <c r="CZ84" s="708"/>
      <c r="DA84" s="708"/>
      <c r="DB84" s="708"/>
      <c r="DC84" s="708"/>
      <c r="DD84" s="708"/>
      <c r="DE84" s="708"/>
      <c r="DF84" s="708"/>
      <c r="DG84" s="708"/>
      <c r="DH84" s="708"/>
      <c r="DI84" s="708"/>
      <c r="DJ84" s="708"/>
      <c r="DK84" s="708"/>
      <c r="DL84" s="708"/>
      <c r="DM84" s="708"/>
      <c r="DN84" s="708"/>
      <c r="DO84" s="708"/>
      <c r="DP84" s="708"/>
      <c r="DQ84" s="708"/>
      <c r="DR84" s="708"/>
      <c r="DS84" s="708"/>
      <c r="DT84" s="708"/>
      <c r="DU84" s="708"/>
      <c r="DV84" s="708"/>
      <c r="GQ84" s="708"/>
      <c r="GR84" s="708"/>
      <c r="GS84" s="708"/>
      <c r="GT84" s="708"/>
    </row>
    <row r="85" spans="1:202" s="707" customFormat="1" x14ac:dyDescent="0.35">
      <c r="A85" s="708"/>
      <c r="B85" s="708"/>
      <c r="C85" s="708"/>
      <c r="D85" s="708"/>
      <c r="E85" s="708"/>
      <c r="F85" s="708"/>
      <c r="G85" s="708"/>
      <c r="H85" s="708"/>
      <c r="I85" s="708"/>
      <c r="J85" s="708"/>
      <c r="K85" s="708"/>
      <c r="L85" s="708"/>
      <c r="M85" s="708"/>
      <c r="N85" s="708"/>
      <c r="O85" s="708"/>
      <c r="P85" s="708"/>
      <c r="Q85" s="708"/>
      <c r="R85" s="708"/>
      <c r="S85" s="708"/>
      <c r="T85" s="708"/>
      <c r="U85" s="708"/>
      <c r="V85" s="708"/>
      <c r="W85" s="708"/>
      <c r="X85" s="708"/>
      <c r="Y85" s="708"/>
      <c r="Z85" s="708"/>
      <c r="AA85" s="708"/>
      <c r="AB85" s="708"/>
      <c r="AC85" s="708"/>
      <c r="AD85" s="708"/>
      <c r="AE85" s="708"/>
      <c r="AF85" s="708"/>
      <c r="AG85" s="708"/>
      <c r="AH85" s="708"/>
      <c r="AI85" s="708"/>
      <c r="AJ85" s="708"/>
      <c r="AK85" s="708"/>
      <c r="AL85" s="708"/>
      <c r="AM85" s="708"/>
      <c r="AN85" s="708"/>
      <c r="AO85" s="708"/>
      <c r="AP85" s="708"/>
      <c r="AQ85" s="708"/>
      <c r="AR85" s="708"/>
      <c r="AS85" s="708"/>
      <c r="AT85" s="708"/>
      <c r="AU85" s="708"/>
      <c r="AV85" s="708"/>
      <c r="AW85" s="708"/>
      <c r="AX85" s="708"/>
      <c r="AY85" s="708"/>
      <c r="AZ85" s="708"/>
      <c r="BA85" s="708"/>
      <c r="BB85" s="708"/>
      <c r="BC85" s="708"/>
      <c r="BD85" s="708"/>
      <c r="BE85" s="708"/>
      <c r="BF85" s="708"/>
      <c r="BG85" s="708"/>
      <c r="BH85" s="708"/>
      <c r="BI85" s="708"/>
      <c r="BJ85" s="708"/>
      <c r="BK85" s="708"/>
      <c r="BL85" s="708"/>
      <c r="BM85" s="708"/>
      <c r="BN85" s="708"/>
      <c r="BO85" s="708"/>
      <c r="BP85" s="708"/>
      <c r="BQ85" s="708"/>
      <c r="BR85" s="708"/>
      <c r="BS85" s="708"/>
      <c r="BT85" s="708"/>
      <c r="BU85" s="708"/>
      <c r="BV85" s="708"/>
      <c r="BW85" s="708"/>
      <c r="BX85" s="708"/>
      <c r="BY85" s="708"/>
      <c r="BZ85" s="708"/>
      <c r="CA85" s="708"/>
      <c r="CB85" s="708"/>
      <c r="CC85" s="708"/>
      <c r="CD85" s="708"/>
      <c r="CE85" s="708"/>
      <c r="CF85" s="708"/>
      <c r="CG85" s="708"/>
      <c r="CH85" s="708"/>
      <c r="CI85" s="708"/>
      <c r="CJ85" s="708"/>
      <c r="CK85" s="708"/>
      <c r="CL85" s="708"/>
      <c r="CM85" s="708"/>
      <c r="CN85" s="708"/>
      <c r="CO85" s="708"/>
      <c r="CP85" s="708"/>
      <c r="CQ85" s="708"/>
      <c r="CR85" s="708"/>
      <c r="CS85" s="708"/>
      <c r="CT85" s="708"/>
      <c r="CU85" s="708"/>
      <c r="CV85" s="708"/>
      <c r="CW85" s="708"/>
      <c r="CX85" s="708"/>
      <c r="CY85" s="708"/>
      <c r="CZ85" s="708"/>
      <c r="DA85" s="708"/>
      <c r="DB85" s="708"/>
      <c r="DC85" s="708"/>
      <c r="DD85" s="708"/>
      <c r="DE85" s="708"/>
      <c r="DF85" s="708"/>
      <c r="DG85" s="708"/>
      <c r="DH85" s="708"/>
      <c r="DI85" s="708"/>
      <c r="DJ85" s="708"/>
      <c r="DK85" s="708"/>
      <c r="DL85" s="708"/>
      <c r="DM85" s="708"/>
      <c r="DN85" s="708"/>
      <c r="DO85" s="708"/>
      <c r="DP85" s="708"/>
      <c r="DQ85" s="708"/>
      <c r="DR85" s="708"/>
      <c r="DS85" s="708"/>
      <c r="DT85" s="708"/>
      <c r="DU85" s="708"/>
      <c r="DV85" s="708"/>
      <c r="GQ85" s="708"/>
      <c r="GR85" s="708"/>
      <c r="GS85" s="708"/>
      <c r="GT85" s="708"/>
    </row>
    <row r="86" spans="1:202" s="707" customFormat="1" x14ac:dyDescent="0.35">
      <c r="A86" s="708"/>
      <c r="B86" s="708"/>
      <c r="C86" s="708"/>
      <c r="D86" s="708"/>
      <c r="E86" s="708"/>
      <c r="F86" s="708"/>
      <c r="G86" s="708"/>
      <c r="H86" s="708"/>
      <c r="I86" s="708"/>
      <c r="J86" s="708"/>
      <c r="K86" s="708"/>
      <c r="L86" s="708"/>
      <c r="M86" s="708"/>
      <c r="N86" s="708"/>
      <c r="O86" s="708"/>
      <c r="P86" s="708"/>
      <c r="Q86" s="708"/>
      <c r="R86" s="708"/>
      <c r="S86" s="708"/>
      <c r="T86" s="708"/>
      <c r="U86" s="708"/>
      <c r="V86" s="708"/>
      <c r="W86" s="708"/>
      <c r="X86" s="708"/>
      <c r="Y86" s="708"/>
      <c r="Z86" s="708"/>
      <c r="AA86" s="708"/>
      <c r="AB86" s="708"/>
      <c r="AC86" s="708"/>
      <c r="AD86" s="708"/>
      <c r="AE86" s="708"/>
      <c r="AF86" s="708"/>
      <c r="AG86" s="708"/>
      <c r="AH86" s="708"/>
      <c r="AI86" s="708"/>
      <c r="AJ86" s="708"/>
      <c r="AK86" s="708"/>
      <c r="AL86" s="708"/>
      <c r="AM86" s="708"/>
      <c r="AN86" s="708"/>
      <c r="AO86" s="708"/>
      <c r="AP86" s="708"/>
      <c r="AQ86" s="708"/>
      <c r="AR86" s="708"/>
      <c r="AS86" s="708"/>
      <c r="AT86" s="708"/>
      <c r="AU86" s="708"/>
      <c r="AV86" s="708"/>
      <c r="AW86" s="708"/>
      <c r="AX86" s="708"/>
      <c r="AY86" s="708"/>
      <c r="AZ86" s="708"/>
      <c r="BA86" s="708"/>
      <c r="BB86" s="708"/>
      <c r="BC86" s="708"/>
      <c r="BD86" s="708"/>
      <c r="BE86" s="708"/>
      <c r="BF86" s="708"/>
      <c r="BG86" s="708"/>
      <c r="BH86" s="708"/>
      <c r="BI86" s="708"/>
      <c r="BJ86" s="708"/>
      <c r="BK86" s="708"/>
      <c r="BL86" s="708"/>
      <c r="BM86" s="708"/>
      <c r="BN86" s="708"/>
      <c r="BO86" s="708"/>
      <c r="BP86" s="708"/>
      <c r="BQ86" s="708"/>
      <c r="BR86" s="708"/>
      <c r="BS86" s="708"/>
      <c r="BT86" s="708"/>
      <c r="BU86" s="708"/>
      <c r="BV86" s="708"/>
      <c r="BW86" s="708"/>
      <c r="BX86" s="708"/>
      <c r="BY86" s="708"/>
      <c r="BZ86" s="708"/>
      <c r="CA86" s="708"/>
      <c r="CB86" s="708"/>
      <c r="CC86" s="708"/>
      <c r="CD86" s="708"/>
      <c r="CE86" s="708"/>
      <c r="CF86" s="708"/>
      <c r="CG86" s="708"/>
      <c r="CH86" s="708"/>
      <c r="CI86" s="708"/>
      <c r="CJ86" s="708"/>
      <c r="CK86" s="708"/>
      <c r="CL86" s="708"/>
      <c r="CM86" s="708"/>
      <c r="CN86" s="708"/>
      <c r="CO86" s="708"/>
      <c r="CP86" s="708"/>
      <c r="CQ86" s="708"/>
      <c r="CR86" s="708"/>
      <c r="CS86" s="708"/>
      <c r="CT86" s="708"/>
      <c r="CU86" s="708"/>
      <c r="CV86" s="708"/>
      <c r="CW86" s="708"/>
      <c r="CX86" s="708"/>
      <c r="CY86" s="708"/>
      <c r="CZ86" s="708"/>
      <c r="DA86" s="708"/>
      <c r="DB86" s="708"/>
      <c r="DC86" s="708"/>
      <c r="DD86" s="708"/>
      <c r="DE86" s="708"/>
      <c r="DF86" s="708"/>
      <c r="DG86" s="708"/>
      <c r="DH86" s="708"/>
      <c r="DI86" s="708"/>
      <c r="DJ86" s="708"/>
      <c r="DK86" s="708"/>
      <c r="DL86" s="708"/>
      <c r="DM86" s="708"/>
      <c r="DN86" s="708"/>
      <c r="DO86" s="708"/>
      <c r="DP86" s="708"/>
      <c r="DQ86" s="708"/>
      <c r="DR86" s="708"/>
      <c r="DS86" s="708"/>
      <c r="DT86" s="708"/>
      <c r="DU86" s="708"/>
      <c r="DV86" s="708"/>
      <c r="GQ86" s="708"/>
      <c r="GR86" s="708"/>
      <c r="GS86" s="708"/>
      <c r="GT86" s="708"/>
    </row>
    <row r="87" spans="1:202" s="707" customFormat="1" x14ac:dyDescent="0.35">
      <c r="A87" s="708"/>
      <c r="B87" s="708"/>
      <c r="C87" s="708"/>
      <c r="D87" s="708"/>
      <c r="E87" s="708"/>
      <c r="F87" s="708"/>
      <c r="G87" s="708"/>
      <c r="H87" s="708"/>
      <c r="I87" s="708"/>
      <c r="J87" s="708"/>
      <c r="K87" s="708"/>
      <c r="L87" s="708"/>
      <c r="M87" s="708"/>
      <c r="N87" s="708"/>
      <c r="O87" s="708"/>
      <c r="P87" s="708"/>
      <c r="Q87" s="708"/>
      <c r="R87" s="708"/>
      <c r="S87" s="708"/>
      <c r="T87" s="708"/>
      <c r="U87" s="708"/>
      <c r="V87" s="708"/>
      <c r="W87" s="708"/>
      <c r="X87" s="708"/>
      <c r="Y87" s="708"/>
      <c r="Z87" s="708"/>
      <c r="AA87" s="708"/>
      <c r="AB87" s="708"/>
      <c r="AC87" s="708"/>
      <c r="AD87" s="708"/>
      <c r="AE87" s="708"/>
      <c r="AF87" s="708"/>
      <c r="AG87" s="708"/>
      <c r="AH87" s="708"/>
      <c r="AI87" s="708"/>
      <c r="AJ87" s="708"/>
      <c r="AK87" s="708"/>
      <c r="AL87" s="708"/>
      <c r="AM87" s="708"/>
      <c r="AN87" s="708"/>
      <c r="AO87" s="708"/>
      <c r="AP87" s="708"/>
      <c r="AQ87" s="708"/>
      <c r="AR87" s="708"/>
      <c r="AS87" s="708"/>
      <c r="AT87" s="708"/>
      <c r="AU87" s="708"/>
      <c r="AV87" s="708"/>
      <c r="AW87" s="708"/>
      <c r="AX87" s="708"/>
      <c r="AY87" s="708"/>
      <c r="AZ87" s="708"/>
      <c r="BA87" s="708"/>
      <c r="BB87" s="708"/>
      <c r="BC87" s="708"/>
      <c r="BD87" s="708"/>
      <c r="BE87" s="708"/>
      <c r="BF87" s="708"/>
      <c r="BG87" s="708"/>
      <c r="BH87" s="708"/>
      <c r="BI87" s="708"/>
      <c r="BJ87" s="708"/>
      <c r="BK87" s="708"/>
      <c r="BL87" s="708"/>
      <c r="BM87" s="708"/>
      <c r="BN87" s="708"/>
      <c r="BO87" s="708"/>
      <c r="BP87" s="708"/>
      <c r="BQ87" s="708"/>
      <c r="BR87" s="708"/>
      <c r="BS87" s="708"/>
      <c r="BT87" s="708"/>
      <c r="BU87" s="708"/>
      <c r="BV87" s="708"/>
      <c r="BW87" s="708"/>
      <c r="BX87" s="708"/>
      <c r="BY87" s="708"/>
      <c r="BZ87" s="708"/>
      <c r="CA87" s="708"/>
      <c r="CB87" s="708"/>
      <c r="CC87" s="708"/>
      <c r="CD87" s="708"/>
      <c r="CE87" s="708"/>
      <c r="CF87" s="708"/>
      <c r="CG87" s="708"/>
      <c r="CH87" s="708"/>
      <c r="CI87" s="708"/>
      <c r="CJ87" s="708"/>
      <c r="CK87" s="708"/>
      <c r="CL87" s="708"/>
      <c r="CM87" s="708"/>
      <c r="CN87" s="708"/>
      <c r="CO87" s="708"/>
      <c r="CP87" s="708"/>
      <c r="CQ87" s="708"/>
      <c r="CR87" s="708"/>
      <c r="CS87" s="708"/>
      <c r="CT87" s="708"/>
      <c r="CU87" s="708"/>
      <c r="CV87" s="708"/>
      <c r="CW87" s="708"/>
      <c r="CX87" s="708"/>
      <c r="CY87" s="708"/>
      <c r="CZ87" s="708"/>
      <c r="DA87" s="708"/>
      <c r="DB87" s="708"/>
      <c r="DC87" s="708"/>
      <c r="DD87" s="708"/>
      <c r="DE87" s="708"/>
      <c r="DF87" s="708"/>
      <c r="DG87" s="708"/>
      <c r="DH87" s="708"/>
      <c r="DI87" s="708"/>
      <c r="DJ87" s="708"/>
      <c r="DK87" s="708"/>
      <c r="DL87" s="708"/>
      <c r="DM87" s="708"/>
      <c r="DN87" s="708"/>
      <c r="DO87" s="708"/>
      <c r="DP87" s="708"/>
      <c r="DQ87" s="708"/>
      <c r="DR87" s="708"/>
      <c r="DS87" s="708"/>
      <c r="DT87" s="708"/>
      <c r="DU87" s="708"/>
      <c r="DV87" s="708"/>
      <c r="GQ87" s="708"/>
      <c r="GR87" s="708"/>
      <c r="GS87" s="708"/>
      <c r="GT87" s="708"/>
    </row>
    <row r="88" spans="1:202" s="707" customFormat="1" x14ac:dyDescent="0.35">
      <c r="A88" s="708"/>
      <c r="B88" s="708"/>
      <c r="C88" s="708"/>
      <c r="D88" s="708"/>
      <c r="E88" s="708"/>
      <c r="F88" s="708"/>
      <c r="G88" s="708"/>
      <c r="H88" s="708"/>
      <c r="I88" s="708"/>
      <c r="J88" s="708"/>
      <c r="K88" s="708"/>
      <c r="L88" s="708"/>
      <c r="M88" s="708"/>
      <c r="N88" s="708"/>
      <c r="O88" s="708"/>
      <c r="P88" s="708"/>
      <c r="Q88" s="708"/>
      <c r="R88" s="708"/>
      <c r="S88" s="708"/>
      <c r="T88" s="708"/>
      <c r="U88" s="708"/>
      <c r="V88" s="708"/>
      <c r="W88" s="708"/>
      <c r="X88" s="708"/>
      <c r="Y88" s="708"/>
      <c r="Z88" s="708"/>
      <c r="AA88" s="708"/>
      <c r="AB88" s="708"/>
      <c r="AC88" s="708"/>
      <c r="AD88" s="708"/>
      <c r="AE88" s="708"/>
      <c r="AF88" s="708"/>
      <c r="AG88" s="708"/>
      <c r="AH88" s="708"/>
      <c r="AI88" s="708"/>
      <c r="AJ88" s="708"/>
      <c r="AK88" s="708"/>
      <c r="AL88" s="708"/>
      <c r="AM88" s="708"/>
      <c r="AN88" s="708"/>
      <c r="AO88" s="708"/>
      <c r="AP88" s="708"/>
      <c r="AQ88" s="708"/>
      <c r="AR88" s="708"/>
      <c r="AS88" s="708"/>
      <c r="AT88" s="708"/>
      <c r="AU88" s="708"/>
      <c r="AV88" s="708"/>
      <c r="AW88" s="708"/>
      <c r="AX88" s="708"/>
      <c r="AY88" s="708"/>
      <c r="AZ88" s="708"/>
      <c r="BA88" s="708"/>
      <c r="BB88" s="708"/>
      <c r="BC88" s="708"/>
      <c r="BD88" s="708"/>
      <c r="BE88" s="708"/>
      <c r="BF88" s="708"/>
      <c r="BG88" s="708"/>
      <c r="BH88" s="708"/>
      <c r="BI88" s="708"/>
      <c r="BJ88" s="708"/>
      <c r="BK88" s="708"/>
      <c r="BL88" s="708"/>
      <c r="BM88" s="708"/>
      <c r="BN88" s="708"/>
      <c r="BO88" s="708"/>
      <c r="BP88" s="708"/>
      <c r="BQ88" s="708"/>
      <c r="BR88" s="708"/>
      <c r="BS88" s="708"/>
      <c r="BT88" s="708"/>
      <c r="BU88" s="708"/>
      <c r="BV88" s="708"/>
      <c r="BW88" s="708"/>
      <c r="BX88" s="708"/>
      <c r="BY88" s="708"/>
      <c r="BZ88" s="708"/>
      <c r="CA88" s="708"/>
      <c r="CB88" s="708"/>
      <c r="CC88" s="708"/>
      <c r="CD88" s="708"/>
      <c r="CE88" s="708"/>
      <c r="CF88" s="708"/>
      <c r="CG88" s="708"/>
      <c r="CH88" s="708"/>
      <c r="CI88" s="708"/>
      <c r="CJ88" s="708"/>
      <c r="CK88" s="708"/>
      <c r="CL88" s="708"/>
      <c r="CM88" s="708"/>
      <c r="CN88" s="708"/>
      <c r="CO88" s="708"/>
      <c r="CP88" s="708"/>
      <c r="CQ88" s="708"/>
      <c r="CR88" s="708"/>
      <c r="CS88" s="708"/>
      <c r="CT88" s="708"/>
      <c r="CU88" s="708"/>
      <c r="CV88" s="708"/>
      <c r="CW88" s="708"/>
      <c r="CX88" s="708"/>
      <c r="CY88" s="708"/>
      <c r="CZ88" s="708"/>
      <c r="DA88" s="708"/>
      <c r="DB88" s="708"/>
      <c r="DC88" s="708"/>
      <c r="DD88" s="708"/>
      <c r="DE88" s="708"/>
      <c r="DF88" s="708"/>
      <c r="DG88" s="708"/>
      <c r="DH88" s="708"/>
      <c r="DI88" s="708"/>
      <c r="DJ88" s="708"/>
      <c r="DK88" s="708"/>
      <c r="DL88" s="708"/>
      <c r="DM88" s="708"/>
      <c r="DN88" s="708"/>
      <c r="DO88" s="708"/>
      <c r="DP88" s="708"/>
      <c r="DQ88" s="708"/>
      <c r="DR88" s="708"/>
      <c r="DS88" s="708"/>
      <c r="DT88" s="708"/>
      <c r="DU88" s="708"/>
      <c r="DV88" s="708"/>
      <c r="GQ88" s="708"/>
      <c r="GR88" s="708"/>
      <c r="GS88" s="708"/>
      <c r="GT88" s="708"/>
    </row>
    <row r="89" spans="1:202" s="707" customFormat="1" x14ac:dyDescent="0.35">
      <c r="A89" s="708"/>
      <c r="B89" s="708"/>
      <c r="C89" s="708"/>
      <c r="D89" s="708"/>
      <c r="E89" s="708"/>
      <c r="F89" s="708"/>
      <c r="G89" s="708"/>
      <c r="H89" s="708"/>
      <c r="I89" s="708"/>
      <c r="J89" s="708"/>
      <c r="K89" s="708"/>
      <c r="L89" s="708"/>
      <c r="M89" s="708"/>
      <c r="N89" s="708"/>
      <c r="O89" s="708"/>
      <c r="P89" s="708"/>
      <c r="Q89" s="708"/>
      <c r="R89" s="708"/>
      <c r="S89" s="708"/>
      <c r="T89" s="708"/>
      <c r="U89" s="708"/>
      <c r="V89" s="708"/>
      <c r="W89" s="708"/>
      <c r="X89" s="708"/>
      <c r="Y89" s="708"/>
      <c r="Z89" s="708"/>
      <c r="AA89" s="708"/>
      <c r="AB89" s="708"/>
      <c r="AC89" s="708"/>
      <c r="AD89" s="708"/>
      <c r="AE89" s="708"/>
      <c r="AF89" s="708"/>
      <c r="AG89" s="708"/>
      <c r="AH89" s="708"/>
      <c r="AI89" s="708"/>
      <c r="AJ89" s="708"/>
      <c r="AK89" s="708"/>
      <c r="AL89" s="708"/>
      <c r="AM89" s="708"/>
      <c r="AN89" s="708"/>
      <c r="AO89" s="708"/>
      <c r="AP89" s="708"/>
      <c r="AQ89" s="708"/>
      <c r="AR89" s="708"/>
      <c r="AS89" s="708"/>
      <c r="AT89" s="708"/>
      <c r="AU89" s="708"/>
      <c r="AV89" s="708"/>
      <c r="AW89" s="708"/>
      <c r="AX89" s="708"/>
      <c r="AY89" s="708"/>
      <c r="AZ89" s="708"/>
      <c r="BA89" s="708"/>
      <c r="BB89" s="708"/>
      <c r="BC89" s="708"/>
      <c r="BD89" s="708"/>
      <c r="BE89" s="708"/>
      <c r="BF89" s="708"/>
      <c r="BG89" s="708"/>
      <c r="BH89" s="708"/>
      <c r="BI89" s="708"/>
      <c r="BJ89" s="708"/>
      <c r="BK89" s="708"/>
      <c r="BL89" s="708"/>
      <c r="BM89" s="708"/>
      <c r="BN89" s="708"/>
      <c r="BO89" s="708"/>
      <c r="BP89" s="708"/>
      <c r="BQ89" s="708"/>
      <c r="BR89" s="708"/>
      <c r="BS89" s="708"/>
      <c r="BT89" s="708"/>
      <c r="BU89" s="708"/>
      <c r="BV89" s="708"/>
      <c r="BW89" s="708"/>
      <c r="BX89" s="708"/>
      <c r="BY89" s="708"/>
      <c r="BZ89" s="708"/>
      <c r="CA89" s="708"/>
      <c r="CB89" s="708"/>
      <c r="CC89" s="708"/>
      <c r="CD89" s="708"/>
      <c r="CE89" s="708"/>
      <c r="CF89" s="708"/>
      <c r="CG89" s="708"/>
      <c r="CH89" s="708"/>
      <c r="CI89" s="708"/>
      <c r="CJ89" s="708"/>
      <c r="CK89" s="708"/>
      <c r="CL89" s="708"/>
      <c r="CM89" s="708"/>
      <c r="CN89" s="708"/>
      <c r="CO89" s="708"/>
      <c r="CP89" s="708"/>
      <c r="CQ89" s="708"/>
      <c r="CR89" s="708"/>
      <c r="CS89" s="708"/>
      <c r="CT89" s="708"/>
      <c r="CU89" s="708"/>
      <c r="CV89" s="708"/>
      <c r="CW89" s="708"/>
      <c r="CX89" s="708"/>
      <c r="CY89" s="708"/>
      <c r="CZ89" s="708"/>
      <c r="DA89" s="708"/>
      <c r="DB89" s="708"/>
      <c r="DC89" s="708"/>
      <c r="DD89" s="708"/>
      <c r="DE89" s="708"/>
      <c r="DF89" s="708"/>
      <c r="DG89" s="708"/>
      <c r="DH89" s="708"/>
      <c r="DI89" s="708"/>
      <c r="DJ89" s="708"/>
      <c r="DK89" s="708"/>
      <c r="DL89" s="708"/>
      <c r="DM89" s="708"/>
      <c r="DN89" s="708"/>
      <c r="DO89" s="708"/>
      <c r="DP89" s="708"/>
      <c r="DQ89" s="708"/>
      <c r="DR89" s="708"/>
      <c r="DS89" s="708"/>
      <c r="DT89" s="708"/>
      <c r="DU89" s="708"/>
      <c r="DV89" s="708"/>
      <c r="GQ89" s="708"/>
      <c r="GR89" s="708"/>
      <c r="GS89" s="708"/>
      <c r="GT89" s="708"/>
    </row>
    <row r="90" spans="1:202" s="707" customFormat="1" x14ac:dyDescent="0.35">
      <c r="A90" s="708"/>
      <c r="B90" s="708"/>
      <c r="C90" s="708"/>
      <c r="D90" s="708"/>
      <c r="E90" s="708"/>
      <c r="F90" s="708"/>
      <c r="G90" s="708"/>
      <c r="H90" s="708"/>
      <c r="I90" s="708"/>
      <c r="J90" s="708"/>
      <c r="K90" s="708"/>
      <c r="L90" s="708"/>
      <c r="M90" s="708"/>
      <c r="N90" s="708"/>
      <c r="O90" s="708"/>
      <c r="P90" s="708"/>
      <c r="Q90" s="708"/>
      <c r="R90" s="708"/>
      <c r="S90" s="708"/>
      <c r="T90" s="708"/>
      <c r="U90" s="708"/>
      <c r="V90" s="708"/>
      <c r="W90" s="708"/>
      <c r="X90" s="708"/>
      <c r="Y90" s="708"/>
      <c r="Z90" s="708"/>
      <c r="AA90" s="708"/>
      <c r="AB90" s="708"/>
      <c r="AC90" s="708"/>
      <c r="AD90" s="708"/>
      <c r="AE90" s="708"/>
      <c r="AF90" s="708"/>
      <c r="AG90" s="708"/>
      <c r="AH90" s="708"/>
      <c r="AI90" s="708"/>
      <c r="AJ90" s="708"/>
      <c r="AK90" s="708"/>
      <c r="AL90" s="708"/>
      <c r="AM90" s="708"/>
      <c r="AN90" s="708"/>
      <c r="AO90" s="708"/>
      <c r="AP90" s="708"/>
      <c r="AQ90" s="708"/>
      <c r="AR90" s="708"/>
      <c r="AS90" s="708"/>
      <c r="AT90" s="708"/>
      <c r="AU90" s="708"/>
      <c r="AV90" s="708"/>
      <c r="AW90" s="708"/>
      <c r="AX90" s="708"/>
      <c r="AY90" s="708"/>
      <c r="AZ90" s="708"/>
      <c r="BA90" s="708"/>
      <c r="BB90" s="708"/>
      <c r="BC90" s="708"/>
      <c r="BD90" s="708"/>
      <c r="BE90" s="708"/>
      <c r="BF90" s="708"/>
      <c r="BG90" s="708"/>
      <c r="BH90" s="708"/>
      <c r="BI90" s="708"/>
      <c r="BJ90" s="708"/>
      <c r="BK90" s="708"/>
      <c r="BL90" s="708"/>
      <c r="BM90" s="708"/>
      <c r="BN90" s="708"/>
      <c r="BO90" s="708"/>
      <c r="BP90" s="708"/>
      <c r="BQ90" s="708"/>
      <c r="BR90" s="708"/>
      <c r="BS90" s="708"/>
      <c r="BT90" s="708"/>
      <c r="BU90" s="708"/>
      <c r="BV90" s="708"/>
      <c r="BW90" s="708"/>
      <c r="BX90" s="708"/>
      <c r="BY90" s="708"/>
      <c r="BZ90" s="708"/>
      <c r="CA90" s="708"/>
      <c r="CB90" s="708"/>
      <c r="CC90" s="708"/>
      <c r="CD90" s="708"/>
      <c r="CE90" s="708"/>
      <c r="CF90" s="708"/>
      <c r="CG90" s="708"/>
      <c r="CH90" s="708"/>
      <c r="CI90" s="708"/>
      <c r="CJ90" s="708"/>
      <c r="CK90" s="708"/>
      <c r="CL90" s="708"/>
      <c r="CM90" s="708"/>
      <c r="CN90" s="708"/>
      <c r="CO90" s="708"/>
      <c r="CP90" s="708"/>
      <c r="CQ90" s="708"/>
      <c r="CR90" s="708"/>
      <c r="CS90" s="708"/>
      <c r="CT90" s="708"/>
      <c r="CU90" s="708"/>
      <c r="CV90" s="708"/>
      <c r="CW90" s="708"/>
      <c r="CX90" s="708"/>
      <c r="CY90" s="708"/>
      <c r="CZ90" s="708"/>
      <c r="DA90" s="708"/>
      <c r="DB90" s="708"/>
      <c r="DC90" s="708"/>
      <c r="DD90" s="708"/>
      <c r="DE90" s="708"/>
      <c r="DF90" s="708"/>
      <c r="DG90" s="708"/>
      <c r="DH90" s="708"/>
      <c r="DI90" s="708"/>
      <c r="DJ90" s="708"/>
      <c r="DK90" s="708"/>
      <c r="DL90" s="708"/>
      <c r="DM90" s="708"/>
      <c r="DN90" s="708"/>
      <c r="DO90" s="708"/>
      <c r="DP90" s="708"/>
      <c r="DQ90" s="708"/>
      <c r="DR90" s="708"/>
      <c r="DS90" s="708"/>
      <c r="DT90" s="708"/>
      <c r="DU90" s="708"/>
      <c r="DV90" s="708"/>
      <c r="GQ90" s="708"/>
      <c r="GR90" s="708"/>
      <c r="GS90" s="708"/>
      <c r="GT90" s="708"/>
    </row>
    <row r="91" spans="1:202" s="707" customFormat="1" x14ac:dyDescent="0.35">
      <c r="A91" s="708"/>
      <c r="B91" s="708"/>
      <c r="C91" s="708"/>
      <c r="D91" s="708"/>
      <c r="E91" s="708"/>
      <c r="F91" s="708"/>
      <c r="G91" s="708"/>
      <c r="H91" s="708"/>
      <c r="I91" s="708"/>
      <c r="J91" s="708"/>
      <c r="K91" s="708"/>
      <c r="L91" s="708"/>
      <c r="M91" s="708"/>
      <c r="N91" s="708"/>
      <c r="O91" s="708"/>
      <c r="P91" s="708"/>
      <c r="Q91" s="708"/>
      <c r="R91" s="708"/>
      <c r="S91" s="708"/>
      <c r="T91" s="708"/>
      <c r="U91" s="708"/>
      <c r="V91" s="708"/>
      <c r="W91" s="708"/>
      <c r="X91" s="708"/>
      <c r="Y91" s="708"/>
      <c r="Z91" s="708"/>
      <c r="AA91" s="708"/>
      <c r="AB91" s="708"/>
      <c r="AC91" s="708"/>
      <c r="AD91" s="708"/>
      <c r="AE91" s="708"/>
      <c r="AF91" s="708"/>
      <c r="AG91" s="708"/>
      <c r="AH91" s="708"/>
      <c r="AI91" s="708"/>
      <c r="AJ91" s="708"/>
      <c r="AK91" s="708"/>
      <c r="AL91" s="708"/>
      <c r="AM91" s="708"/>
      <c r="AN91" s="708"/>
      <c r="AO91" s="708"/>
      <c r="AP91" s="708"/>
      <c r="AQ91" s="708"/>
      <c r="AR91" s="708"/>
      <c r="AS91" s="708"/>
      <c r="AT91" s="708"/>
      <c r="AU91" s="708"/>
      <c r="AV91" s="708"/>
      <c r="AW91" s="708"/>
      <c r="AX91" s="708"/>
      <c r="AY91" s="708"/>
      <c r="AZ91" s="708"/>
      <c r="BA91" s="708"/>
      <c r="BB91" s="708"/>
      <c r="BC91" s="708"/>
      <c r="BD91" s="708"/>
      <c r="BE91" s="708"/>
      <c r="BF91" s="708"/>
      <c r="BG91" s="708"/>
      <c r="BH91" s="708"/>
      <c r="BI91" s="708"/>
      <c r="BJ91" s="708"/>
      <c r="BK91" s="708"/>
      <c r="BL91" s="708"/>
      <c r="BM91" s="708"/>
      <c r="BN91" s="708"/>
      <c r="BO91" s="708"/>
      <c r="BP91" s="708"/>
      <c r="BQ91" s="708"/>
      <c r="BR91" s="708"/>
      <c r="BS91" s="708"/>
      <c r="BT91" s="708"/>
      <c r="BU91" s="708"/>
      <c r="BV91" s="708"/>
      <c r="BW91" s="708"/>
      <c r="BX91" s="708"/>
      <c r="BY91" s="708"/>
      <c r="BZ91" s="708"/>
      <c r="CA91" s="708"/>
      <c r="CB91" s="708"/>
      <c r="CC91" s="708"/>
      <c r="CD91" s="708"/>
      <c r="CE91" s="708"/>
      <c r="CF91" s="708"/>
      <c r="CG91" s="708"/>
      <c r="CH91" s="708"/>
      <c r="CI91" s="708"/>
      <c r="CJ91" s="708"/>
      <c r="CK91" s="708"/>
      <c r="CL91" s="708"/>
      <c r="CM91" s="708"/>
      <c r="CN91" s="708"/>
      <c r="CO91" s="708"/>
      <c r="CP91" s="708"/>
      <c r="CQ91" s="708"/>
      <c r="CR91" s="708"/>
      <c r="CS91" s="708"/>
      <c r="CT91" s="708"/>
      <c r="CU91" s="708"/>
      <c r="CV91" s="708"/>
      <c r="CW91" s="708"/>
      <c r="CX91" s="708"/>
      <c r="CY91" s="708"/>
      <c r="CZ91" s="708"/>
      <c r="DA91" s="708"/>
      <c r="DB91" s="708"/>
      <c r="DC91" s="708"/>
      <c r="DD91" s="708"/>
      <c r="DE91" s="708"/>
      <c r="DF91" s="708"/>
      <c r="DG91" s="708"/>
      <c r="DH91" s="708"/>
      <c r="DI91" s="708"/>
      <c r="DJ91" s="708"/>
      <c r="DK91" s="708"/>
      <c r="DL91" s="708"/>
      <c r="DM91" s="708"/>
      <c r="DN91" s="708"/>
      <c r="DO91" s="708"/>
      <c r="DP91" s="708"/>
      <c r="DQ91" s="708"/>
      <c r="DR91" s="708"/>
      <c r="DS91" s="708"/>
      <c r="DT91" s="708"/>
      <c r="DU91" s="708"/>
      <c r="DV91" s="708"/>
      <c r="GQ91" s="708"/>
      <c r="GR91" s="708"/>
      <c r="GS91" s="708"/>
      <c r="GT91" s="708"/>
    </row>
    <row r="92" spans="1:202" s="707" customFormat="1" x14ac:dyDescent="0.35">
      <c r="A92" s="708"/>
      <c r="B92" s="708"/>
      <c r="C92" s="708"/>
      <c r="D92" s="708"/>
      <c r="E92" s="708"/>
      <c r="F92" s="708"/>
      <c r="G92" s="708"/>
      <c r="H92" s="708"/>
      <c r="I92" s="708"/>
      <c r="J92" s="708"/>
      <c r="K92" s="708"/>
      <c r="L92" s="708"/>
      <c r="M92" s="708"/>
      <c r="N92" s="708"/>
      <c r="O92" s="708"/>
      <c r="P92" s="708"/>
      <c r="Q92" s="708"/>
      <c r="R92" s="708"/>
      <c r="S92" s="708"/>
      <c r="T92" s="708"/>
      <c r="U92" s="708"/>
      <c r="V92" s="708"/>
      <c r="W92" s="708"/>
      <c r="X92" s="708"/>
      <c r="Y92" s="708"/>
      <c r="Z92" s="708"/>
      <c r="AA92" s="708"/>
      <c r="AB92" s="708"/>
      <c r="AC92" s="708"/>
      <c r="AD92" s="708"/>
      <c r="AE92" s="708"/>
      <c r="AF92" s="708"/>
      <c r="AG92" s="708"/>
      <c r="AH92" s="708"/>
      <c r="AI92" s="708"/>
      <c r="AJ92" s="708"/>
      <c r="AK92" s="708"/>
      <c r="AL92" s="708"/>
      <c r="AM92" s="708"/>
      <c r="AN92" s="708"/>
      <c r="AO92" s="708"/>
      <c r="AP92" s="708"/>
      <c r="AQ92" s="708"/>
      <c r="AR92" s="708"/>
      <c r="AS92" s="708"/>
      <c r="AT92" s="708"/>
      <c r="AU92" s="708"/>
      <c r="AV92" s="708"/>
      <c r="AW92" s="708"/>
      <c r="AX92" s="708"/>
      <c r="AY92" s="708"/>
      <c r="AZ92" s="708"/>
      <c r="BA92" s="708"/>
      <c r="BB92" s="708"/>
      <c r="BC92" s="708"/>
      <c r="BD92" s="708"/>
      <c r="BE92" s="708"/>
      <c r="BF92" s="708"/>
      <c r="BG92" s="708"/>
      <c r="BH92" s="708"/>
      <c r="BI92" s="708"/>
      <c r="BJ92" s="708"/>
      <c r="BK92" s="708"/>
      <c r="BL92" s="708"/>
      <c r="BM92" s="708"/>
      <c r="BN92" s="708"/>
      <c r="BO92" s="708"/>
      <c r="BP92" s="708"/>
      <c r="BQ92" s="708"/>
      <c r="BR92" s="708"/>
      <c r="BS92" s="708"/>
      <c r="BT92" s="708"/>
      <c r="BU92" s="708"/>
      <c r="BV92" s="708"/>
      <c r="BW92" s="708"/>
      <c r="BX92" s="708"/>
      <c r="BY92" s="708"/>
      <c r="BZ92" s="708"/>
      <c r="CA92" s="708"/>
      <c r="CB92" s="708"/>
      <c r="CC92" s="708"/>
      <c r="CD92" s="708"/>
      <c r="CE92" s="708"/>
      <c r="CF92" s="708"/>
      <c r="CG92" s="708"/>
      <c r="CH92" s="708"/>
      <c r="CI92" s="708"/>
      <c r="CJ92" s="708"/>
      <c r="CK92" s="708"/>
      <c r="CL92" s="708"/>
      <c r="CM92" s="708"/>
      <c r="CN92" s="708"/>
      <c r="CO92" s="708"/>
      <c r="CP92" s="708"/>
      <c r="CQ92" s="708"/>
      <c r="CR92" s="708"/>
      <c r="CS92" s="708"/>
      <c r="CT92" s="708"/>
      <c r="CU92" s="708"/>
      <c r="CV92" s="708"/>
      <c r="CW92" s="708"/>
      <c r="CX92" s="708"/>
      <c r="CY92" s="708"/>
      <c r="CZ92" s="708"/>
      <c r="DA92" s="708"/>
      <c r="DB92" s="708"/>
      <c r="DC92" s="708"/>
      <c r="DD92" s="708"/>
      <c r="DE92" s="708"/>
      <c r="DF92" s="708"/>
      <c r="DG92" s="708"/>
      <c r="DH92" s="708"/>
      <c r="DI92" s="708"/>
      <c r="DJ92" s="708"/>
      <c r="DK92" s="708"/>
      <c r="DL92" s="708"/>
      <c r="DM92" s="708"/>
      <c r="DN92" s="708"/>
      <c r="DO92" s="708"/>
      <c r="DP92" s="708"/>
      <c r="DQ92" s="708"/>
      <c r="DR92" s="708"/>
      <c r="DS92" s="708"/>
      <c r="DT92" s="708"/>
      <c r="DU92" s="708"/>
      <c r="DV92" s="708"/>
      <c r="GQ92" s="708"/>
      <c r="GR92" s="708"/>
      <c r="GS92" s="708"/>
      <c r="GT92" s="708"/>
    </row>
    <row r="93" spans="1:202" s="707" customFormat="1" x14ac:dyDescent="0.35">
      <c r="A93" s="708"/>
      <c r="B93" s="708"/>
      <c r="C93" s="708"/>
      <c r="D93" s="708"/>
      <c r="E93" s="708"/>
      <c r="F93" s="708"/>
      <c r="G93" s="708"/>
      <c r="H93" s="708"/>
      <c r="I93" s="708"/>
      <c r="J93" s="708"/>
      <c r="K93" s="708"/>
      <c r="L93" s="708"/>
      <c r="M93" s="708"/>
      <c r="N93" s="708"/>
      <c r="O93" s="708"/>
      <c r="P93" s="708"/>
      <c r="Q93" s="708"/>
      <c r="R93" s="708"/>
      <c r="S93" s="708"/>
      <c r="T93" s="708"/>
      <c r="U93" s="708"/>
      <c r="V93" s="708"/>
      <c r="W93" s="708"/>
      <c r="X93" s="708"/>
      <c r="Y93" s="708"/>
      <c r="Z93" s="708"/>
      <c r="AA93" s="708"/>
      <c r="AB93" s="708"/>
      <c r="AC93" s="708"/>
      <c r="AD93" s="708"/>
      <c r="AE93" s="708"/>
      <c r="AF93" s="708"/>
      <c r="AG93" s="708"/>
      <c r="AH93" s="708"/>
      <c r="AI93" s="708"/>
      <c r="AJ93" s="708"/>
      <c r="AK93" s="708"/>
      <c r="AL93" s="708"/>
      <c r="AM93" s="708"/>
      <c r="AN93" s="708"/>
      <c r="AO93" s="708"/>
      <c r="AP93" s="708"/>
      <c r="AQ93" s="708"/>
      <c r="AR93" s="708"/>
      <c r="AS93" s="708"/>
      <c r="AT93" s="708"/>
      <c r="AU93" s="708"/>
      <c r="AV93" s="708"/>
      <c r="AW93" s="708"/>
      <c r="AX93" s="708"/>
      <c r="AY93" s="708"/>
      <c r="AZ93" s="708"/>
      <c r="BA93" s="708"/>
      <c r="BB93" s="708"/>
      <c r="BC93" s="708"/>
      <c r="BD93" s="708"/>
      <c r="BE93" s="708"/>
      <c r="BF93" s="708"/>
      <c r="BG93" s="708"/>
      <c r="BH93" s="708"/>
      <c r="BI93" s="708"/>
      <c r="BJ93" s="708"/>
      <c r="BK93" s="708"/>
      <c r="BL93" s="708"/>
      <c r="BM93" s="708"/>
      <c r="BN93" s="708"/>
      <c r="BO93" s="708"/>
      <c r="BP93" s="708"/>
      <c r="BQ93" s="708"/>
      <c r="BR93" s="708"/>
      <c r="BS93" s="708"/>
      <c r="BT93" s="708"/>
      <c r="BU93" s="708"/>
      <c r="BV93" s="708"/>
      <c r="BW93" s="708"/>
      <c r="BX93" s="708"/>
      <c r="BY93" s="708"/>
      <c r="BZ93" s="708"/>
      <c r="CA93" s="708"/>
      <c r="CB93" s="708"/>
      <c r="CC93" s="708"/>
      <c r="CD93" s="708"/>
      <c r="CE93" s="708"/>
      <c r="CF93" s="708"/>
      <c r="CG93" s="708"/>
      <c r="CH93" s="708"/>
      <c r="CI93" s="708"/>
      <c r="CJ93" s="708"/>
      <c r="CK93" s="708"/>
      <c r="CL93" s="708"/>
      <c r="CM93" s="708"/>
      <c r="CN93" s="708"/>
      <c r="CO93" s="708"/>
      <c r="CP93" s="708"/>
      <c r="CQ93" s="708"/>
      <c r="CR93" s="708"/>
      <c r="CS93" s="708"/>
      <c r="CT93" s="708"/>
      <c r="CU93" s="708"/>
      <c r="CV93" s="708"/>
      <c r="CW93" s="708"/>
      <c r="CX93" s="708"/>
      <c r="CY93" s="708"/>
      <c r="CZ93" s="708"/>
      <c r="DA93" s="708"/>
      <c r="DB93" s="708"/>
      <c r="DC93" s="708"/>
      <c r="DD93" s="708"/>
      <c r="DE93" s="708"/>
      <c r="DF93" s="708"/>
      <c r="DG93" s="708"/>
      <c r="DH93" s="708"/>
      <c r="DI93" s="708"/>
      <c r="DJ93" s="708"/>
      <c r="DK93" s="708"/>
      <c r="DL93" s="708"/>
      <c r="DM93" s="708"/>
      <c r="DN93" s="708"/>
      <c r="DO93" s="708"/>
      <c r="DP93" s="708"/>
      <c r="DQ93" s="708"/>
      <c r="DR93" s="708"/>
      <c r="DS93" s="708"/>
      <c r="DT93" s="708"/>
      <c r="DU93" s="708"/>
      <c r="DV93" s="708"/>
      <c r="GQ93" s="708"/>
      <c r="GR93" s="708"/>
      <c r="GS93" s="708"/>
      <c r="GT93" s="708"/>
    </row>
    <row r="94" spans="1:202" s="707" customFormat="1" x14ac:dyDescent="0.35">
      <c r="A94" s="708"/>
      <c r="B94" s="708"/>
      <c r="C94" s="708"/>
      <c r="D94" s="708"/>
      <c r="E94" s="708"/>
      <c r="F94" s="708"/>
      <c r="G94" s="708"/>
      <c r="H94" s="708"/>
      <c r="I94" s="708"/>
      <c r="J94" s="708"/>
      <c r="K94" s="708"/>
      <c r="L94" s="708"/>
      <c r="M94" s="708"/>
      <c r="N94" s="708"/>
      <c r="O94" s="708"/>
      <c r="P94" s="708"/>
      <c r="Q94" s="708"/>
      <c r="R94" s="708"/>
      <c r="S94" s="708"/>
      <c r="T94" s="708"/>
      <c r="U94" s="708"/>
      <c r="V94" s="708"/>
      <c r="W94" s="708"/>
      <c r="X94" s="708"/>
      <c r="Y94" s="708"/>
      <c r="Z94" s="708"/>
      <c r="AA94" s="708"/>
      <c r="AB94" s="708"/>
      <c r="AC94" s="708"/>
      <c r="AD94" s="708"/>
      <c r="AE94" s="708"/>
      <c r="AF94" s="708"/>
      <c r="AG94" s="708"/>
      <c r="AH94" s="708"/>
      <c r="AI94" s="708"/>
      <c r="AJ94" s="708"/>
      <c r="AK94" s="708"/>
      <c r="AL94" s="708"/>
      <c r="AM94" s="708"/>
      <c r="AN94" s="708"/>
      <c r="AO94" s="708"/>
      <c r="AP94" s="708"/>
      <c r="AQ94" s="708"/>
      <c r="AR94" s="708"/>
      <c r="AS94" s="708"/>
      <c r="AT94" s="708"/>
      <c r="AU94" s="708"/>
      <c r="AV94" s="708"/>
      <c r="AW94" s="708"/>
      <c r="AX94" s="708"/>
      <c r="AY94" s="708"/>
      <c r="AZ94" s="708"/>
      <c r="BA94" s="708"/>
      <c r="BB94" s="708"/>
      <c r="BC94" s="708"/>
      <c r="BD94" s="708"/>
      <c r="BE94" s="708"/>
      <c r="BF94" s="708"/>
      <c r="BG94" s="708"/>
      <c r="BH94" s="708"/>
      <c r="BI94" s="708"/>
      <c r="BJ94" s="708"/>
      <c r="BK94" s="708"/>
      <c r="BL94" s="708"/>
      <c r="BM94" s="708"/>
      <c r="BN94" s="708"/>
      <c r="BO94" s="708"/>
      <c r="BP94" s="708"/>
      <c r="BQ94" s="708"/>
      <c r="BR94" s="708"/>
      <c r="BS94" s="708"/>
      <c r="BT94" s="708"/>
      <c r="BU94" s="708"/>
      <c r="BV94" s="708"/>
      <c r="BW94" s="708"/>
      <c r="BX94" s="708"/>
      <c r="BY94" s="708"/>
      <c r="BZ94" s="708"/>
      <c r="CA94" s="708"/>
      <c r="CB94" s="708"/>
      <c r="CC94" s="708"/>
      <c r="CD94" s="708"/>
      <c r="CE94" s="708"/>
      <c r="CF94" s="708"/>
      <c r="CG94" s="708"/>
      <c r="CH94" s="708"/>
      <c r="CI94" s="708"/>
      <c r="CJ94" s="708"/>
      <c r="CK94" s="708"/>
      <c r="CL94" s="708"/>
      <c r="CM94" s="708"/>
      <c r="CN94" s="708"/>
      <c r="CO94" s="708"/>
      <c r="CP94" s="708"/>
      <c r="CQ94" s="708"/>
      <c r="CR94" s="708"/>
      <c r="CS94" s="708"/>
      <c r="CT94" s="708"/>
      <c r="CU94" s="708"/>
      <c r="CV94" s="708"/>
      <c r="CW94" s="708"/>
      <c r="CX94" s="708"/>
      <c r="CY94" s="708"/>
      <c r="CZ94" s="708"/>
      <c r="DA94" s="708"/>
      <c r="DB94" s="708"/>
      <c r="DC94" s="708"/>
      <c r="DD94" s="708"/>
      <c r="DE94" s="708"/>
      <c r="DF94" s="708"/>
      <c r="DG94" s="708"/>
      <c r="DH94" s="708"/>
      <c r="DI94" s="708"/>
      <c r="DJ94" s="708"/>
      <c r="DK94" s="708"/>
      <c r="DL94" s="708"/>
      <c r="DM94" s="708"/>
      <c r="DN94" s="708"/>
      <c r="DO94" s="708"/>
      <c r="DP94" s="708"/>
      <c r="DQ94" s="708"/>
      <c r="DR94" s="708"/>
      <c r="DS94" s="708"/>
      <c r="DT94" s="708"/>
      <c r="DU94" s="708"/>
      <c r="DV94" s="708"/>
      <c r="GQ94" s="708"/>
      <c r="GR94" s="708"/>
      <c r="GS94" s="708"/>
      <c r="GT94" s="708"/>
    </row>
    <row r="95" spans="1:202" s="707" customFormat="1" x14ac:dyDescent="0.35">
      <c r="A95" s="708"/>
      <c r="B95" s="708"/>
      <c r="C95" s="708"/>
      <c r="D95" s="708"/>
      <c r="E95" s="708"/>
      <c r="F95" s="708"/>
      <c r="G95" s="708"/>
      <c r="H95" s="708"/>
      <c r="I95" s="708"/>
      <c r="J95" s="708"/>
      <c r="K95" s="708"/>
      <c r="L95" s="708"/>
      <c r="M95" s="708"/>
      <c r="N95" s="708"/>
      <c r="O95" s="708"/>
      <c r="P95" s="708"/>
      <c r="Q95" s="708"/>
      <c r="R95" s="708"/>
      <c r="S95" s="708"/>
      <c r="T95" s="708"/>
      <c r="U95" s="708"/>
      <c r="V95" s="708"/>
      <c r="W95" s="708"/>
      <c r="X95" s="708"/>
      <c r="Y95" s="708"/>
      <c r="Z95" s="708"/>
      <c r="AA95" s="708"/>
      <c r="AB95" s="708"/>
      <c r="AC95" s="708"/>
      <c r="AD95" s="708"/>
      <c r="AE95" s="708"/>
      <c r="AF95" s="708"/>
      <c r="AG95" s="708"/>
      <c r="AH95" s="708"/>
      <c r="AI95" s="708"/>
      <c r="AJ95" s="708"/>
      <c r="AK95" s="708"/>
      <c r="AL95" s="708"/>
      <c r="AM95" s="708"/>
      <c r="AN95" s="708"/>
      <c r="AO95" s="708"/>
      <c r="AP95" s="708"/>
      <c r="AQ95" s="708"/>
      <c r="AR95" s="708"/>
      <c r="AS95" s="708"/>
      <c r="AT95" s="708"/>
      <c r="AU95" s="708"/>
      <c r="AV95" s="708"/>
      <c r="AW95" s="708"/>
      <c r="AX95" s="708"/>
      <c r="AY95" s="708"/>
      <c r="AZ95" s="708"/>
      <c r="BA95" s="708"/>
      <c r="BB95" s="708"/>
      <c r="BC95" s="708"/>
      <c r="BD95" s="708"/>
      <c r="BE95" s="708"/>
      <c r="BF95" s="708"/>
      <c r="BG95" s="708"/>
      <c r="BH95" s="708"/>
      <c r="BI95" s="708"/>
      <c r="BJ95" s="708"/>
      <c r="BK95" s="708"/>
      <c r="BL95" s="708"/>
      <c r="BM95" s="708"/>
      <c r="BN95" s="708"/>
      <c r="BO95" s="708"/>
      <c r="BP95" s="708"/>
      <c r="BQ95" s="708"/>
      <c r="BR95" s="708"/>
      <c r="BS95" s="708"/>
      <c r="BT95" s="708"/>
      <c r="BU95" s="708"/>
      <c r="BV95" s="708"/>
      <c r="BW95" s="708"/>
      <c r="BX95" s="708"/>
      <c r="BY95" s="708"/>
      <c r="BZ95" s="708"/>
      <c r="CA95" s="708"/>
      <c r="CB95" s="708"/>
      <c r="CC95" s="708"/>
      <c r="CD95" s="708"/>
      <c r="CE95" s="708"/>
      <c r="CF95" s="708"/>
      <c r="CG95" s="708"/>
      <c r="CH95" s="708"/>
      <c r="CI95" s="708"/>
      <c r="CJ95" s="708"/>
      <c r="CK95" s="708"/>
      <c r="CL95" s="708"/>
      <c r="CM95" s="708"/>
      <c r="CN95" s="708"/>
      <c r="CO95" s="708"/>
      <c r="CP95" s="708"/>
      <c r="CQ95" s="708"/>
      <c r="CR95" s="708"/>
      <c r="CS95" s="708"/>
      <c r="CT95" s="708"/>
      <c r="CU95" s="708"/>
      <c r="CV95" s="708"/>
      <c r="CW95" s="708"/>
      <c r="CX95" s="708"/>
      <c r="CY95" s="708"/>
      <c r="CZ95" s="708"/>
      <c r="DA95" s="708"/>
      <c r="DB95" s="708"/>
      <c r="DC95" s="708"/>
      <c r="DD95" s="708"/>
      <c r="DE95" s="708"/>
      <c r="DF95" s="708"/>
      <c r="DG95" s="708"/>
      <c r="DH95" s="708"/>
      <c r="DI95" s="708"/>
      <c r="DJ95" s="708"/>
      <c r="DK95" s="708"/>
      <c r="DL95" s="708"/>
      <c r="DM95" s="708"/>
      <c r="DN95" s="708"/>
      <c r="DO95" s="708"/>
      <c r="DP95" s="708"/>
      <c r="DQ95" s="708"/>
      <c r="DR95" s="708"/>
      <c r="DS95" s="708"/>
      <c r="DT95" s="708"/>
      <c r="DU95" s="708"/>
      <c r="DV95" s="708"/>
      <c r="GQ95" s="708"/>
      <c r="GR95" s="708"/>
      <c r="GS95" s="708"/>
      <c r="GT95" s="708"/>
    </row>
    <row r="96" spans="1:202" s="707" customFormat="1" x14ac:dyDescent="0.35">
      <c r="A96" s="708"/>
      <c r="B96" s="708"/>
      <c r="C96" s="708"/>
      <c r="D96" s="708"/>
      <c r="E96" s="708"/>
      <c r="F96" s="708"/>
      <c r="G96" s="708"/>
      <c r="H96" s="708"/>
      <c r="I96" s="708"/>
      <c r="J96" s="708"/>
      <c r="K96" s="708"/>
      <c r="L96" s="708"/>
      <c r="M96" s="708"/>
      <c r="N96" s="708"/>
      <c r="O96" s="708"/>
      <c r="P96" s="708"/>
      <c r="Q96" s="708"/>
      <c r="R96" s="708"/>
      <c r="S96" s="708"/>
      <c r="T96" s="708"/>
      <c r="U96" s="708"/>
      <c r="V96" s="708"/>
      <c r="W96" s="708"/>
      <c r="X96" s="708"/>
      <c r="Y96" s="708"/>
      <c r="Z96" s="708"/>
      <c r="AA96" s="708"/>
      <c r="AB96" s="708"/>
      <c r="AC96" s="708"/>
      <c r="AD96" s="708"/>
      <c r="AE96" s="708"/>
      <c r="AF96" s="708"/>
      <c r="AG96" s="708"/>
      <c r="AH96" s="708"/>
      <c r="AI96" s="708"/>
      <c r="AJ96" s="708"/>
      <c r="AK96" s="708"/>
      <c r="AL96" s="708"/>
      <c r="AM96" s="708"/>
      <c r="AN96" s="708"/>
      <c r="AO96" s="708"/>
      <c r="AP96" s="708"/>
      <c r="AQ96" s="708"/>
      <c r="AR96" s="708"/>
      <c r="AS96" s="708"/>
      <c r="AT96" s="708"/>
      <c r="AU96" s="708"/>
      <c r="AV96" s="708"/>
      <c r="AW96" s="708"/>
      <c r="AX96" s="708"/>
      <c r="AY96" s="708"/>
      <c r="AZ96" s="708"/>
      <c r="BA96" s="708"/>
      <c r="BB96" s="708"/>
      <c r="BC96" s="708"/>
      <c r="BD96" s="708"/>
      <c r="BE96" s="708"/>
      <c r="BF96" s="708"/>
      <c r="BG96" s="708"/>
      <c r="BH96" s="708"/>
      <c r="BI96" s="708"/>
      <c r="BJ96" s="708"/>
      <c r="BK96" s="708"/>
      <c r="BL96" s="708"/>
      <c r="BM96" s="708"/>
      <c r="BN96" s="708"/>
      <c r="BO96" s="708"/>
      <c r="BP96" s="708"/>
      <c r="BQ96" s="708"/>
      <c r="BR96" s="708"/>
      <c r="BS96" s="708"/>
      <c r="BT96" s="708"/>
      <c r="BU96" s="708"/>
      <c r="BV96" s="708"/>
      <c r="BW96" s="708"/>
      <c r="BX96" s="708"/>
      <c r="BY96" s="708"/>
      <c r="BZ96" s="708"/>
      <c r="CA96" s="708"/>
      <c r="CB96" s="708"/>
      <c r="CC96" s="708"/>
      <c r="CD96" s="708"/>
      <c r="CE96" s="708"/>
      <c r="CF96" s="708"/>
      <c r="CG96" s="708"/>
      <c r="CH96" s="708"/>
      <c r="CI96" s="708"/>
      <c r="CJ96" s="708"/>
      <c r="CK96" s="708"/>
      <c r="CL96" s="708"/>
      <c r="CM96" s="708"/>
      <c r="CN96" s="708"/>
      <c r="CO96" s="708"/>
      <c r="CP96" s="708"/>
      <c r="CQ96" s="708"/>
      <c r="CR96" s="708"/>
      <c r="CS96" s="708"/>
      <c r="CT96" s="708"/>
      <c r="CU96" s="708"/>
      <c r="CV96" s="708"/>
      <c r="CW96" s="708"/>
      <c r="CX96" s="708"/>
      <c r="CY96" s="708"/>
      <c r="CZ96" s="708"/>
      <c r="DA96" s="708"/>
      <c r="DB96" s="708"/>
      <c r="DC96" s="708"/>
      <c r="DD96" s="708"/>
      <c r="DE96" s="708"/>
      <c r="DF96" s="708"/>
      <c r="DG96" s="708"/>
      <c r="DH96" s="708"/>
      <c r="DI96" s="708"/>
      <c r="DJ96" s="708"/>
      <c r="DK96" s="708"/>
      <c r="DL96" s="708"/>
      <c r="DM96" s="708"/>
      <c r="DN96" s="708"/>
      <c r="DO96" s="708"/>
      <c r="DP96" s="708"/>
      <c r="DQ96" s="708"/>
      <c r="DR96" s="708"/>
      <c r="DS96" s="708"/>
      <c r="DT96" s="708"/>
      <c r="DU96" s="708"/>
      <c r="DV96" s="708"/>
      <c r="GQ96" s="708"/>
      <c r="GR96" s="708"/>
      <c r="GS96" s="708"/>
      <c r="GT96" s="708"/>
    </row>
    <row r="97" spans="1:202" s="707" customFormat="1" x14ac:dyDescent="0.35">
      <c r="A97" s="708"/>
      <c r="B97" s="708"/>
      <c r="C97" s="708"/>
      <c r="D97" s="708"/>
      <c r="E97" s="708"/>
      <c r="F97" s="708"/>
      <c r="G97" s="708"/>
      <c r="H97" s="708"/>
      <c r="I97" s="708"/>
      <c r="J97" s="708"/>
      <c r="K97" s="708"/>
      <c r="L97" s="708"/>
      <c r="M97" s="708"/>
      <c r="N97" s="708"/>
      <c r="O97" s="708"/>
      <c r="P97" s="708"/>
      <c r="Q97" s="708"/>
      <c r="R97" s="708"/>
      <c r="S97" s="708"/>
      <c r="T97" s="708"/>
      <c r="U97" s="708"/>
      <c r="V97" s="708"/>
      <c r="W97" s="708"/>
      <c r="X97" s="708"/>
      <c r="Y97" s="708"/>
      <c r="Z97" s="708"/>
      <c r="AA97" s="708"/>
      <c r="AB97" s="708"/>
      <c r="AC97" s="708"/>
      <c r="AD97" s="708"/>
      <c r="AE97" s="708"/>
      <c r="AF97" s="708"/>
      <c r="AG97" s="708"/>
      <c r="AH97" s="708"/>
      <c r="AI97" s="708"/>
      <c r="AJ97" s="708"/>
      <c r="AK97" s="708"/>
      <c r="AL97" s="708"/>
      <c r="AM97" s="708"/>
      <c r="AN97" s="708"/>
      <c r="AO97" s="708"/>
      <c r="AP97" s="708"/>
      <c r="AQ97" s="708"/>
      <c r="AR97" s="708"/>
      <c r="AS97" s="708"/>
      <c r="AT97" s="708"/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8"/>
      <c r="BO97" s="708"/>
      <c r="BP97" s="708"/>
      <c r="BQ97" s="708"/>
      <c r="BR97" s="708"/>
      <c r="BS97" s="708"/>
      <c r="BT97" s="708"/>
      <c r="BU97" s="708"/>
      <c r="BV97" s="708"/>
      <c r="BW97" s="708"/>
      <c r="BX97" s="708"/>
      <c r="BY97" s="708"/>
      <c r="BZ97" s="708"/>
      <c r="CA97" s="708"/>
      <c r="CB97" s="708"/>
      <c r="CC97" s="708"/>
      <c r="CD97" s="708"/>
      <c r="CE97" s="708"/>
      <c r="CF97" s="708"/>
      <c r="CG97" s="708"/>
      <c r="CH97" s="708"/>
      <c r="CI97" s="708"/>
      <c r="CJ97" s="708"/>
      <c r="CK97" s="708"/>
      <c r="CL97" s="708"/>
      <c r="CM97" s="708"/>
      <c r="CN97" s="708"/>
      <c r="CO97" s="708"/>
      <c r="CP97" s="708"/>
      <c r="CQ97" s="708"/>
      <c r="CR97" s="708"/>
      <c r="CS97" s="708"/>
      <c r="CT97" s="708"/>
      <c r="CU97" s="708"/>
      <c r="CV97" s="708"/>
      <c r="CW97" s="708"/>
      <c r="CX97" s="708"/>
      <c r="CY97" s="708"/>
      <c r="CZ97" s="708"/>
      <c r="DA97" s="708"/>
      <c r="DB97" s="708"/>
      <c r="DC97" s="708"/>
      <c r="DD97" s="708"/>
      <c r="DE97" s="708"/>
      <c r="DF97" s="708"/>
      <c r="DG97" s="708"/>
      <c r="DH97" s="708"/>
      <c r="DI97" s="708"/>
      <c r="DJ97" s="708"/>
      <c r="DK97" s="708"/>
      <c r="DL97" s="708"/>
      <c r="DM97" s="708"/>
      <c r="DN97" s="708"/>
      <c r="DO97" s="708"/>
      <c r="DP97" s="708"/>
      <c r="DQ97" s="708"/>
      <c r="DR97" s="708"/>
      <c r="DS97" s="708"/>
      <c r="DT97" s="708"/>
      <c r="DU97" s="708"/>
      <c r="DV97" s="708"/>
      <c r="GQ97" s="708"/>
      <c r="GR97" s="708"/>
      <c r="GS97" s="708"/>
      <c r="GT97" s="708"/>
    </row>
    <row r="98" spans="1:202" s="707" customFormat="1" x14ac:dyDescent="0.35">
      <c r="A98" s="708"/>
      <c r="B98" s="708"/>
      <c r="C98" s="708"/>
      <c r="D98" s="708"/>
      <c r="E98" s="708"/>
      <c r="F98" s="708"/>
      <c r="G98" s="708"/>
      <c r="H98" s="708"/>
      <c r="I98" s="708"/>
      <c r="J98" s="708"/>
      <c r="K98" s="708"/>
      <c r="L98" s="708"/>
      <c r="M98" s="708"/>
      <c r="N98" s="708"/>
      <c r="O98" s="708"/>
      <c r="P98" s="708"/>
      <c r="Q98" s="708"/>
      <c r="R98" s="708"/>
      <c r="S98" s="708"/>
      <c r="T98" s="708"/>
      <c r="U98" s="708"/>
      <c r="V98" s="708"/>
      <c r="W98" s="708"/>
      <c r="X98" s="708"/>
      <c r="Y98" s="708"/>
      <c r="Z98" s="708"/>
      <c r="AA98" s="708"/>
      <c r="AB98" s="708"/>
      <c r="AC98" s="708"/>
      <c r="AD98" s="708"/>
      <c r="AE98" s="708"/>
      <c r="AF98" s="708"/>
      <c r="AG98" s="708"/>
      <c r="AH98" s="708"/>
      <c r="AI98" s="708"/>
      <c r="AJ98" s="708"/>
      <c r="AK98" s="708"/>
      <c r="AL98" s="708"/>
      <c r="AM98" s="708"/>
      <c r="AN98" s="708"/>
      <c r="AO98" s="708"/>
      <c r="AP98" s="708"/>
      <c r="AQ98" s="708"/>
      <c r="AR98" s="708"/>
      <c r="AS98" s="708"/>
      <c r="AT98" s="708"/>
      <c r="AU98" s="708"/>
      <c r="AV98" s="708"/>
      <c r="AW98" s="708"/>
      <c r="AX98" s="708"/>
      <c r="AY98" s="708"/>
      <c r="AZ98" s="708"/>
      <c r="BA98" s="708"/>
      <c r="BB98" s="708"/>
      <c r="BC98" s="708"/>
      <c r="BD98" s="708"/>
      <c r="BE98" s="708"/>
      <c r="BF98" s="708"/>
      <c r="BG98" s="708"/>
      <c r="BH98" s="708"/>
      <c r="BI98" s="708"/>
      <c r="BJ98" s="708"/>
      <c r="BK98" s="708"/>
      <c r="BL98" s="708"/>
      <c r="BM98" s="708"/>
      <c r="BN98" s="708"/>
      <c r="BO98" s="708"/>
      <c r="BP98" s="708"/>
      <c r="BQ98" s="708"/>
      <c r="BR98" s="708"/>
      <c r="BS98" s="708"/>
      <c r="BT98" s="708"/>
      <c r="BU98" s="708"/>
      <c r="BV98" s="708"/>
      <c r="BW98" s="708"/>
      <c r="BX98" s="708"/>
      <c r="BY98" s="708"/>
      <c r="BZ98" s="708"/>
      <c r="CA98" s="708"/>
      <c r="CB98" s="708"/>
      <c r="CC98" s="708"/>
      <c r="CD98" s="708"/>
      <c r="CE98" s="708"/>
      <c r="CF98" s="708"/>
      <c r="CG98" s="708"/>
      <c r="CH98" s="708"/>
      <c r="CI98" s="708"/>
      <c r="CJ98" s="708"/>
      <c r="CK98" s="708"/>
      <c r="CL98" s="708"/>
      <c r="CM98" s="708"/>
      <c r="CN98" s="708"/>
      <c r="CO98" s="708"/>
      <c r="CP98" s="708"/>
      <c r="CQ98" s="708"/>
      <c r="CR98" s="708"/>
      <c r="CS98" s="708"/>
      <c r="CT98" s="708"/>
      <c r="CU98" s="708"/>
      <c r="CV98" s="708"/>
      <c r="CW98" s="708"/>
      <c r="CX98" s="708"/>
      <c r="CY98" s="708"/>
      <c r="CZ98" s="708"/>
      <c r="DA98" s="708"/>
      <c r="DB98" s="708"/>
      <c r="DC98" s="708"/>
      <c r="DD98" s="708"/>
      <c r="DE98" s="708"/>
      <c r="DF98" s="708"/>
      <c r="DG98" s="708"/>
      <c r="DH98" s="708"/>
      <c r="DI98" s="708"/>
      <c r="DJ98" s="708"/>
      <c r="DK98" s="708"/>
      <c r="DL98" s="708"/>
      <c r="DM98" s="708"/>
      <c r="DN98" s="708"/>
      <c r="DO98" s="708"/>
      <c r="DP98" s="708"/>
      <c r="DQ98" s="708"/>
      <c r="DR98" s="708"/>
      <c r="DS98" s="708"/>
      <c r="DT98" s="708"/>
      <c r="DU98" s="708"/>
      <c r="DV98" s="708"/>
      <c r="GQ98" s="708"/>
      <c r="GR98" s="708"/>
      <c r="GS98" s="708"/>
      <c r="GT98" s="708"/>
    </row>
    <row r="99" spans="1:202" s="707" customFormat="1" x14ac:dyDescent="0.35">
      <c r="A99" s="708"/>
      <c r="B99" s="708"/>
      <c r="C99" s="708"/>
      <c r="D99" s="708"/>
      <c r="E99" s="708"/>
      <c r="F99" s="708"/>
      <c r="G99" s="708"/>
      <c r="H99" s="708"/>
      <c r="I99" s="708"/>
      <c r="J99" s="708"/>
      <c r="K99" s="708"/>
      <c r="L99" s="708"/>
      <c r="M99" s="708"/>
      <c r="N99" s="708"/>
      <c r="O99" s="708"/>
      <c r="P99" s="708"/>
      <c r="Q99" s="708"/>
      <c r="R99" s="708"/>
      <c r="S99" s="708"/>
      <c r="T99" s="708"/>
      <c r="U99" s="708"/>
      <c r="V99" s="708"/>
      <c r="W99" s="708"/>
      <c r="X99" s="708"/>
      <c r="Y99" s="708"/>
      <c r="Z99" s="708"/>
      <c r="AA99" s="708"/>
      <c r="AB99" s="708"/>
      <c r="AC99" s="708"/>
      <c r="AD99" s="708"/>
      <c r="AE99" s="708"/>
      <c r="AF99" s="708"/>
      <c r="AG99" s="708"/>
      <c r="AH99" s="708"/>
      <c r="AI99" s="708"/>
      <c r="AJ99" s="708"/>
      <c r="AK99" s="708"/>
      <c r="AL99" s="708"/>
      <c r="AM99" s="708"/>
      <c r="AN99" s="708"/>
      <c r="AO99" s="708"/>
      <c r="AP99" s="708"/>
      <c r="AQ99" s="708"/>
      <c r="AR99" s="708"/>
      <c r="AS99" s="708"/>
      <c r="AT99" s="708"/>
      <c r="AU99" s="708"/>
      <c r="AV99" s="708"/>
      <c r="AW99" s="708"/>
      <c r="AX99" s="708"/>
      <c r="AY99" s="708"/>
      <c r="AZ99" s="708"/>
      <c r="BA99" s="708"/>
      <c r="BB99" s="708"/>
      <c r="BC99" s="708"/>
      <c r="BD99" s="708"/>
      <c r="BE99" s="708"/>
      <c r="BF99" s="708"/>
      <c r="BG99" s="708"/>
      <c r="BH99" s="708"/>
      <c r="BI99" s="708"/>
      <c r="BJ99" s="708"/>
      <c r="BK99" s="708"/>
      <c r="BL99" s="708"/>
      <c r="BM99" s="708"/>
      <c r="BN99" s="708"/>
      <c r="BO99" s="708"/>
      <c r="BP99" s="708"/>
      <c r="BQ99" s="708"/>
      <c r="BR99" s="708"/>
      <c r="BS99" s="708"/>
      <c r="BT99" s="708"/>
      <c r="BU99" s="708"/>
      <c r="BV99" s="708"/>
      <c r="BW99" s="708"/>
      <c r="BX99" s="708"/>
      <c r="BY99" s="708"/>
      <c r="BZ99" s="708"/>
      <c r="CA99" s="708"/>
      <c r="CB99" s="708"/>
      <c r="CC99" s="708"/>
      <c r="CD99" s="708"/>
      <c r="CE99" s="708"/>
      <c r="CF99" s="708"/>
      <c r="CG99" s="708"/>
      <c r="CH99" s="708"/>
      <c r="CI99" s="708"/>
      <c r="CJ99" s="708"/>
      <c r="CK99" s="708"/>
      <c r="CL99" s="708"/>
      <c r="CM99" s="708"/>
      <c r="CN99" s="708"/>
      <c r="CO99" s="708"/>
      <c r="CP99" s="708"/>
      <c r="CQ99" s="708"/>
      <c r="CR99" s="708"/>
      <c r="CS99" s="708"/>
      <c r="CT99" s="708"/>
      <c r="CU99" s="708"/>
      <c r="CV99" s="708"/>
      <c r="CW99" s="708"/>
      <c r="CX99" s="708"/>
      <c r="CY99" s="708"/>
      <c r="CZ99" s="708"/>
      <c r="DA99" s="708"/>
      <c r="DB99" s="708"/>
      <c r="DC99" s="708"/>
      <c r="DD99" s="708"/>
      <c r="DE99" s="708"/>
      <c r="DF99" s="708"/>
      <c r="DG99" s="708"/>
      <c r="DH99" s="708"/>
      <c r="DI99" s="708"/>
      <c r="DJ99" s="708"/>
      <c r="DK99" s="708"/>
      <c r="DL99" s="708"/>
      <c r="DM99" s="708"/>
      <c r="DN99" s="708"/>
      <c r="DO99" s="708"/>
      <c r="DP99" s="708"/>
      <c r="DQ99" s="708"/>
      <c r="DR99" s="708"/>
      <c r="DS99" s="708"/>
      <c r="DT99" s="708"/>
      <c r="DU99" s="708"/>
      <c r="DV99" s="708"/>
      <c r="GQ99" s="708"/>
      <c r="GR99" s="708"/>
      <c r="GS99" s="708"/>
      <c r="GT99" s="708"/>
    </row>
    <row r="100" spans="1:202" s="707" customFormat="1" x14ac:dyDescent="0.35">
      <c r="A100" s="708"/>
      <c r="B100" s="708"/>
      <c r="C100" s="708"/>
      <c r="D100" s="708"/>
      <c r="E100" s="708"/>
      <c r="F100" s="708"/>
      <c r="G100" s="708"/>
      <c r="H100" s="708"/>
      <c r="I100" s="708"/>
      <c r="J100" s="708"/>
      <c r="K100" s="708"/>
      <c r="L100" s="708"/>
      <c r="M100" s="708"/>
      <c r="N100" s="708"/>
      <c r="O100" s="708"/>
      <c r="P100" s="708"/>
      <c r="Q100" s="708"/>
      <c r="R100" s="708"/>
      <c r="S100" s="708"/>
      <c r="T100" s="708"/>
      <c r="U100" s="708"/>
      <c r="V100" s="708"/>
      <c r="W100" s="708"/>
      <c r="X100" s="708"/>
      <c r="Y100" s="708"/>
      <c r="Z100" s="708"/>
      <c r="AA100" s="708"/>
      <c r="AB100" s="708"/>
      <c r="AC100" s="708"/>
      <c r="AD100" s="708"/>
      <c r="AE100" s="708"/>
      <c r="AF100" s="708"/>
      <c r="AG100" s="708"/>
      <c r="AH100" s="708"/>
      <c r="AI100" s="708"/>
      <c r="AJ100" s="708"/>
      <c r="AK100" s="708"/>
      <c r="AL100" s="708"/>
      <c r="AM100" s="708"/>
      <c r="AN100" s="708"/>
      <c r="AO100" s="708"/>
      <c r="AP100" s="708"/>
      <c r="AQ100" s="708"/>
      <c r="AR100" s="708"/>
      <c r="AS100" s="708"/>
      <c r="AT100" s="708"/>
      <c r="AU100" s="708"/>
      <c r="AV100" s="708"/>
      <c r="AW100" s="708"/>
      <c r="AX100" s="708"/>
      <c r="AY100" s="708"/>
      <c r="AZ100" s="708"/>
      <c r="BA100" s="708"/>
      <c r="BB100" s="708"/>
      <c r="BC100" s="708"/>
      <c r="BD100" s="708"/>
      <c r="BE100" s="708"/>
      <c r="BF100" s="708"/>
      <c r="BG100" s="708"/>
      <c r="BH100" s="708"/>
      <c r="BI100" s="708"/>
      <c r="BJ100" s="708"/>
      <c r="BK100" s="708"/>
      <c r="BL100" s="708"/>
      <c r="BM100" s="708"/>
      <c r="BN100" s="708"/>
      <c r="BO100" s="708"/>
      <c r="BP100" s="708"/>
      <c r="BQ100" s="708"/>
      <c r="BR100" s="708"/>
      <c r="BS100" s="708"/>
      <c r="BT100" s="708"/>
      <c r="BU100" s="708"/>
      <c r="BV100" s="708"/>
      <c r="BW100" s="708"/>
      <c r="BX100" s="708"/>
      <c r="BY100" s="708"/>
      <c r="BZ100" s="708"/>
      <c r="CA100" s="708"/>
      <c r="CB100" s="708"/>
      <c r="CC100" s="708"/>
      <c r="CD100" s="708"/>
      <c r="CE100" s="708"/>
      <c r="CF100" s="708"/>
      <c r="CG100" s="708"/>
      <c r="CH100" s="708"/>
      <c r="CI100" s="708"/>
      <c r="CJ100" s="708"/>
      <c r="CK100" s="708"/>
      <c r="CL100" s="708"/>
      <c r="CM100" s="708"/>
      <c r="CN100" s="708"/>
      <c r="CO100" s="708"/>
      <c r="CP100" s="708"/>
      <c r="CQ100" s="708"/>
      <c r="CR100" s="708"/>
      <c r="CS100" s="708"/>
      <c r="CT100" s="708"/>
      <c r="CU100" s="708"/>
      <c r="CV100" s="708"/>
      <c r="CW100" s="708"/>
      <c r="CX100" s="708"/>
      <c r="CY100" s="708"/>
      <c r="CZ100" s="708"/>
      <c r="DA100" s="708"/>
      <c r="DB100" s="708"/>
      <c r="DC100" s="708"/>
      <c r="DD100" s="708"/>
      <c r="DE100" s="708"/>
      <c r="DF100" s="708"/>
      <c r="DG100" s="708"/>
      <c r="DH100" s="708"/>
      <c r="DI100" s="708"/>
      <c r="DJ100" s="708"/>
      <c r="DK100" s="708"/>
      <c r="DL100" s="708"/>
      <c r="DM100" s="708"/>
      <c r="DN100" s="708"/>
      <c r="DO100" s="708"/>
      <c r="DP100" s="708"/>
      <c r="DQ100" s="708"/>
      <c r="DR100" s="708"/>
      <c r="DS100" s="708"/>
      <c r="DT100" s="708"/>
      <c r="DU100" s="708"/>
      <c r="DV100" s="708"/>
      <c r="GQ100" s="708"/>
      <c r="GR100" s="708"/>
      <c r="GS100" s="708"/>
      <c r="GT100" s="708"/>
    </row>
    <row r="101" spans="1:202" s="707" customFormat="1" x14ac:dyDescent="0.35">
      <c r="A101" s="708"/>
      <c r="B101" s="708"/>
      <c r="C101" s="708"/>
      <c r="D101" s="708"/>
      <c r="E101" s="708"/>
      <c r="F101" s="708"/>
      <c r="G101" s="708"/>
      <c r="H101" s="708"/>
      <c r="I101" s="708"/>
      <c r="J101" s="708"/>
      <c r="K101" s="708"/>
      <c r="L101" s="708"/>
      <c r="M101" s="708"/>
      <c r="N101" s="708"/>
      <c r="O101" s="708"/>
      <c r="P101" s="708"/>
      <c r="Q101" s="708"/>
      <c r="R101" s="708"/>
      <c r="S101" s="708"/>
      <c r="T101" s="708"/>
      <c r="U101" s="708"/>
      <c r="V101" s="708"/>
      <c r="W101" s="708"/>
      <c r="X101" s="708"/>
      <c r="Y101" s="708"/>
      <c r="Z101" s="708"/>
      <c r="AA101" s="708"/>
      <c r="AB101" s="708"/>
      <c r="AC101" s="708"/>
      <c r="AD101" s="708"/>
      <c r="AE101" s="708"/>
      <c r="AF101" s="708"/>
      <c r="AG101" s="708"/>
      <c r="AH101" s="708"/>
      <c r="AI101" s="708"/>
      <c r="AJ101" s="708"/>
      <c r="AK101" s="708"/>
      <c r="AL101" s="708"/>
      <c r="AM101" s="708"/>
      <c r="AN101" s="708"/>
      <c r="AO101" s="708"/>
      <c r="AP101" s="708"/>
      <c r="AQ101" s="708"/>
      <c r="AR101" s="708"/>
      <c r="AS101" s="708"/>
      <c r="AT101" s="708"/>
      <c r="AU101" s="708"/>
      <c r="AV101" s="708"/>
      <c r="AW101" s="708"/>
      <c r="AX101" s="708"/>
      <c r="AY101" s="708"/>
      <c r="AZ101" s="708"/>
      <c r="BA101" s="708"/>
      <c r="BB101" s="708"/>
      <c r="BC101" s="708"/>
      <c r="BD101" s="708"/>
      <c r="BE101" s="708"/>
      <c r="BF101" s="708"/>
      <c r="BG101" s="708"/>
      <c r="BH101" s="708"/>
      <c r="BI101" s="708"/>
      <c r="BJ101" s="708"/>
      <c r="BK101" s="708"/>
      <c r="BL101" s="708"/>
      <c r="BM101" s="708"/>
      <c r="BN101" s="708"/>
      <c r="BO101" s="708"/>
      <c r="BP101" s="708"/>
      <c r="BQ101" s="708"/>
      <c r="BR101" s="708"/>
      <c r="BS101" s="708"/>
      <c r="BT101" s="708"/>
      <c r="BU101" s="708"/>
      <c r="BV101" s="708"/>
      <c r="BW101" s="708"/>
      <c r="BX101" s="708"/>
      <c r="BY101" s="708"/>
      <c r="BZ101" s="708"/>
      <c r="CA101" s="708"/>
      <c r="CB101" s="708"/>
      <c r="CC101" s="708"/>
      <c r="CD101" s="708"/>
      <c r="CE101" s="708"/>
      <c r="CF101" s="708"/>
      <c r="CG101" s="708"/>
      <c r="CH101" s="708"/>
      <c r="CI101" s="708"/>
      <c r="CJ101" s="708"/>
      <c r="CK101" s="708"/>
      <c r="CL101" s="708"/>
      <c r="CM101" s="708"/>
      <c r="CN101" s="708"/>
      <c r="CO101" s="708"/>
      <c r="CP101" s="708"/>
      <c r="CQ101" s="708"/>
      <c r="CR101" s="708"/>
      <c r="CS101" s="708"/>
      <c r="CT101" s="708"/>
      <c r="CU101" s="708"/>
      <c r="CV101" s="708"/>
      <c r="CW101" s="708"/>
      <c r="CX101" s="708"/>
      <c r="CY101" s="708"/>
      <c r="CZ101" s="708"/>
      <c r="DA101" s="708"/>
      <c r="DB101" s="708"/>
      <c r="DC101" s="708"/>
      <c r="DD101" s="708"/>
      <c r="DE101" s="708"/>
      <c r="DF101" s="708"/>
      <c r="DG101" s="708"/>
      <c r="DH101" s="708"/>
      <c r="DI101" s="708"/>
      <c r="DJ101" s="708"/>
      <c r="DK101" s="708"/>
      <c r="DL101" s="708"/>
      <c r="DM101" s="708"/>
      <c r="DN101" s="708"/>
      <c r="DO101" s="708"/>
      <c r="DP101" s="708"/>
      <c r="DQ101" s="708"/>
      <c r="DR101" s="708"/>
      <c r="DS101" s="708"/>
      <c r="DT101" s="708"/>
      <c r="DU101" s="708"/>
      <c r="DV101" s="708"/>
      <c r="GQ101" s="708"/>
      <c r="GR101" s="708"/>
      <c r="GS101" s="708"/>
      <c r="GT101" s="708"/>
    </row>
    <row r="102" spans="1:202" s="707" customFormat="1" x14ac:dyDescent="0.35">
      <c r="A102" s="708"/>
      <c r="B102" s="708"/>
      <c r="C102" s="708"/>
      <c r="D102" s="708"/>
      <c r="E102" s="708"/>
      <c r="F102" s="708"/>
      <c r="G102" s="708"/>
      <c r="H102" s="708"/>
      <c r="I102" s="708"/>
      <c r="J102" s="708"/>
      <c r="K102" s="708"/>
      <c r="L102" s="708"/>
      <c r="M102" s="708"/>
      <c r="N102" s="708"/>
      <c r="O102" s="708"/>
      <c r="P102" s="708"/>
      <c r="Q102" s="708"/>
      <c r="R102" s="708"/>
      <c r="S102" s="708"/>
      <c r="T102" s="708"/>
      <c r="U102" s="708"/>
      <c r="V102" s="708"/>
      <c r="W102" s="708"/>
      <c r="X102" s="708"/>
      <c r="Y102" s="708"/>
      <c r="Z102" s="708"/>
      <c r="AA102" s="708"/>
      <c r="AB102" s="708"/>
      <c r="AC102" s="708"/>
      <c r="AD102" s="708"/>
      <c r="AE102" s="708"/>
      <c r="AF102" s="708"/>
      <c r="AG102" s="708"/>
      <c r="AH102" s="708"/>
      <c r="AI102" s="708"/>
      <c r="AJ102" s="708"/>
      <c r="AK102" s="708"/>
      <c r="AL102" s="708"/>
      <c r="AM102" s="708"/>
      <c r="AN102" s="708"/>
      <c r="AO102" s="708"/>
      <c r="AP102" s="708"/>
      <c r="AQ102" s="708"/>
      <c r="AR102" s="708"/>
      <c r="AS102" s="708"/>
      <c r="AT102" s="708"/>
      <c r="AU102" s="708"/>
      <c r="AV102" s="708"/>
      <c r="AW102" s="708"/>
      <c r="AX102" s="708"/>
      <c r="AY102" s="708"/>
      <c r="AZ102" s="708"/>
      <c r="BA102" s="708"/>
      <c r="BB102" s="708"/>
      <c r="BC102" s="708"/>
      <c r="BD102" s="708"/>
      <c r="BE102" s="708"/>
      <c r="BF102" s="708"/>
      <c r="BG102" s="708"/>
      <c r="BH102" s="708"/>
      <c r="BI102" s="708"/>
      <c r="BJ102" s="708"/>
      <c r="BK102" s="708"/>
      <c r="BL102" s="708"/>
      <c r="BM102" s="708"/>
      <c r="BN102" s="708"/>
      <c r="BO102" s="708"/>
      <c r="BP102" s="708"/>
      <c r="BQ102" s="708"/>
      <c r="BR102" s="708"/>
      <c r="BS102" s="708"/>
      <c r="BT102" s="708"/>
      <c r="BU102" s="708"/>
      <c r="BV102" s="708"/>
      <c r="BW102" s="708"/>
      <c r="BX102" s="708"/>
      <c r="BY102" s="708"/>
      <c r="BZ102" s="708"/>
      <c r="CA102" s="708"/>
      <c r="CB102" s="708"/>
      <c r="CC102" s="708"/>
      <c r="CD102" s="708"/>
      <c r="CE102" s="708"/>
      <c r="CF102" s="708"/>
      <c r="CG102" s="708"/>
      <c r="CH102" s="708"/>
      <c r="CI102" s="708"/>
      <c r="CJ102" s="708"/>
      <c r="CK102" s="708"/>
      <c r="CL102" s="708"/>
      <c r="CM102" s="708"/>
      <c r="CN102" s="708"/>
      <c r="CO102" s="708"/>
      <c r="CP102" s="708"/>
      <c r="CQ102" s="708"/>
      <c r="CR102" s="708"/>
      <c r="CS102" s="708"/>
      <c r="CT102" s="708"/>
      <c r="CU102" s="708"/>
      <c r="CV102" s="708"/>
      <c r="CW102" s="708"/>
      <c r="CX102" s="708"/>
      <c r="CY102" s="708"/>
      <c r="CZ102" s="708"/>
      <c r="DA102" s="708"/>
      <c r="DB102" s="708"/>
      <c r="DC102" s="708"/>
      <c r="DD102" s="708"/>
      <c r="DE102" s="708"/>
      <c r="DF102" s="708"/>
      <c r="DG102" s="708"/>
      <c r="DH102" s="708"/>
      <c r="DI102" s="708"/>
      <c r="DJ102" s="708"/>
      <c r="DK102" s="708"/>
      <c r="DL102" s="708"/>
      <c r="DM102" s="708"/>
      <c r="DN102" s="708"/>
      <c r="DO102" s="708"/>
      <c r="DP102" s="708"/>
      <c r="DQ102" s="708"/>
      <c r="DR102" s="708"/>
      <c r="DS102" s="708"/>
      <c r="DT102" s="708"/>
      <c r="DU102" s="708"/>
      <c r="DV102" s="708"/>
      <c r="GQ102" s="708"/>
      <c r="GR102" s="708"/>
      <c r="GS102" s="708"/>
      <c r="GT102" s="708"/>
    </row>
    <row r="103" spans="1:202" s="707" customFormat="1" x14ac:dyDescent="0.35">
      <c r="A103" s="708"/>
      <c r="B103" s="708"/>
      <c r="C103" s="708"/>
      <c r="D103" s="708"/>
      <c r="E103" s="708"/>
      <c r="F103" s="708"/>
      <c r="G103" s="708"/>
      <c r="H103" s="708"/>
      <c r="I103" s="708"/>
      <c r="J103" s="708"/>
      <c r="K103" s="708"/>
      <c r="L103" s="708"/>
      <c r="M103" s="708"/>
      <c r="N103" s="708"/>
      <c r="O103" s="708"/>
      <c r="P103" s="708"/>
      <c r="Q103" s="708"/>
      <c r="R103" s="708"/>
      <c r="S103" s="708"/>
      <c r="T103" s="708"/>
      <c r="U103" s="708"/>
      <c r="V103" s="708"/>
      <c r="W103" s="708"/>
      <c r="X103" s="708"/>
      <c r="Y103" s="708"/>
      <c r="Z103" s="708"/>
      <c r="AA103" s="708"/>
      <c r="AB103" s="708"/>
      <c r="AC103" s="708"/>
      <c r="AD103" s="708"/>
      <c r="AE103" s="708"/>
      <c r="AF103" s="708"/>
      <c r="AG103" s="708"/>
      <c r="AH103" s="708"/>
      <c r="AI103" s="708"/>
      <c r="AJ103" s="708"/>
      <c r="AK103" s="708"/>
      <c r="AL103" s="708"/>
      <c r="AM103" s="708"/>
      <c r="AN103" s="708"/>
      <c r="AO103" s="708"/>
      <c r="AP103" s="708"/>
      <c r="AQ103" s="708"/>
      <c r="AR103" s="708"/>
      <c r="AS103" s="708"/>
      <c r="AT103" s="708"/>
      <c r="AU103" s="708"/>
      <c r="AV103" s="708"/>
      <c r="AW103" s="708"/>
      <c r="AX103" s="708"/>
      <c r="AY103" s="708"/>
      <c r="AZ103" s="708"/>
      <c r="BA103" s="708"/>
      <c r="BB103" s="708"/>
      <c r="BC103" s="708"/>
      <c r="BD103" s="708"/>
      <c r="BE103" s="708"/>
      <c r="BF103" s="708"/>
      <c r="BG103" s="708"/>
      <c r="BH103" s="708"/>
      <c r="BI103" s="708"/>
      <c r="BJ103" s="708"/>
      <c r="BK103" s="708"/>
      <c r="BL103" s="708"/>
      <c r="BM103" s="708"/>
      <c r="BN103" s="708"/>
      <c r="BO103" s="708"/>
      <c r="BP103" s="708"/>
      <c r="BQ103" s="708"/>
      <c r="BR103" s="708"/>
      <c r="BS103" s="708"/>
      <c r="BT103" s="708"/>
      <c r="BU103" s="708"/>
      <c r="BV103" s="708"/>
      <c r="BW103" s="708"/>
      <c r="BX103" s="708"/>
      <c r="BY103" s="708"/>
      <c r="BZ103" s="708"/>
      <c r="CA103" s="708"/>
      <c r="CB103" s="708"/>
      <c r="CC103" s="708"/>
      <c r="CD103" s="708"/>
      <c r="CE103" s="708"/>
      <c r="CF103" s="708"/>
      <c r="CG103" s="708"/>
      <c r="CH103" s="708"/>
      <c r="CI103" s="708"/>
      <c r="CJ103" s="708"/>
      <c r="CK103" s="708"/>
      <c r="CL103" s="708"/>
      <c r="CM103" s="708"/>
      <c r="CN103" s="708"/>
      <c r="CO103" s="708"/>
      <c r="CP103" s="708"/>
      <c r="CQ103" s="708"/>
      <c r="CR103" s="708"/>
      <c r="CS103" s="708"/>
      <c r="CT103" s="708"/>
      <c r="CU103" s="708"/>
      <c r="CV103" s="708"/>
      <c r="CW103" s="708"/>
      <c r="CX103" s="708"/>
      <c r="CY103" s="708"/>
      <c r="CZ103" s="708"/>
      <c r="DA103" s="708"/>
      <c r="DB103" s="708"/>
      <c r="DC103" s="708"/>
      <c r="DD103" s="708"/>
      <c r="DE103" s="708"/>
      <c r="DF103" s="708"/>
      <c r="DG103" s="708"/>
      <c r="DH103" s="708"/>
      <c r="DI103" s="708"/>
      <c r="DJ103" s="708"/>
      <c r="DK103" s="708"/>
      <c r="DL103" s="708"/>
      <c r="DM103" s="708"/>
      <c r="DN103" s="708"/>
      <c r="DO103" s="708"/>
      <c r="DP103" s="708"/>
      <c r="DQ103" s="708"/>
      <c r="DR103" s="708"/>
      <c r="DS103" s="708"/>
      <c r="DT103" s="708"/>
      <c r="DU103" s="708"/>
      <c r="DV103" s="708"/>
      <c r="GQ103" s="708"/>
      <c r="GR103" s="708"/>
      <c r="GS103" s="708"/>
      <c r="GT103" s="708"/>
    </row>
    <row r="104" spans="1:202" s="707" customFormat="1" x14ac:dyDescent="0.35">
      <c r="A104" s="708"/>
      <c r="B104" s="708"/>
      <c r="C104" s="708"/>
      <c r="D104" s="708"/>
      <c r="E104" s="708"/>
      <c r="F104" s="708"/>
      <c r="G104" s="708"/>
      <c r="H104" s="708"/>
      <c r="I104" s="708"/>
      <c r="J104" s="708"/>
      <c r="K104" s="708"/>
      <c r="L104" s="708"/>
      <c r="M104" s="708"/>
      <c r="N104" s="708"/>
      <c r="O104" s="708"/>
      <c r="P104" s="708"/>
      <c r="Q104" s="708"/>
      <c r="R104" s="708"/>
      <c r="S104" s="708"/>
      <c r="T104" s="708"/>
      <c r="U104" s="708"/>
      <c r="V104" s="708"/>
      <c r="W104" s="708"/>
      <c r="X104" s="708"/>
      <c r="Y104" s="708"/>
      <c r="Z104" s="708"/>
      <c r="AA104" s="708"/>
      <c r="AB104" s="708"/>
      <c r="AC104" s="708"/>
      <c r="AD104" s="708"/>
      <c r="AE104" s="708"/>
      <c r="AF104" s="708"/>
      <c r="AG104" s="708"/>
      <c r="AH104" s="708"/>
      <c r="AI104" s="708"/>
      <c r="AJ104" s="708"/>
      <c r="AK104" s="708"/>
      <c r="AL104" s="708"/>
      <c r="AM104" s="708"/>
      <c r="AN104" s="708"/>
      <c r="AO104" s="708"/>
      <c r="AP104" s="708"/>
      <c r="AQ104" s="708"/>
      <c r="AR104" s="708"/>
      <c r="AS104" s="708"/>
      <c r="AT104" s="708"/>
      <c r="AU104" s="708"/>
      <c r="AV104" s="708"/>
      <c r="AW104" s="708"/>
      <c r="AX104" s="708"/>
      <c r="AY104" s="708"/>
      <c r="AZ104" s="708"/>
      <c r="BA104" s="708"/>
      <c r="BB104" s="708"/>
      <c r="BC104" s="708"/>
      <c r="BD104" s="708"/>
      <c r="BE104" s="708"/>
      <c r="BF104" s="708"/>
      <c r="BG104" s="708"/>
      <c r="BH104" s="708"/>
      <c r="BI104" s="708"/>
      <c r="BJ104" s="708"/>
      <c r="BK104" s="708"/>
      <c r="BL104" s="708"/>
      <c r="BM104" s="708"/>
      <c r="BN104" s="708"/>
      <c r="BO104" s="708"/>
      <c r="BP104" s="708"/>
      <c r="BQ104" s="708"/>
      <c r="BR104" s="708"/>
      <c r="BS104" s="708"/>
      <c r="BT104" s="708"/>
      <c r="BU104" s="708"/>
      <c r="BV104" s="708"/>
      <c r="BW104" s="708"/>
      <c r="BX104" s="708"/>
      <c r="BY104" s="708"/>
      <c r="BZ104" s="708"/>
      <c r="CA104" s="708"/>
      <c r="CB104" s="708"/>
      <c r="CC104" s="708"/>
      <c r="CD104" s="708"/>
      <c r="CE104" s="708"/>
      <c r="CF104" s="708"/>
      <c r="CG104" s="708"/>
      <c r="CH104" s="708"/>
      <c r="CI104" s="708"/>
      <c r="CJ104" s="708"/>
      <c r="CK104" s="708"/>
      <c r="CL104" s="708"/>
      <c r="CM104" s="708"/>
      <c r="CN104" s="708"/>
      <c r="CO104" s="708"/>
      <c r="CP104" s="708"/>
      <c r="CQ104" s="708"/>
      <c r="CR104" s="708"/>
      <c r="CS104" s="708"/>
      <c r="CT104" s="708"/>
      <c r="CU104" s="708"/>
      <c r="CV104" s="708"/>
      <c r="CW104" s="708"/>
      <c r="CX104" s="708"/>
      <c r="CY104" s="708"/>
      <c r="CZ104" s="708"/>
      <c r="DA104" s="708"/>
      <c r="DB104" s="708"/>
      <c r="DC104" s="708"/>
      <c r="DD104" s="708"/>
      <c r="DE104" s="708"/>
      <c r="DF104" s="708"/>
      <c r="DG104" s="708"/>
      <c r="DH104" s="708"/>
      <c r="DI104" s="708"/>
      <c r="DJ104" s="708"/>
      <c r="DK104" s="708"/>
      <c r="DL104" s="708"/>
      <c r="DM104" s="708"/>
      <c r="DN104" s="708"/>
      <c r="DO104" s="708"/>
      <c r="DP104" s="708"/>
      <c r="DQ104" s="708"/>
      <c r="DR104" s="708"/>
      <c r="DS104" s="708"/>
      <c r="DT104" s="708"/>
      <c r="DU104" s="708"/>
      <c r="DV104" s="708"/>
      <c r="GQ104" s="708"/>
      <c r="GR104" s="708"/>
      <c r="GS104" s="708"/>
      <c r="GT104" s="708"/>
    </row>
    <row r="105" spans="1:202" s="707" customFormat="1" x14ac:dyDescent="0.35">
      <c r="A105" s="708"/>
      <c r="B105" s="708"/>
      <c r="C105" s="708"/>
      <c r="D105" s="708"/>
      <c r="E105" s="708"/>
      <c r="F105" s="708"/>
      <c r="G105" s="708"/>
      <c r="H105" s="708"/>
      <c r="I105" s="708"/>
      <c r="J105" s="708"/>
      <c r="K105" s="708"/>
      <c r="L105" s="708"/>
      <c r="M105" s="708"/>
      <c r="N105" s="708"/>
      <c r="O105" s="708"/>
      <c r="P105" s="708"/>
      <c r="Q105" s="708"/>
      <c r="R105" s="708"/>
      <c r="S105" s="708"/>
      <c r="T105" s="708"/>
      <c r="U105" s="708"/>
      <c r="V105" s="708"/>
      <c r="W105" s="708"/>
      <c r="X105" s="708"/>
      <c r="Y105" s="708"/>
      <c r="Z105" s="708"/>
      <c r="AA105" s="708"/>
      <c r="AB105" s="708"/>
      <c r="AC105" s="708"/>
      <c r="AD105" s="708"/>
      <c r="AE105" s="708"/>
      <c r="AF105" s="708"/>
      <c r="AG105" s="708"/>
      <c r="AH105" s="708"/>
      <c r="AI105" s="708"/>
      <c r="AJ105" s="708"/>
      <c r="AK105" s="708"/>
      <c r="AL105" s="708"/>
      <c r="AM105" s="708"/>
      <c r="AN105" s="708"/>
      <c r="AO105" s="708"/>
      <c r="AP105" s="708"/>
      <c r="AQ105" s="708"/>
      <c r="AR105" s="708"/>
      <c r="AS105" s="708"/>
      <c r="AT105" s="708"/>
      <c r="AU105" s="708"/>
      <c r="AV105" s="708"/>
      <c r="AW105" s="708"/>
      <c r="AX105" s="708"/>
      <c r="AY105" s="708"/>
      <c r="AZ105" s="708"/>
      <c r="BA105" s="708"/>
      <c r="BB105" s="708"/>
      <c r="BC105" s="708"/>
      <c r="BD105" s="708"/>
      <c r="BE105" s="708"/>
      <c r="BF105" s="708"/>
      <c r="BG105" s="708"/>
      <c r="BH105" s="708"/>
      <c r="BI105" s="708"/>
      <c r="BJ105" s="708"/>
      <c r="BK105" s="708"/>
      <c r="BL105" s="708"/>
      <c r="BM105" s="708"/>
      <c r="BN105" s="708"/>
      <c r="BO105" s="708"/>
      <c r="BP105" s="708"/>
      <c r="BQ105" s="708"/>
      <c r="BR105" s="708"/>
      <c r="BS105" s="708"/>
      <c r="BT105" s="708"/>
      <c r="BU105" s="708"/>
      <c r="BV105" s="708"/>
      <c r="BW105" s="708"/>
      <c r="BX105" s="708"/>
      <c r="BY105" s="708"/>
      <c r="BZ105" s="708"/>
      <c r="CA105" s="708"/>
      <c r="CB105" s="708"/>
      <c r="CC105" s="708"/>
      <c r="CD105" s="708"/>
      <c r="CE105" s="708"/>
      <c r="CF105" s="708"/>
      <c r="CG105" s="708"/>
      <c r="CH105" s="708"/>
      <c r="CI105" s="708"/>
      <c r="CJ105" s="708"/>
      <c r="CK105" s="708"/>
      <c r="CL105" s="708"/>
      <c r="CM105" s="708"/>
      <c r="CN105" s="708"/>
      <c r="CO105" s="708"/>
      <c r="CP105" s="708"/>
      <c r="CQ105" s="708"/>
      <c r="CR105" s="708"/>
      <c r="CS105" s="708"/>
      <c r="CT105" s="708"/>
      <c r="CU105" s="708"/>
      <c r="CV105" s="708"/>
      <c r="CW105" s="708"/>
      <c r="CX105" s="708"/>
      <c r="CY105" s="708"/>
      <c r="CZ105" s="708"/>
      <c r="DA105" s="708"/>
      <c r="DB105" s="708"/>
      <c r="DC105" s="708"/>
      <c r="DD105" s="708"/>
      <c r="DE105" s="708"/>
      <c r="DF105" s="708"/>
      <c r="DG105" s="708"/>
      <c r="DH105" s="708"/>
      <c r="DI105" s="708"/>
      <c r="DJ105" s="708"/>
      <c r="DK105" s="708"/>
      <c r="DL105" s="708"/>
      <c r="DM105" s="708"/>
      <c r="DN105" s="708"/>
      <c r="DO105" s="708"/>
      <c r="DP105" s="708"/>
      <c r="DQ105" s="708"/>
      <c r="DR105" s="708"/>
      <c r="DS105" s="708"/>
      <c r="DT105" s="708"/>
      <c r="DU105" s="708"/>
      <c r="DV105" s="708"/>
      <c r="GQ105" s="708"/>
      <c r="GR105" s="708"/>
      <c r="GS105" s="708"/>
      <c r="GT105" s="708"/>
    </row>
    <row r="106" spans="1:202" s="707" customFormat="1" x14ac:dyDescent="0.35">
      <c r="A106" s="708"/>
      <c r="B106" s="708"/>
      <c r="C106" s="708"/>
      <c r="D106" s="708"/>
      <c r="E106" s="708"/>
      <c r="F106" s="708"/>
      <c r="G106" s="708"/>
      <c r="H106" s="708"/>
      <c r="I106" s="708"/>
      <c r="J106" s="708"/>
      <c r="K106" s="708"/>
      <c r="L106" s="708"/>
      <c r="M106" s="708"/>
      <c r="N106" s="708"/>
      <c r="O106" s="708"/>
      <c r="P106" s="708"/>
      <c r="Q106" s="708"/>
      <c r="R106" s="708"/>
      <c r="S106" s="708"/>
      <c r="T106" s="708"/>
      <c r="U106" s="708"/>
      <c r="V106" s="708"/>
      <c r="W106" s="708"/>
      <c r="X106" s="708"/>
      <c r="Y106" s="708"/>
      <c r="Z106" s="708"/>
      <c r="AA106" s="708"/>
      <c r="AB106" s="708"/>
      <c r="AC106" s="708"/>
      <c r="AD106" s="708"/>
      <c r="AE106" s="708"/>
      <c r="AF106" s="708"/>
      <c r="AG106" s="708"/>
      <c r="AH106" s="708"/>
      <c r="AI106" s="708"/>
      <c r="AJ106" s="708"/>
      <c r="AK106" s="708"/>
      <c r="AL106" s="708"/>
      <c r="AM106" s="708"/>
      <c r="AN106" s="708"/>
      <c r="AO106" s="708"/>
      <c r="AP106" s="708"/>
      <c r="AQ106" s="708"/>
      <c r="AR106" s="708"/>
      <c r="AS106" s="708"/>
      <c r="AT106" s="708"/>
      <c r="AU106" s="708"/>
      <c r="AV106" s="708"/>
      <c r="AW106" s="708"/>
      <c r="AX106" s="708"/>
      <c r="AY106" s="708"/>
      <c r="AZ106" s="708"/>
      <c r="BA106" s="708"/>
      <c r="BB106" s="708"/>
      <c r="BC106" s="708"/>
      <c r="BD106" s="708"/>
      <c r="BE106" s="708"/>
      <c r="BF106" s="708"/>
      <c r="BG106" s="708"/>
      <c r="BH106" s="708"/>
      <c r="BI106" s="708"/>
      <c r="BJ106" s="708"/>
      <c r="BK106" s="708"/>
      <c r="BL106" s="708"/>
      <c r="BM106" s="708"/>
      <c r="BN106" s="708"/>
      <c r="BO106" s="708"/>
      <c r="BP106" s="708"/>
      <c r="BQ106" s="708"/>
      <c r="BR106" s="708"/>
      <c r="BS106" s="708"/>
      <c r="BT106" s="708"/>
      <c r="BU106" s="708"/>
      <c r="BV106" s="708"/>
      <c r="BW106" s="708"/>
      <c r="BX106" s="708"/>
      <c r="BY106" s="708"/>
      <c r="BZ106" s="708"/>
      <c r="CA106" s="708"/>
      <c r="CB106" s="708"/>
      <c r="CC106" s="708"/>
      <c r="CD106" s="708"/>
      <c r="CE106" s="708"/>
      <c r="CF106" s="708"/>
      <c r="CG106" s="708"/>
      <c r="CH106" s="708"/>
      <c r="CI106" s="708"/>
      <c r="CJ106" s="708"/>
      <c r="CK106" s="708"/>
      <c r="CL106" s="708"/>
      <c r="CM106" s="708"/>
      <c r="CN106" s="708"/>
      <c r="CO106" s="708"/>
      <c r="CP106" s="708"/>
      <c r="CQ106" s="708"/>
      <c r="CR106" s="708"/>
      <c r="CS106" s="708"/>
      <c r="CT106" s="708"/>
      <c r="CU106" s="708"/>
      <c r="CV106" s="708"/>
      <c r="CW106" s="708"/>
      <c r="CX106" s="708"/>
      <c r="CY106" s="708"/>
      <c r="CZ106" s="708"/>
      <c r="DA106" s="708"/>
      <c r="DB106" s="708"/>
      <c r="DC106" s="708"/>
      <c r="DD106" s="708"/>
      <c r="DE106" s="708"/>
      <c r="DF106" s="708"/>
      <c r="DG106" s="708"/>
      <c r="DH106" s="708"/>
      <c r="DI106" s="708"/>
      <c r="DJ106" s="708"/>
      <c r="DK106" s="708"/>
      <c r="DL106" s="708"/>
      <c r="DM106" s="708"/>
      <c r="DN106" s="708"/>
      <c r="DO106" s="708"/>
      <c r="DP106" s="708"/>
      <c r="DQ106" s="708"/>
      <c r="DR106" s="708"/>
      <c r="DS106" s="708"/>
      <c r="DT106" s="708"/>
      <c r="DU106" s="708"/>
      <c r="DV106" s="708"/>
      <c r="GQ106" s="708"/>
      <c r="GR106" s="708"/>
      <c r="GS106" s="708"/>
      <c r="GT106" s="708"/>
    </row>
    <row r="107" spans="1:202" s="707" customFormat="1" x14ac:dyDescent="0.35">
      <c r="A107" s="708"/>
      <c r="B107" s="708"/>
      <c r="C107" s="708"/>
      <c r="D107" s="708"/>
      <c r="E107" s="708"/>
      <c r="F107" s="708"/>
      <c r="G107" s="708"/>
      <c r="H107" s="708"/>
      <c r="I107" s="708"/>
      <c r="J107" s="708"/>
      <c r="K107" s="708"/>
      <c r="L107" s="708"/>
      <c r="M107" s="708"/>
      <c r="N107" s="708"/>
      <c r="O107" s="708"/>
      <c r="P107" s="708"/>
      <c r="Q107" s="708"/>
      <c r="R107" s="708"/>
      <c r="S107" s="708"/>
      <c r="T107" s="708"/>
      <c r="U107" s="708"/>
      <c r="V107" s="708"/>
      <c r="W107" s="708"/>
      <c r="X107" s="708"/>
      <c r="Y107" s="708"/>
      <c r="Z107" s="708"/>
      <c r="AA107" s="708"/>
      <c r="AB107" s="708"/>
      <c r="AC107" s="708"/>
      <c r="AD107" s="708"/>
      <c r="AE107" s="708"/>
      <c r="AF107" s="708"/>
      <c r="AG107" s="708"/>
      <c r="AH107" s="708"/>
      <c r="AI107" s="708"/>
      <c r="AJ107" s="708"/>
      <c r="AK107" s="708"/>
      <c r="AL107" s="708"/>
      <c r="AM107" s="708"/>
      <c r="AN107" s="708"/>
      <c r="AO107" s="708"/>
      <c r="AP107" s="708"/>
      <c r="AQ107" s="708"/>
      <c r="AR107" s="708"/>
      <c r="AS107" s="708"/>
      <c r="AT107" s="708"/>
      <c r="AU107" s="708"/>
      <c r="AV107" s="708"/>
      <c r="AW107" s="708"/>
      <c r="AX107" s="708"/>
      <c r="AY107" s="708"/>
      <c r="AZ107" s="708"/>
      <c r="BA107" s="708"/>
      <c r="BB107" s="708"/>
      <c r="BC107" s="708"/>
      <c r="BD107" s="708"/>
      <c r="BE107" s="708"/>
      <c r="BF107" s="708"/>
      <c r="BG107" s="708"/>
      <c r="BH107" s="708"/>
      <c r="BI107" s="708"/>
      <c r="BJ107" s="708"/>
      <c r="BK107" s="708"/>
      <c r="BL107" s="708"/>
      <c r="BM107" s="708"/>
      <c r="BN107" s="708"/>
      <c r="BO107" s="708"/>
      <c r="BP107" s="708"/>
      <c r="BQ107" s="708"/>
      <c r="BR107" s="708"/>
      <c r="BS107" s="708"/>
      <c r="BT107" s="708"/>
      <c r="BU107" s="708"/>
      <c r="BV107" s="708"/>
      <c r="BW107" s="708"/>
      <c r="BX107" s="708"/>
      <c r="BY107" s="708"/>
      <c r="BZ107" s="708"/>
      <c r="CA107" s="708"/>
      <c r="CB107" s="708"/>
      <c r="CC107" s="708"/>
      <c r="CD107" s="708"/>
      <c r="CE107" s="708"/>
      <c r="CF107" s="708"/>
      <c r="CG107" s="708"/>
      <c r="CH107" s="708"/>
      <c r="CI107" s="708"/>
      <c r="CJ107" s="708"/>
      <c r="CK107" s="708"/>
      <c r="CL107" s="708"/>
      <c r="CM107" s="708"/>
      <c r="CN107" s="708"/>
      <c r="CO107" s="708"/>
      <c r="CP107" s="708"/>
      <c r="CQ107" s="708"/>
      <c r="CR107" s="708"/>
      <c r="CS107" s="708"/>
      <c r="CT107" s="708"/>
      <c r="CU107" s="708"/>
      <c r="CV107" s="708"/>
      <c r="CW107" s="708"/>
      <c r="CX107" s="708"/>
      <c r="CY107" s="708"/>
      <c r="CZ107" s="708"/>
      <c r="DA107" s="708"/>
      <c r="DB107" s="708"/>
      <c r="DC107" s="708"/>
      <c r="DD107" s="708"/>
      <c r="DE107" s="708"/>
      <c r="DF107" s="708"/>
      <c r="DG107" s="708"/>
      <c r="DH107" s="708"/>
      <c r="DI107" s="708"/>
      <c r="DJ107" s="708"/>
      <c r="DK107" s="708"/>
      <c r="DL107" s="708"/>
      <c r="DM107" s="708"/>
      <c r="DN107" s="708"/>
      <c r="DO107" s="708"/>
      <c r="DP107" s="708"/>
      <c r="DQ107" s="708"/>
      <c r="DR107" s="708"/>
      <c r="DS107" s="708"/>
      <c r="DT107" s="708"/>
      <c r="DU107" s="708"/>
      <c r="DV107" s="708"/>
      <c r="GQ107" s="708"/>
      <c r="GR107" s="708"/>
      <c r="GS107" s="708"/>
      <c r="GT107" s="708"/>
    </row>
    <row r="108" spans="1:202" s="707" customFormat="1" x14ac:dyDescent="0.35">
      <c r="A108" s="708"/>
      <c r="B108" s="708"/>
      <c r="C108" s="708"/>
      <c r="D108" s="708"/>
      <c r="E108" s="708"/>
      <c r="F108" s="708"/>
      <c r="G108" s="708"/>
      <c r="H108" s="708"/>
      <c r="I108" s="708"/>
      <c r="J108" s="708"/>
      <c r="K108" s="708"/>
      <c r="L108" s="708"/>
      <c r="M108" s="708"/>
      <c r="N108" s="708"/>
      <c r="O108" s="708"/>
      <c r="P108" s="708"/>
      <c r="Q108" s="708"/>
      <c r="R108" s="708"/>
      <c r="S108" s="708"/>
      <c r="T108" s="708"/>
      <c r="U108" s="708"/>
      <c r="V108" s="708"/>
      <c r="W108" s="708"/>
      <c r="X108" s="708"/>
      <c r="Y108" s="708"/>
      <c r="Z108" s="708"/>
      <c r="AA108" s="708"/>
      <c r="AB108" s="708"/>
      <c r="AC108" s="708"/>
      <c r="AD108" s="708"/>
      <c r="AE108" s="708"/>
      <c r="AF108" s="708"/>
      <c r="AG108" s="708"/>
      <c r="AH108" s="708"/>
      <c r="AI108" s="708"/>
      <c r="AJ108" s="708"/>
      <c r="AK108" s="708"/>
      <c r="AL108" s="708"/>
      <c r="AM108" s="708"/>
      <c r="AN108" s="708"/>
      <c r="AO108" s="708"/>
      <c r="AP108" s="708"/>
      <c r="AQ108" s="708"/>
      <c r="AR108" s="708"/>
      <c r="AS108" s="708"/>
      <c r="AT108" s="708"/>
      <c r="AU108" s="708"/>
      <c r="AV108" s="708"/>
      <c r="AW108" s="708"/>
      <c r="AX108" s="708"/>
      <c r="AY108" s="708"/>
      <c r="AZ108" s="708"/>
      <c r="BA108" s="708"/>
      <c r="BB108" s="708"/>
      <c r="BC108" s="708"/>
      <c r="BD108" s="708"/>
      <c r="BE108" s="708"/>
      <c r="BF108" s="708"/>
      <c r="BG108" s="708"/>
      <c r="BH108" s="708"/>
      <c r="BI108" s="708"/>
      <c r="BJ108" s="708"/>
      <c r="BK108" s="708"/>
      <c r="BL108" s="708"/>
      <c r="BM108" s="708"/>
      <c r="BN108" s="708"/>
      <c r="BO108" s="708"/>
      <c r="BP108" s="708"/>
      <c r="BQ108" s="708"/>
      <c r="BR108" s="708"/>
      <c r="BS108" s="708"/>
      <c r="BT108" s="708"/>
      <c r="BU108" s="708"/>
      <c r="BV108" s="708"/>
      <c r="BW108" s="708"/>
      <c r="BX108" s="708"/>
      <c r="BY108" s="708"/>
      <c r="BZ108" s="708"/>
      <c r="CA108" s="708"/>
      <c r="CB108" s="708"/>
      <c r="CC108" s="708"/>
      <c r="CD108" s="708"/>
      <c r="CE108" s="708"/>
      <c r="CF108" s="708"/>
      <c r="CG108" s="708"/>
      <c r="CH108" s="708"/>
      <c r="CI108" s="708"/>
      <c r="CJ108" s="708"/>
      <c r="CK108" s="708"/>
      <c r="CL108" s="708"/>
      <c r="CM108" s="708"/>
      <c r="CN108" s="708"/>
      <c r="CO108" s="708"/>
      <c r="CP108" s="708"/>
      <c r="CQ108" s="708"/>
      <c r="CR108" s="708"/>
      <c r="CS108" s="708"/>
      <c r="CT108" s="708"/>
      <c r="CU108" s="708"/>
      <c r="CV108" s="708"/>
      <c r="CW108" s="708"/>
      <c r="CX108" s="708"/>
      <c r="CY108" s="708"/>
      <c r="CZ108" s="708"/>
      <c r="DA108" s="708"/>
      <c r="DB108" s="708"/>
      <c r="DC108" s="708"/>
      <c r="DD108" s="708"/>
      <c r="DE108" s="708"/>
      <c r="DF108" s="708"/>
      <c r="DG108" s="708"/>
      <c r="DH108" s="708"/>
      <c r="DI108" s="708"/>
      <c r="DJ108" s="708"/>
      <c r="DK108" s="708"/>
      <c r="DL108" s="708"/>
      <c r="DM108" s="708"/>
      <c r="DN108" s="708"/>
      <c r="DO108" s="708"/>
      <c r="DP108" s="708"/>
      <c r="DQ108" s="708"/>
      <c r="DR108" s="708"/>
      <c r="DS108" s="708"/>
      <c r="DT108" s="708"/>
      <c r="DU108" s="708"/>
      <c r="DV108" s="708"/>
      <c r="GQ108" s="708"/>
      <c r="GR108" s="708"/>
      <c r="GS108" s="708"/>
      <c r="GT108" s="708"/>
    </row>
    <row r="109" spans="1:202" s="707" customFormat="1" x14ac:dyDescent="0.35">
      <c r="A109" s="708"/>
      <c r="B109" s="708"/>
      <c r="C109" s="708"/>
      <c r="D109" s="708"/>
      <c r="E109" s="708"/>
      <c r="F109" s="708"/>
      <c r="G109" s="708"/>
      <c r="H109" s="708"/>
      <c r="I109" s="708"/>
      <c r="J109" s="708"/>
      <c r="K109" s="708"/>
      <c r="L109" s="708"/>
      <c r="M109" s="708"/>
      <c r="N109" s="708"/>
      <c r="O109" s="708"/>
      <c r="P109" s="708"/>
      <c r="Q109" s="708"/>
      <c r="R109" s="708"/>
      <c r="S109" s="708"/>
      <c r="T109" s="708"/>
      <c r="U109" s="708"/>
      <c r="V109" s="708"/>
      <c r="W109" s="708"/>
      <c r="X109" s="708"/>
      <c r="Y109" s="708"/>
      <c r="Z109" s="708"/>
      <c r="AA109" s="708"/>
      <c r="AB109" s="708"/>
      <c r="AC109" s="708"/>
      <c r="AD109" s="708"/>
      <c r="AE109" s="708"/>
      <c r="AF109" s="708"/>
      <c r="AG109" s="708"/>
      <c r="AH109" s="708"/>
      <c r="AI109" s="708"/>
      <c r="AJ109" s="708"/>
      <c r="AK109" s="708"/>
      <c r="AL109" s="708"/>
      <c r="AM109" s="708"/>
      <c r="AN109" s="708"/>
      <c r="AO109" s="708"/>
      <c r="AP109" s="708"/>
      <c r="AQ109" s="708"/>
      <c r="AR109" s="708"/>
      <c r="AS109" s="708"/>
      <c r="AT109" s="708"/>
      <c r="AU109" s="708"/>
      <c r="AV109" s="708"/>
      <c r="AW109" s="708"/>
      <c r="AX109" s="708"/>
      <c r="AY109" s="708"/>
      <c r="AZ109" s="708"/>
      <c r="BA109" s="708"/>
      <c r="BB109" s="708"/>
      <c r="BC109" s="708"/>
      <c r="BD109" s="708"/>
      <c r="BE109" s="708"/>
      <c r="BF109" s="708"/>
      <c r="BG109" s="708"/>
      <c r="BH109" s="708"/>
      <c r="BI109" s="708"/>
      <c r="BJ109" s="708"/>
      <c r="BK109" s="708"/>
      <c r="BL109" s="708"/>
      <c r="BM109" s="708"/>
      <c r="BN109" s="708"/>
      <c r="BO109" s="708"/>
      <c r="BP109" s="708"/>
      <c r="BQ109" s="708"/>
      <c r="BR109" s="708"/>
      <c r="BS109" s="708"/>
      <c r="BT109" s="708"/>
      <c r="BU109" s="708"/>
      <c r="BV109" s="708"/>
      <c r="BW109" s="708"/>
      <c r="BX109" s="708"/>
      <c r="BY109" s="708"/>
      <c r="BZ109" s="708"/>
      <c r="CA109" s="708"/>
      <c r="CB109" s="708"/>
      <c r="CC109" s="708"/>
      <c r="CD109" s="708"/>
      <c r="CE109" s="708"/>
      <c r="CF109" s="708"/>
      <c r="CG109" s="708"/>
      <c r="CH109" s="708"/>
      <c r="CI109" s="708"/>
      <c r="CJ109" s="708"/>
      <c r="CK109" s="708"/>
      <c r="CL109" s="708"/>
      <c r="CM109" s="708"/>
      <c r="CN109" s="708"/>
      <c r="CO109" s="708"/>
      <c r="CP109" s="708"/>
      <c r="CQ109" s="708"/>
      <c r="CR109" s="708"/>
      <c r="CS109" s="708"/>
      <c r="CT109" s="708"/>
      <c r="CU109" s="708"/>
      <c r="CV109" s="708"/>
      <c r="CW109" s="708"/>
      <c r="CX109" s="708"/>
      <c r="CY109" s="708"/>
      <c r="CZ109" s="708"/>
      <c r="DA109" s="708"/>
      <c r="DB109" s="708"/>
      <c r="DC109" s="708"/>
      <c r="DD109" s="708"/>
      <c r="DE109" s="708"/>
      <c r="DF109" s="708"/>
      <c r="DG109" s="708"/>
      <c r="DH109" s="708"/>
      <c r="DI109" s="708"/>
      <c r="DJ109" s="708"/>
      <c r="DK109" s="708"/>
      <c r="DL109" s="708"/>
      <c r="DM109" s="708"/>
      <c r="DN109" s="708"/>
      <c r="DO109" s="708"/>
      <c r="DP109" s="708"/>
      <c r="DQ109" s="708"/>
      <c r="DR109" s="708"/>
      <c r="DS109" s="708"/>
      <c r="DT109" s="708"/>
      <c r="DU109" s="708"/>
      <c r="DV109" s="708"/>
      <c r="GQ109" s="708"/>
      <c r="GR109" s="708"/>
      <c r="GS109" s="708"/>
      <c r="GT109" s="708"/>
    </row>
    <row r="110" spans="1:202" s="707" customFormat="1" x14ac:dyDescent="0.35">
      <c r="A110" s="708"/>
      <c r="B110" s="708"/>
      <c r="C110" s="708"/>
      <c r="D110" s="708"/>
      <c r="E110" s="708"/>
      <c r="F110" s="708"/>
      <c r="G110" s="708"/>
      <c r="H110" s="708"/>
      <c r="I110" s="708"/>
      <c r="J110" s="708"/>
      <c r="K110" s="708"/>
      <c r="L110" s="708"/>
      <c r="M110" s="708"/>
      <c r="N110" s="708"/>
      <c r="O110" s="708"/>
      <c r="P110" s="708"/>
      <c r="Q110" s="708"/>
      <c r="R110" s="708"/>
      <c r="S110" s="708"/>
      <c r="T110" s="708"/>
      <c r="U110" s="708"/>
      <c r="V110" s="708"/>
      <c r="W110" s="708"/>
      <c r="X110" s="708"/>
      <c r="Y110" s="708"/>
      <c r="Z110" s="708"/>
      <c r="AA110" s="708"/>
      <c r="AB110" s="708"/>
      <c r="AC110" s="708"/>
      <c r="AD110" s="708"/>
      <c r="AE110" s="708"/>
      <c r="AF110" s="708"/>
      <c r="AG110" s="708"/>
      <c r="AH110" s="708"/>
      <c r="AI110" s="708"/>
      <c r="AJ110" s="708"/>
      <c r="AK110" s="708"/>
      <c r="AL110" s="708"/>
      <c r="AM110" s="708"/>
      <c r="AN110" s="708"/>
      <c r="AO110" s="708"/>
      <c r="AP110" s="708"/>
      <c r="AQ110" s="708"/>
      <c r="AR110" s="708"/>
      <c r="AS110" s="708"/>
      <c r="AT110" s="708"/>
      <c r="AU110" s="708"/>
      <c r="AV110" s="708"/>
      <c r="AW110" s="708"/>
      <c r="AX110" s="708"/>
      <c r="AY110" s="708"/>
      <c r="AZ110" s="708"/>
      <c r="BA110" s="708"/>
      <c r="BB110" s="708"/>
      <c r="BC110" s="708"/>
      <c r="BD110" s="708"/>
      <c r="BE110" s="708"/>
      <c r="BF110" s="708"/>
      <c r="BG110" s="708"/>
      <c r="BH110" s="708"/>
      <c r="BI110" s="708"/>
      <c r="BJ110" s="708"/>
      <c r="BK110" s="708"/>
      <c r="BL110" s="708"/>
      <c r="BM110" s="708"/>
      <c r="BN110" s="708"/>
      <c r="BO110" s="708"/>
      <c r="BP110" s="708"/>
      <c r="BQ110" s="708"/>
      <c r="BR110" s="708"/>
      <c r="BS110" s="708"/>
      <c r="BT110" s="708"/>
      <c r="BU110" s="708"/>
      <c r="BV110" s="708"/>
      <c r="BW110" s="708"/>
      <c r="BX110" s="708"/>
      <c r="BY110" s="708"/>
      <c r="BZ110" s="708"/>
      <c r="CA110" s="708"/>
      <c r="CB110" s="708"/>
      <c r="CC110" s="708"/>
      <c r="CD110" s="708"/>
      <c r="CE110" s="708"/>
      <c r="CF110" s="708"/>
      <c r="CG110" s="708"/>
      <c r="CH110" s="708"/>
      <c r="CI110" s="708"/>
      <c r="CJ110" s="708"/>
      <c r="CK110" s="708"/>
      <c r="CL110" s="708"/>
      <c r="CM110" s="708"/>
      <c r="CN110" s="708"/>
      <c r="CO110" s="708"/>
      <c r="CP110" s="708"/>
      <c r="CQ110" s="708"/>
      <c r="CR110" s="708"/>
      <c r="CS110" s="708"/>
      <c r="CT110" s="708"/>
      <c r="CU110" s="708"/>
      <c r="CV110" s="708"/>
      <c r="CW110" s="708"/>
      <c r="CX110" s="708"/>
      <c r="CY110" s="708"/>
      <c r="CZ110" s="708"/>
      <c r="DA110" s="708"/>
      <c r="DB110" s="708"/>
      <c r="DC110" s="708"/>
      <c r="DD110" s="708"/>
      <c r="DE110" s="708"/>
      <c r="DF110" s="708"/>
      <c r="DG110" s="708"/>
      <c r="DH110" s="708"/>
      <c r="DI110" s="708"/>
      <c r="DJ110" s="708"/>
      <c r="DK110" s="708"/>
      <c r="DL110" s="708"/>
      <c r="DM110" s="708"/>
      <c r="DN110" s="708"/>
      <c r="DO110" s="708"/>
      <c r="DP110" s="708"/>
      <c r="DQ110" s="708"/>
      <c r="DR110" s="708"/>
      <c r="DS110" s="708"/>
      <c r="DT110" s="708"/>
      <c r="DU110" s="708"/>
      <c r="DV110" s="708"/>
      <c r="GQ110" s="708"/>
      <c r="GR110" s="708"/>
      <c r="GS110" s="708"/>
      <c r="GT110" s="708"/>
    </row>
    <row r="111" spans="1:202" s="707" customFormat="1" x14ac:dyDescent="0.35">
      <c r="A111" s="708"/>
      <c r="B111" s="708"/>
      <c r="C111" s="708"/>
      <c r="D111" s="708"/>
      <c r="E111" s="708"/>
      <c r="F111" s="708"/>
      <c r="G111" s="708"/>
      <c r="H111" s="708"/>
      <c r="I111" s="708"/>
      <c r="J111" s="708"/>
      <c r="K111" s="708"/>
      <c r="L111" s="708"/>
      <c r="M111" s="708"/>
      <c r="N111" s="708"/>
      <c r="O111" s="708"/>
      <c r="P111" s="708"/>
      <c r="Q111" s="708"/>
      <c r="R111" s="708"/>
      <c r="S111" s="708"/>
      <c r="T111" s="708"/>
      <c r="U111" s="708"/>
      <c r="V111" s="708"/>
      <c r="W111" s="708"/>
      <c r="X111" s="708"/>
      <c r="Y111" s="708"/>
      <c r="Z111" s="708"/>
      <c r="AA111" s="708"/>
      <c r="AB111" s="708"/>
      <c r="AC111" s="708"/>
      <c r="AD111" s="708"/>
      <c r="AE111" s="708"/>
      <c r="AF111" s="708"/>
      <c r="AG111" s="708"/>
      <c r="AH111" s="708"/>
      <c r="AI111" s="708"/>
      <c r="AJ111" s="708"/>
      <c r="AK111" s="708"/>
      <c r="AL111" s="708"/>
      <c r="AM111" s="708"/>
      <c r="AN111" s="708"/>
      <c r="AO111" s="708"/>
      <c r="AP111" s="708"/>
      <c r="AQ111" s="708"/>
      <c r="AR111" s="708"/>
      <c r="AS111" s="708"/>
      <c r="AT111" s="708"/>
      <c r="AU111" s="708"/>
      <c r="AV111" s="708"/>
      <c r="AW111" s="708"/>
      <c r="AX111" s="708"/>
      <c r="AY111" s="708"/>
      <c r="AZ111" s="708"/>
      <c r="BA111" s="708"/>
      <c r="BB111" s="708"/>
      <c r="BC111" s="708"/>
      <c r="BD111" s="708"/>
      <c r="BE111" s="708"/>
      <c r="BF111" s="708"/>
      <c r="BG111" s="708"/>
      <c r="BH111" s="708"/>
      <c r="BI111" s="708"/>
      <c r="BJ111" s="708"/>
      <c r="BK111" s="708"/>
      <c r="BL111" s="708"/>
      <c r="BM111" s="708"/>
      <c r="BN111" s="708"/>
      <c r="BO111" s="708"/>
      <c r="BP111" s="708"/>
      <c r="BQ111" s="708"/>
      <c r="BR111" s="708"/>
      <c r="BS111" s="708"/>
      <c r="BT111" s="708"/>
      <c r="BU111" s="708"/>
      <c r="BV111" s="708"/>
      <c r="BW111" s="708"/>
      <c r="BX111" s="708"/>
      <c r="BY111" s="708"/>
      <c r="BZ111" s="708"/>
      <c r="CA111" s="708"/>
      <c r="CB111" s="708"/>
      <c r="CC111" s="708"/>
      <c r="CD111" s="708"/>
      <c r="CE111" s="708"/>
      <c r="CF111" s="708"/>
      <c r="CG111" s="708"/>
      <c r="CH111" s="708"/>
      <c r="CI111" s="708"/>
      <c r="CJ111" s="708"/>
      <c r="CK111" s="708"/>
      <c r="CL111" s="708"/>
      <c r="CM111" s="708"/>
      <c r="CN111" s="708"/>
      <c r="CO111" s="708"/>
      <c r="CP111" s="708"/>
      <c r="CQ111" s="708"/>
      <c r="CR111" s="708"/>
      <c r="CS111" s="708"/>
      <c r="CT111" s="708"/>
      <c r="CU111" s="708"/>
      <c r="CV111" s="708"/>
      <c r="CW111" s="708"/>
      <c r="CX111" s="708"/>
      <c r="CY111" s="708"/>
      <c r="CZ111" s="708"/>
      <c r="DA111" s="708"/>
      <c r="DB111" s="708"/>
      <c r="DC111" s="708"/>
      <c r="DD111" s="708"/>
      <c r="DE111" s="708"/>
      <c r="DF111" s="708"/>
      <c r="DG111" s="708"/>
      <c r="DH111" s="708"/>
      <c r="DI111" s="708"/>
      <c r="DJ111" s="708"/>
      <c r="DK111" s="708"/>
      <c r="DL111" s="708"/>
      <c r="DM111" s="708"/>
      <c r="DN111" s="708"/>
      <c r="DO111" s="708"/>
      <c r="DP111" s="708"/>
      <c r="DQ111" s="708"/>
      <c r="DR111" s="708"/>
      <c r="DS111" s="708"/>
      <c r="DT111" s="708"/>
      <c r="DU111" s="708"/>
      <c r="DV111" s="708"/>
      <c r="GQ111" s="708"/>
      <c r="GR111" s="708"/>
      <c r="GS111" s="708"/>
      <c r="GT111" s="708"/>
    </row>
    <row r="112" spans="1:202" s="707" customFormat="1" x14ac:dyDescent="0.35">
      <c r="A112" s="708"/>
      <c r="B112" s="708"/>
      <c r="C112" s="708"/>
      <c r="D112" s="708"/>
      <c r="E112" s="708"/>
      <c r="F112" s="708"/>
      <c r="G112" s="708"/>
      <c r="H112" s="708"/>
      <c r="I112" s="708"/>
      <c r="J112" s="708"/>
      <c r="K112" s="708"/>
      <c r="L112" s="708"/>
      <c r="M112" s="708"/>
      <c r="N112" s="708"/>
      <c r="O112" s="708"/>
      <c r="P112" s="708"/>
      <c r="Q112" s="708"/>
      <c r="R112" s="708"/>
      <c r="S112" s="708"/>
      <c r="T112" s="708"/>
      <c r="U112" s="708"/>
      <c r="V112" s="708"/>
      <c r="W112" s="708"/>
      <c r="X112" s="708"/>
      <c r="Y112" s="708"/>
      <c r="Z112" s="708"/>
      <c r="AA112" s="708"/>
      <c r="AB112" s="708"/>
      <c r="AC112" s="708"/>
      <c r="AD112" s="708"/>
      <c r="AE112" s="708"/>
      <c r="AF112" s="708"/>
      <c r="AG112" s="708"/>
      <c r="AH112" s="708"/>
      <c r="AI112" s="708"/>
      <c r="AJ112" s="708"/>
      <c r="AK112" s="708"/>
      <c r="AL112" s="708"/>
      <c r="AM112" s="708"/>
      <c r="AN112" s="708"/>
      <c r="AO112" s="708"/>
      <c r="AP112" s="708"/>
      <c r="AQ112" s="708"/>
      <c r="AR112" s="708"/>
      <c r="AS112" s="708"/>
      <c r="AT112" s="708"/>
      <c r="AU112" s="708"/>
      <c r="AV112" s="708"/>
      <c r="AW112" s="708"/>
      <c r="AX112" s="708"/>
      <c r="AY112" s="708"/>
      <c r="AZ112" s="708"/>
      <c r="BA112" s="708"/>
      <c r="BB112" s="708"/>
      <c r="BC112" s="708"/>
      <c r="BD112" s="708"/>
      <c r="BE112" s="708"/>
      <c r="BF112" s="708"/>
      <c r="BG112" s="708"/>
      <c r="BH112" s="708"/>
      <c r="BI112" s="708"/>
      <c r="BJ112" s="708"/>
      <c r="BK112" s="708"/>
      <c r="BL112" s="708"/>
      <c r="BM112" s="708"/>
      <c r="BN112" s="708"/>
      <c r="BO112" s="708"/>
      <c r="BP112" s="708"/>
      <c r="BQ112" s="708"/>
      <c r="BR112" s="708"/>
      <c r="BS112" s="708"/>
      <c r="BT112" s="708"/>
      <c r="BU112" s="708"/>
      <c r="BV112" s="708"/>
      <c r="BW112" s="708"/>
      <c r="BX112" s="708"/>
      <c r="BY112" s="708"/>
      <c r="BZ112" s="708"/>
      <c r="CA112" s="708"/>
      <c r="CB112" s="708"/>
      <c r="CC112" s="708"/>
      <c r="CD112" s="708"/>
      <c r="CE112" s="708"/>
      <c r="CF112" s="708"/>
      <c r="CG112" s="708"/>
      <c r="CH112" s="708"/>
      <c r="CI112" s="708"/>
      <c r="CJ112" s="708"/>
      <c r="CK112" s="708"/>
      <c r="CL112" s="708"/>
      <c r="CM112" s="708"/>
      <c r="CN112" s="708"/>
      <c r="CO112" s="708"/>
      <c r="CP112" s="708"/>
      <c r="CQ112" s="708"/>
      <c r="CR112" s="708"/>
      <c r="CS112" s="708"/>
      <c r="CT112" s="708"/>
      <c r="CU112" s="708"/>
      <c r="CV112" s="708"/>
      <c r="CW112" s="708"/>
      <c r="CX112" s="708"/>
      <c r="CY112" s="708"/>
      <c r="CZ112" s="708"/>
      <c r="DA112" s="708"/>
      <c r="DB112" s="708"/>
      <c r="DC112" s="708"/>
      <c r="DD112" s="708"/>
      <c r="DE112" s="708"/>
      <c r="DF112" s="708"/>
      <c r="DG112" s="708"/>
      <c r="DH112" s="708"/>
      <c r="DI112" s="708"/>
      <c r="DJ112" s="708"/>
      <c r="DK112" s="708"/>
      <c r="DL112" s="708"/>
      <c r="DM112" s="708"/>
      <c r="DN112" s="708"/>
      <c r="DO112" s="708"/>
      <c r="DP112" s="708"/>
      <c r="DQ112" s="708"/>
      <c r="DR112" s="708"/>
      <c r="DS112" s="708"/>
      <c r="DT112" s="708"/>
      <c r="DU112" s="708"/>
      <c r="DV112" s="708"/>
      <c r="GQ112" s="708"/>
      <c r="GR112" s="708"/>
      <c r="GS112" s="708"/>
      <c r="GT112" s="708"/>
    </row>
    <row r="113" spans="1:202" s="707" customFormat="1" x14ac:dyDescent="0.35">
      <c r="A113" s="708"/>
      <c r="B113" s="708"/>
      <c r="C113" s="708"/>
      <c r="D113" s="708"/>
      <c r="E113" s="708"/>
      <c r="F113" s="708"/>
      <c r="G113" s="708"/>
      <c r="H113" s="708"/>
      <c r="I113" s="708"/>
      <c r="J113" s="708"/>
      <c r="K113" s="708"/>
      <c r="L113" s="708"/>
      <c r="M113" s="708"/>
      <c r="N113" s="708"/>
      <c r="O113" s="708"/>
      <c r="P113" s="708"/>
      <c r="Q113" s="708"/>
      <c r="R113" s="708"/>
      <c r="S113" s="708"/>
      <c r="T113" s="708"/>
      <c r="U113" s="708"/>
      <c r="V113" s="708"/>
      <c r="W113" s="708"/>
      <c r="X113" s="708"/>
      <c r="Y113" s="708"/>
      <c r="Z113" s="708"/>
      <c r="AA113" s="708"/>
      <c r="AB113" s="708"/>
      <c r="AC113" s="708"/>
      <c r="AD113" s="708"/>
      <c r="AE113" s="708"/>
      <c r="AF113" s="708"/>
      <c r="AG113" s="708"/>
      <c r="AH113" s="708"/>
      <c r="AI113" s="708"/>
      <c r="AJ113" s="708"/>
      <c r="AK113" s="708"/>
      <c r="AL113" s="708"/>
      <c r="AM113" s="708"/>
      <c r="AN113" s="708"/>
      <c r="AO113" s="708"/>
      <c r="AP113" s="708"/>
      <c r="AQ113" s="708"/>
      <c r="AR113" s="708"/>
      <c r="AS113" s="708"/>
      <c r="AT113" s="708"/>
      <c r="AU113" s="708"/>
      <c r="AV113" s="708"/>
      <c r="AW113" s="708"/>
      <c r="AX113" s="708"/>
      <c r="AY113" s="708"/>
      <c r="AZ113" s="708"/>
      <c r="BA113" s="708"/>
      <c r="BB113" s="708"/>
      <c r="BC113" s="708"/>
      <c r="BD113" s="708"/>
      <c r="BE113" s="708"/>
      <c r="BF113" s="708"/>
      <c r="BG113" s="708"/>
      <c r="BH113" s="708"/>
      <c r="BI113" s="708"/>
      <c r="BJ113" s="708"/>
      <c r="BK113" s="708"/>
      <c r="BL113" s="708"/>
      <c r="BM113" s="708"/>
      <c r="BN113" s="708"/>
      <c r="BO113" s="708"/>
      <c r="BP113" s="708"/>
      <c r="BQ113" s="708"/>
      <c r="BR113" s="708"/>
      <c r="BS113" s="708"/>
      <c r="BT113" s="708"/>
      <c r="BU113" s="708"/>
      <c r="BV113" s="708"/>
      <c r="BW113" s="708"/>
      <c r="BX113" s="708"/>
      <c r="BY113" s="708"/>
      <c r="BZ113" s="708"/>
      <c r="CA113" s="708"/>
      <c r="CB113" s="708"/>
      <c r="CC113" s="708"/>
      <c r="CD113" s="708"/>
      <c r="CE113" s="708"/>
      <c r="CF113" s="708"/>
      <c r="CG113" s="708"/>
      <c r="CH113" s="708"/>
      <c r="CI113" s="708"/>
      <c r="CJ113" s="708"/>
      <c r="CK113" s="708"/>
      <c r="CL113" s="708"/>
      <c r="CM113" s="708"/>
      <c r="CN113" s="708"/>
      <c r="CO113" s="708"/>
      <c r="CP113" s="708"/>
      <c r="CQ113" s="708"/>
      <c r="CR113" s="708"/>
      <c r="CS113" s="708"/>
      <c r="CT113" s="708"/>
      <c r="CU113" s="708"/>
      <c r="CV113" s="708"/>
      <c r="CW113" s="708"/>
      <c r="CX113" s="708"/>
      <c r="CY113" s="708"/>
      <c r="CZ113" s="708"/>
      <c r="DA113" s="708"/>
      <c r="DB113" s="708"/>
      <c r="DC113" s="708"/>
      <c r="DD113" s="708"/>
      <c r="DE113" s="708"/>
      <c r="DF113" s="708"/>
      <c r="DG113" s="708"/>
      <c r="DH113" s="708"/>
      <c r="DI113" s="708"/>
      <c r="DJ113" s="708"/>
      <c r="DK113" s="708"/>
      <c r="DL113" s="708"/>
      <c r="DM113" s="708"/>
      <c r="DN113" s="708"/>
      <c r="DO113" s="708"/>
      <c r="DP113" s="708"/>
      <c r="DQ113" s="708"/>
      <c r="DR113" s="708"/>
      <c r="DS113" s="708"/>
      <c r="DT113" s="708"/>
      <c r="DU113" s="708"/>
      <c r="DV113" s="708"/>
      <c r="GQ113" s="708"/>
      <c r="GR113" s="708"/>
      <c r="GS113" s="708"/>
      <c r="GT113" s="708"/>
    </row>
    <row r="114" spans="1:202" s="707" customFormat="1" x14ac:dyDescent="0.35">
      <c r="A114" s="708"/>
      <c r="B114" s="708"/>
      <c r="C114" s="708"/>
      <c r="D114" s="708"/>
      <c r="E114" s="708"/>
      <c r="F114" s="708"/>
      <c r="G114" s="708"/>
      <c r="H114" s="708"/>
      <c r="I114" s="708"/>
      <c r="J114" s="708"/>
      <c r="K114" s="708"/>
      <c r="L114" s="708"/>
      <c r="M114" s="708"/>
      <c r="N114" s="708"/>
      <c r="O114" s="708"/>
      <c r="P114" s="708"/>
      <c r="Q114" s="708"/>
      <c r="R114" s="708"/>
      <c r="S114" s="708"/>
      <c r="T114" s="708"/>
      <c r="U114" s="708"/>
      <c r="V114" s="708"/>
      <c r="W114" s="708"/>
      <c r="X114" s="708"/>
      <c r="Y114" s="708"/>
      <c r="Z114" s="708"/>
      <c r="AA114" s="708"/>
      <c r="AB114" s="708"/>
      <c r="AC114" s="708"/>
      <c r="AD114" s="708"/>
      <c r="AE114" s="708"/>
      <c r="AF114" s="708"/>
      <c r="AG114" s="708"/>
      <c r="AH114" s="708"/>
      <c r="AI114" s="708"/>
      <c r="AJ114" s="708"/>
      <c r="AK114" s="708"/>
      <c r="AL114" s="708"/>
      <c r="AM114" s="708"/>
      <c r="AN114" s="708"/>
      <c r="AO114" s="708"/>
      <c r="AP114" s="708"/>
      <c r="AQ114" s="708"/>
      <c r="AR114" s="708"/>
      <c r="AS114" s="708"/>
      <c r="AT114" s="708"/>
      <c r="AU114" s="708"/>
      <c r="AV114" s="708"/>
      <c r="AW114" s="708"/>
      <c r="AX114" s="708"/>
      <c r="AY114" s="708"/>
      <c r="AZ114" s="708"/>
      <c r="BA114" s="708"/>
      <c r="BB114" s="708"/>
      <c r="BC114" s="708"/>
      <c r="BD114" s="708"/>
      <c r="BE114" s="708"/>
      <c r="BF114" s="708"/>
      <c r="BG114" s="708"/>
      <c r="BH114" s="708"/>
      <c r="BI114" s="708"/>
      <c r="BJ114" s="708"/>
      <c r="BK114" s="708"/>
      <c r="BL114" s="708"/>
      <c r="BM114" s="708"/>
      <c r="BN114" s="708"/>
      <c r="BO114" s="708"/>
      <c r="BP114" s="708"/>
      <c r="BQ114" s="708"/>
      <c r="BR114" s="708"/>
      <c r="BS114" s="708"/>
      <c r="BT114" s="708"/>
      <c r="BU114" s="708"/>
      <c r="BV114" s="708"/>
      <c r="BW114" s="708"/>
      <c r="BX114" s="708"/>
      <c r="BY114" s="708"/>
      <c r="BZ114" s="708"/>
      <c r="CA114" s="708"/>
      <c r="CB114" s="708"/>
      <c r="CC114" s="708"/>
      <c r="CD114" s="708"/>
      <c r="CE114" s="708"/>
      <c r="CF114" s="708"/>
      <c r="CG114" s="708"/>
      <c r="CH114" s="708"/>
      <c r="CI114" s="708"/>
      <c r="CJ114" s="708"/>
      <c r="CK114" s="708"/>
      <c r="CL114" s="708"/>
      <c r="CM114" s="708"/>
      <c r="CN114" s="708"/>
      <c r="CO114" s="708"/>
      <c r="CP114" s="708"/>
      <c r="CQ114" s="708"/>
      <c r="CR114" s="708"/>
      <c r="CS114" s="708"/>
      <c r="CT114" s="708"/>
      <c r="CU114" s="708"/>
      <c r="CV114" s="708"/>
      <c r="CW114" s="708"/>
      <c r="CX114" s="708"/>
      <c r="CY114" s="708"/>
      <c r="CZ114" s="708"/>
      <c r="DA114" s="708"/>
      <c r="DB114" s="708"/>
      <c r="DC114" s="708"/>
      <c r="DD114" s="708"/>
      <c r="DE114" s="708"/>
      <c r="DF114" s="708"/>
      <c r="DG114" s="708"/>
      <c r="DH114" s="708"/>
      <c r="DI114" s="708"/>
      <c r="DJ114" s="708"/>
      <c r="DK114" s="708"/>
      <c r="DL114" s="708"/>
      <c r="DM114" s="708"/>
      <c r="DN114" s="708"/>
      <c r="DO114" s="708"/>
      <c r="DP114" s="708"/>
      <c r="DQ114" s="708"/>
      <c r="DR114" s="708"/>
      <c r="DS114" s="708"/>
      <c r="DT114" s="708"/>
      <c r="DU114" s="708"/>
      <c r="DV114" s="708"/>
      <c r="GQ114" s="708"/>
      <c r="GR114" s="708"/>
      <c r="GS114" s="708"/>
      <c r="GT114" s="708"/>
    </row>
    <row r="115" spans="1:202" s="707" customFormat="1" x14ac:dyDescent="0.35">
      <c r="A115" s="708"/>
      <c r="B115" s="708"/>
      <c r="C115" s="708"/>
      <c r="D115" s="708"/>
      <c r="E115" s="708"/>
      <c r="F115" s="708"/>
      <c r="G115" s="708"/>
      <c r="H115" s="708"/>
      <c r="I115" s="708"/>
      <c r="J115" s="708"/>
      <c r="K115" s="708"/>
      <c r="L115" s="708"/>
      <c r="M115" s="708"/>
      <c r="N115" s="708"/>
      <c r="O115" s="708"/>
      <c r="P115" s="708"/>
      <c r="Q115" s="708"/>
      <c r="R115" s="708"/>
      <c r="S115" s="708"/>
      <c r="T115" s="708"/>
      <c r="U115" s="708"/>
      <c r="V115" s="708"/>
      <c r="W115" s="708"/>
      <c r="X115" s="708"/>
      <c r="Y115" s="708"/>
      <c r="Z115" s="708"/>
      <c r="AA115" s="708"/>
      <c r="AB115" s="708"/>
      <c r="AC115" s="708"/>
      <c r="AD115" s="708"/>
      <c r="AE115" s="708"/>
      <c r="AF115" s="708"/>
      <c r="AG115" s="708"/>
      <c r="AH115" s="708"/>
      <c r="AI115" s="708"/>
      <c r="AJ115" s="708"/>
      <c r="AK115" s="708"/>
      <c r="AL115" s="708"/>
      <c r="AM115" s="708"/>
      <c r="AN115" s="708"/>
      <c r="AO115" s="708"/>
      <c r="AP115" s="708"/>
      <c r="AQ115" s="708"/>
      <c r="AR115" s="708"/>
      <c r="AS115" s="708"/>
      <c r="AT115" s="708"/>
      <c r="AU115" s="708"/>
      <c r="AV115" s="708"/>
      <c r="AW115" s="708"/>
      <c r="AX115" s="708"/>
      <c r="AY115" s="708"/>
      <c r="AZ115" s="708"/>
      <c r="BA115" s="708"/>
      <c r="BB115" s="708"/>
      <c r="BC115" s="708"/>
      <c r="BD115" s="708"/>
      <c r="BE115" s="708"/>
      <c r="BF115" s="708"/>
      <c r="BG115" s="708"/>
      <c r="BH115" s="708"/>
      <c r="BI115" s="708"/>
      <c r="BJ115" s="708"/>
      <c r="BK115" s="708"/>
      <c r="BL115" s="708"/>
      <c r="BM115" s="708"/>
      <c r="BN115" s="708"/>
      <c r="BO115" s="708"/>
      <c r="BP115" s="708"/>
      <c r="BQ115" s="708"/>
      <c r="BR115" s="708"/>
      <c r="BS115" s="708"/>
      <c r="BT115" s="708"/>
      <c r="BU115" s="708"/>
      <c r="BV115" s="708"/>
      <c r="BW115" s="708"/>
      <c r="BX115" s="708"/>
      <c r="BY115" s="708"/>
      <c r="BZ115" s="708"/>
      <c r="CA115" s="708"/>
      <c r="CB115" s="708"/>
      <c r="CC115" s="708"/>
      <c r="CD115" s="708"/>
      <c r="CE115" s="708"/>
      <c r="CF115" s="708"/>
      <c r="CG115" s="708"/>
      <c r="CH115" s="708"/>
      <c r="CI115" s="708"/>
      <c r="CJ115" s="708"/>
      <c r="CK115" s="708"/>
      <c r="CL115" s="708"/>
      <c r="CM115" s="708"/>
      <c r="CN115" s="708"/>
      <c r="CO115" s="708"/>
      <c r="CP115" s="708"/>
      <c r="CQ115" s="708"/>
      <c r="CR115" s="708"/>
      <c r="CS115" s="708"/>
      <c r="CT115" s="708"/>
      <c r="CU115" s="708"/>
      <c r="CV115" s="708"/>
      <c r="CW115" s="708"/>
      <c r="CX115" s="708"/>
      <c r="CY115" s="708"/>
      <c r="CZ115" s="708"/>
      <c r="DA115" s="708"/>
      <c r="DB115" s="708"/>
      <c r="DC115" s="708"/>
      <c r="DD115" s="708"/>
      <c r="DE115" s="708"/>
      <c r="DF115" s="708"/>
      <c r="DG115" s="708"/>
      <c r="DH115" s="708"/>
      <c r="DI115" s="708"/>
      <c r="DJ115" s="708"/>
      <c r="DK115" s="708"/>
      <c r="DL115" s="708"/>
      <c r="DM115" s="708"/>
      <c r="DN115" s="708"/>
      <c r="DO115" s="708"/>
      <c r="DP115" s="708"/>
      <c r="DQ115" s="708"/>
      <c r="DR115" s="708"/>
      <c r="DS115" s="708"/>
      <c r="DT115" s="708"/>
      <c r="DU115" s="708"/>
      <c r="DV115" s="708"/>
      <c r="GQ115" s="708"/>
      <c r="GR115" s="708"/>
      <c r="GS115" s="708"/>
      <c r="GT115" s="708"/>
    </row>
    <row r="116" spans="1:202" s="707" customFormat="1" x14ac:dyDescent="0.35">
      <c r="A116" s="708"/>
      <c r="B116" s="708"/>
      <c r="C116" s="708"/>
      <c r="D116" s="708"/>
      <c r="E116" s="708"/>
      <c r="F116" s="708"/>
      <c r="G116" s="708"/>
      <c r="H116" s="708"/>
      <c r="I116" s="708"/>
      <c r="J116" s="708"/>
      <c r="K116" s="708"/>
      <c r="L116" s="708"/>
      <c r="M116" s="708"/>
      <c r="N116" s="708"/>
      <c r="O116" s="708"/>
      <c r="P116" s="708"/>
      <c r="Q116" s="708"/>
      <c r="R116" s="708"/>
      <c r="S116" s="708"/>
      <c r="T116" s="708"/>
      <c r="U116" s="708"/>
      <c r="V116" s="708"/>
      <c r="W116" s="708"/>
      <c r="X116" s="708"/>
      <c r="Y116" s="708"/>
      <c r="Z116" s="708"/>
      <c r="AA116" s="708"/>
      <c r="AB116" s="708"/>
      <c r="AC116" s="708"/>
      <c r="AD116" s="708"/>
      <c r="AE116" s="708"/>
      <c r="AF116" s="708"/>
      <c r="AG116" s="708"/>
      <c r="AH116" s="708"/>
      <c r="AI116" s="708"/>
      <c r="AJ116" s="708"/>
      <c r="AK116" s="708"/>
      <c r="AL116" s="708"/>
      <c r="AM116" s="708"/>
      <c r="AN116" s="708"/>
      <c r="AO116" s="708"/>
      <c r="AP116" s="708"/>
      <c r="AQ116" s="708"/>
      <c r="AR116" s="708"/>
      <c r="AS116" s="708"/>
      <c r="AT116" s="708"/>
      <c r="AU116" s="708"/>
      <c r="AV116" s="708"/>
      <c r="AW116" s="708"/>
      <c r="AX116" s="708"/>
      <c r="AY116" s="708"/>
      <c r="AZ116" s="708"/>
      <c r="BA116" s="708"/>
      <c r="BB116" s="708"/>
      <c r="BC116" s="708"/>
      <c r="BD116" s="708"/>
      <c r="BE116" s="708"/>
      <c r="BF116" s="708"/>
      <c r="BG116" s="708"/>
      <c r="BH116" s="708"/>
      <c r="BI116" s="708"/>
      <c r="BJ116" s="708"/>
      <c r="BK116" s="708"/>
      <c r="BL116" s="708"/>
      <c r="BM116" s="708"/>
      <c r="BN116" s="708"/>
      <c r="BO116" s="708"/>
      <c r="BP116" s="708"/>
      <c r="BQ116" s="708"/>
      <c r="BR116" s="708"/>
      <c r="BS116" s="708"/>
      <c r="BT116" s="708"/>
      <c r="BU116" s="708"/>
      <c r="BV116" s="708"/>
      <c r="BW116" s="708"/>
      <c r="BX116" s="708"/>
      <c r="BY116" s="708"/>
      <c r="BZ116" s="708"/>
      <c r="CA116" s="708"/>
      <c r="CB116" s="708"/>
      <c r="CC116" s="708"/>
      <c r="CD116" s="708"/>
      <c r="CE116" s="708"/>
      <c r="CF116" s="708"/>
      <c r="CG116" s="708"/>
      <c r="CH116" s="708"/>
      <c r="CI116" s="708"/>
      <c r="CJ116" s="708"/>
      <c r="CK116" s="708"/>
      <c r="CL116" s="708"/>
      <c r="CM116" s="708"/>
      <c r="CN116" s="708"/>
      <c r="CO116" s="708"/>
      <c r="CP116" s="708"/>
      <c r="CQ116" s="708"/>
      <c r="CR116" s="708"/>
      <c r="CS116" s="708"/>
      <c r="CT116" s="708"/>
      <c r="CU116" s="708"/>
      <c r="CV116" s="708"/>
      <c r="CW116" s="708"/>
      <c r="CX116" s="708"/>
      <c r="CY116" s="708"/>
      <c r="CZ116" s="708"/>
      <c r="DA116" s="708"/>
      <c r="DB116" s="708"/>
      <c r="DC116" s="708"/>
      <c r="DD116" s="708"/>
      <c r="DE116" s="708"/>
      <c r="DF116" s="708"/>
      <c r="DG116" s="708"/>
      <c r="DH116" s="708"/>
      <c r="DI116" s="708"/>
      <c r="DJ116" s="708"/>
      <c r="DK116" s="708"/>
      <c r="DL116" s="708"/>
      <c r="DM116" s="708"/>
      <c r="DN116" s="708"/>
      <c r="DO116" s="708"/>
      <c r="DP116" s="708"/>
      <c r="DQ116" s="708"/>
      <c r="DR116" s="708"/>
      <c r="DS116" s="708"/>
      <c r="DT116" s="708"/>
      <c r="DU116" s="708"/>
      <c r="DV116" s="708"/>
      <c r="GQ116" s="708"/>
      <c r="GR116" s="708"/>
      <c r="GS116" s="708"/>
      <c r="GT116" s="708"/>
    </row>
    <row r="117" spans="1:202" s="707" customFormat="1" x14ac:dyDescent="0.35">
      <c r="A117" s="708"/>
      <c r="B117" s="708"/>
      <c r="C117" s="708"/>
      <c r="D117" s="708"/>
      <c r="E117" s="708"/>
      <c r="F117" s="708"/>
      <c r="G117" s="708"/>
      <c r="H117" s="708"/>
      <c r="I117" s="708"/>
      <c r="J117" s="708"/>
      <c r="K117" s="708"/>
      <c r="L117" s="708"/>
      <c r="M117" s="708"/>
      <c r="N117" s="708"/>
      <c r="O117" s="708"/>
      <c r="P117" s="708"/>
      <c r="Q117" s="708"/>
      <c r="R117" s="708"/>
      <c r="S117" s="708"/>
      <c r="T117" s="708"/>
      <c r="U117" s="708"/>
      <c r="V117" s="708"/>
      <c r="W117" s="708"/>
      <c r="X117" s="708"/>
      <c r="Y117" s="708"/>
      <c r="Z117" s="708"/>
      <c r="AA117" s="708"/>
      <c r="AB117" s="708"/>
      <c r="AC117" s="708"/>
      <c r="AD117" s="708"/>
      <c r="AE117" s="708"/>
      <c r="AF117" s="708"/>
      <c r="AG117" s="708"/>
      <c r="AH117" s="708"/>
      <c r="AI117" s="708"/>
      <c r="AJ117" s="708"/>
      <c r="AK117" s="708"/>
      <c r="AL117" s="708"/>
      <c r="AM117" s="708"/>
      <c r="AN117" s="708"/>
      <c r="AO117" s="708"/>
      <c r="AP117" s="708"/>
      <c r="AQ117" s="708"/>
      <c r="AR117" s="708"/>
      <c r="AS117" s="708"/>
      <c r="AT117" s="708"/>
      <c r="AU117" s="708"/>
      <c r="AV117" s="708"/>
      <c r="AW117" s="708"/>
      <c r="AX117" s="708"/>
      <c r="AY117" s="708"/>
      <c r="AZ117" s="708"/>
      <c r="BA117" s="708"/>
      <c r="BB117" s="708"/>
      <c r="BC117" s="708"/>
      <c r="BD117" s="708"/>
      <c r="BE117" s="708"/>
      <c r="BF117" s="708"/>
      <c r="BG117" s="708"/>
      <c r="BH117" s="708"/>
      <c r="BI117" s="708"/>
      <c r="BJ117" s="708"/>
      <c r="BK117" s="708"/>
      <c r="BL117" s="708"/>
      <c r="BM117" s="708"/>
      <c r="BN117" s="708"/>
      <c r="BO117" s="708"/>
      <c r="BP117" s="708"/>
      <c r="BQ117" s="708"/>
      <c r="BR117" s="708"/>
      <c r="BS117" s="708"/>
      <c r="BT117" s="708"/>
      <c r="BU117" s="708"/>
      <c r="BV117" s="708"/>
      <c r="BW117" s="708"/>
      <c r="BX117" s="708"/>
      <c r="BY117" s="708"/>
      <c r="BZ117" s="708"/>
      <c r="CA117" s="708"/>
      <c r="CB117" s="708"/>
      <c r="CC117" s="708"/>
      <c r="CD117" s="708"/>
      <c r="CE117" s="708"/>
      <c r="CF117" s="708"/>
      <c r="CG117" s="708"/>
      <c r="CH117" s="708"/>
      <c r="CI117" s="708"/>
      <c r="CJ117" s="708"/>
      <c r="CK117" s="708"/>
      <c r="CL117" s="708"/>
      <c r="CM117" s="708"/>
      <c r="CN117" s="708"/>
      <c r="CO117" s="708"/>
      <c r="CP117" s="708"/>
      <c r="CQ117" s="708"/>
      <c r="CR117" s="708"/>
      <c r="CS117" s="708"/>
      <c r="CT117" s="708"/>
      <c r="CU117" s="708"/>
      <c r="CV117" s="708"/>
      <c r="CW117" s="708"/>
      <c r="CX117" s="708"/>
      <c r="CY117" s="708"/>
      <c r="CZ117" s="708"/>
      <c r="DA117" s="708"/>
      <c r="DB117" s="708"/>
      <c r="DC117" s="708"/>
      <c r="DD117" s="708"/>
      <c r="DE117" s="708"/>
      <c r="DF117" s="708"/>
      <c r="DG117" s="708"/>
      <c r="DH117" s="708"/>
      <c r="DI117" s="708"/>
      <c r="DJ117" s="708"/>
      <c r="DK117" s="708"/>
      <c r="DL117" s="708"/>
      <c r="DM117" s="708"/>
      <c r="DN117" s="708"/>
      <c r="DO117" s="708"/>
      <c r="DP117" s="708"/>
      <c r="DQ117" s="708"/>
      <c r="DR117" s="708"/>
      <c r="DS117" s="708"/>
      <c r="DT117" s="708"/>
      <c r="DU117" s="708"/>
      <c r="DV117" s="708"/>
      <c r="GQ117" s="708"/>
      <c r="GR117" s="708"/>
      <c r="GS117" s="708"/>
      <c r="GT117" s="708"/>
    </row>
    <row r="118" spans="1:202" s="707" customFormat="1" x14ac:dyDescent="0.35">
      <c r="A118" s="708"/>
      <c r="B118" s="708"/>
      <c r="C118" s="708"/>
      <c r="D118" s="708"/>
      <c r="E118" s="708"/>
      <c r="F118" s="708"/>
      <c r="G118" s="708"/>
      <c r="H118" s="708"/>
      <c r="I118" s="708"/>
      <c r="J118" s="708"/>
      <c r="K118" s="708"/>
      <c r="L118" s="708"/>
      <c r="M118" s="708"/>
      <c r="N118" s="708"/>
      <c r="O118" s="708"/>
      <c r="P118" s="708"/>
      <c r="Q118" s="708"/>
      <c r="R118" s="708"/>
      <c r="S118" s="708"/>
      <c r="T118" s="708"/>
      <c r="U118" s="708"/>
      <c r="V118" s="708"/>
      <c r="W118" s="708"/>
      <c r="X118" s="708"/>
      <c r="Y118" s="708"/>
      <c r="Z118" s="708"/>
      <c r="AA118" s="708"/>
      <c r="AB118" s="708"/>
      <c r="AC118" s="708"/>
      <c r="AD118" s="708"/>
      <c r="AE118" s="708"/>
      <c r="AF118" s="708"/>
      <c r="AG118" s="708"/>
      <c r="AH118" s="708"/>
      <c r="AI118" s="708"/>
      <c r="AJ118" s="708"/>
      <c r="AK118" s="708"/>
      <c r="AL118" s="708"/>
      <c r="AM118" s="708"/>
      <c r="AN118" s="708"/>
      <c r="AO118" s="708"/>
      <c r="AP118" s="708"/>
      <c r="AQ118" s="708"/>
      <c r="AR118" s="708"/>
      <c r="AS118" s="708"/>
      <c r="AT118" s="708"/>
      <c r="AU118" s="708"/>
      <c r="AV118" s="708"/>
      <c r="AW118" s="708"/>
      <c r="AX118" s="708"/>
      <c r="AY118" s="708"/>
      <c r="AZ118" s="708"/>
      <c r="BA118" s="708"/>
      <c r="BB118" s="708"/>
      <c r="BC118" s="708"/>
      <c r="BD118" s="708"/>
      <c r="BE118" s="708"/>
      <c r="BF118" s="708"/>
      <c r="BG118" s="708"/>
      <c r="BH118" s="708"/>
      <c r="BI118" s="708"/>
      <c r="BJ118" s="708"/>
      <c r="BK118" s="708"/>
      <c r="BL118" s="708"/>
      <c r="BM118" s="708"/>
      <c r="BN118" s="708"/>
      <c r="BO118" s="708"/>
      <c r="BP118" s="708"/>
      <c r="BQ118" s="708"/>
      <c r="BR118" s="708"/>
      <c r="BS118" s="708"/>
      <c r="BT118" s="708"/>
      <c r="BU118" s="708"/>
      <c r="BV118" s="708"/>
      <c r="BW118" s="708"/>
      <c r="BX118" s="708"/>
      <c r="BY118" s="708"/>
      <c r="BZ118" s="708"/>
      <c r="CA118" s="708"/>
      <c r="CB118" s="708"/>
      <c r="CC118" s="708"/>
      <c r="CD118" s="708"/>
      <c r="CE118" s="708"/>
      <c r="CF118" s="708"/>
      <c r="CG118" s="708"/>
      <c r="CH118" s="708"/>
      <c r="CI118" s="708"/>
      <c r="CJ118" s="708"/>
      <c r="CK118" s="708"/>
      <c r="CL118" s="708"/>
      <c r="CM118" s="708"/>
      <c r="CN118" s="708"/>
      <c r="CO118" s="708"/>
      <c r="CP118" s="708"/>
      <c r="CQ118" s="708"/>
      <c r="CR118" s="708"/>
      <c r="CS118" s="708"/>
      <c r="CT118" s="708"/>
      <c r="CU118" s="708"/>
      <c r="CV118" s="708"/>
      <c r="CW118" s="708"/>
      <c r="CX118" s="708"/>
      <c r="CY118" s="708"/>
      <c r="CZ118" s="708"/>
      <c r="DA118" s="708"/>
      <c r="DB118" s="708"/>
      <c r="DC118" s="708"/>
      <c r="DD118" s="708"/>
      <c r="DE118" s="708"/>
      <c r="DF118" s="708"/>
      <c r="DG118" s="708"/>
      <c r="DH118" s="708"/>
      <c r="DI118" s="708"/>
      <c r="DJ118" s="708"/>
      <c r="DK118" s="708"/>
      <c r="DL118" s="708"/>
      <c r="DM118" s="708"/>
      <c r="DN118" s="708"/>
      <c r="DO118" s="708"/>
      <c r="DP118" s="708"/>
      <c r="DQ118" s="708"/>
      <c r="DR118" s="708"/>
      <c r="DS118" s="708"/>
      <c r="DT118" s="708"/>
      <c r="DU118" s="708"/>
      <c r="DV118" s="708"/>
      <c r="GQ118" s="708"/>
      <c r="GR118" s="708"/>
      <c r="GS118" s="708"/>
      <c r="GT118" s="708"/>
    </row>
    <row r="119" spans="1:202" s="707" customFormat="1" x14ac:dyDescent="0.35">
      <c r="A119" s="708"/>
      <c r="B119" s="708"/>
      <c r="C119" s="708"/>
      <c r="D119" s="708"/>
      <c r="E119" s="708"/>
      <c r="F119" s="708"/>
      <c r="G119" s="708"/>
      <c r="H119" s="708"/>
      <c r="I119" s="708"/>
      <c r="J119" s="708"/>
      <c r="K119" s="708"/>
      <c r="L119" s="708"/>
      <c r="M119" s="708"/>
      <c r="N119" s="708"/>
      <c r="O119" s="708"/>
      <c r="P119" s="708"/>
      <c r="Q119" s="708"/>
      <c r="R119" s="708"/>
      <c r="S119" s="708"/>
      <c r="T119" s="708"/>
      <c r="U119" s="708"/>
      <c r="V119" s="708"/>
      <c r="W119" s="708"/>
      <c r="X119" s="708"/>
      <c r="Y119" s="708"/>
      <c r="Z119" s="708"/>
      <c r="AA119" s="708"/>
      <c r="AB119" s="708"/>
      <c r="AC119" s="708"/>
      <c r="AD119" s="708"/>
      <c r="AE119" s="708"/>
      <c r="AF119" s="708"/>
      <c r="AG119" s="708"/>
      <c r="AH119" s="708"/>
      <c r="AI119" s="708"/>
      <c r="AJ119" s="708"/>
      <c r="AK119" s="708"/>
      <c r="AL119" s="708"/>
      <c r="AM119" s="708"/>
      <c r="AN119" s="708"/>
      <c r="AO119" s="708"/>
      <c r="AP119" s="708"/>
      <c r="AQ119" s="708"/>
      <c r="AR119" s="708"/>
      <c r="AS119" s="708"/>
      <c r="AT119" s="708"/>
      <c r="AU119" s="708"/>
      <c r="AV119" s="708"/>
      <c r="AW119" s="708"/>
      <c r="AX119" s="708"/>
      <c r="AY119" s="708"/>
      <c r="AZ119" s="708"/>
      <c r="BA119" s="708"/>
      <c r="BB119" s="708"/>
      <c r="BC119" s="708"/>
      <c r="BD119" s="708"/>
      <c r="BE119" s="708"/>
      <c r="BF119" s="708"/>
      <c r="BG119" s="708"/>
      <c r="BH119" s="708"/>
      <c r="BI119" s="708"/>
      <c r="BJ119" s="708"/>
      <c r="BK119" s="708"/>
      <c r="BL119" s="708"/>
      <c r="BM119" s="708"/>
      <c r="BN119" s="708"/>
      <c r="BO119" s="708"/>
      <c r="BP119" s="708"/>
      <c r="BQ119" s="708"/>
      <c r="BR119" s="708"/>
      <c r="BS119" s="708"/>
      <c r="BT119" s="708"/>
      <c r="BU119" s="708"/>
      <c r="BV119" s="708"/>
      <c r="BW119" s="708"/>
      <c r="BX119" s="708"/>
      <c r="BY119" s="708"/>
      <c r="BZ119" s="708"/>
      <c r="CA119" s="708"/>
      <c r="CB119" s="708"/>
      <c r="CC119" s="708"/>
      <c r="CD119" s="708"/>
      <c r="CE119" s="708"/>
      <c r="CF119" s="708"/>
      <c r="CG119" s="708"/>
      <c r="CH119" s="708"/>
      <c r="CI119" s="708"/>
      <c r="CJ119" s="708"/>
      <c r="CK119" s="708"/>
      <c r="CL119" s="708"/>
      <c r="CM119" s="708"/>
      <c r="CN119" s="708"/>
      <c r="CO119" s="708"/>
      <c r="CP119" s="708"/>
      <c r="CQ119" s="708"/>
      <c r="CR119" s="708"/>
      <c r="CS119" s="708"/>
      <c r="CT119" s="708"/>
      <c r="CU119" s="708"/>
      <c r="CV119" s="708"/>
      <c r="CW119" s="708"/>
      <c r="CX119" s="708"/>
      <c r="CY119" s="708"/>
      <c r="CZ119" s="708"/>
      <c r="DA119" s="708"/>
      <c r="DB119" s="708"/>
      <c r="DC119" s="708"/>
      <c r="DD119" s="708"/>
      <c r="DE119" s="708"/>
      <c r="DF119" s="708"/>
      <c r="DG119" s="708"/>
      <c r="DH119" s="708"/>
      <c r="DI119" s="708"/>
      <c r="DJ119" s="708"/>
      <c r="DK119" s="708"/>
      <c r="DL119" s="708"/>
      <c r="DM119" s="708"/>
      <c r="DN119" s="708"/>
      <c r="DO119" s="708"/>
      <c r="DP119" s="708"/>
      <c r="DQ119" s="708"/>
      <c r="DR119" s="708"/>
      <c r="DS119" s="708"/>
      <c r="DT119" s="708"/>
      <c r="DU119" s="708"/>
      <c r="DV119" s="708"/>
      <c r="GQ119" s="708"/>
      <c r="GR119" s="708"/>
      <c r="GS119" s="708"/>
      <c r="GT119" s="708"/>
    </row>
    <row r="120" spans="1:202" s="707" customFormat="1" x14ac:dyDescent="0.35">
      <c r="A120" s="708"/>
      <c r="B120" s="708"/>
      <c r="C120" s="708"/>
      <c r="D120" s="708"/>
      <c r="E120" s="708"/>
      <c r="F120" s="708"/>
      <c r="G120" s="708"/>
      <c r="H120" s="708"/>
      <c r="I120" s="708"/>
      <c r="J120" s="708"/>
      <c r="K120" s="708"/>
      <c r="L120" s="708"/>
      <c r="M120" s="708"/>
      <c r="N120" s="708"/>
      <c r="O120" s="708"/>
      <c r="P120" s="708"/>
      <c r="Q120" s="708"/>
      <c r="R120" s="708"/>
      <c r="S120" s="708"/>
      <c r="T120" s="708"/>
      <c r="U120" s="708"/>
      <c r="V120" s="708"/>
      <c r="W120" s="708"/>
      <c r="X120" s="708"/>
      <c r="Y120" s="708"/>
      <c r="Z120" s="708"/>
      <c r="AA120" s="708"/>
      <c r="AB120" s="708"/>
      <c r="AC120" s="708"/>
      <c r="AD120" s="708"/>
      <c r="AE120" s="708"/>
      <c r="AF120" s="708"/>
      <c r="AG120" s="708"/>
      <c r="AH120" s="708"/>
      <c r="AI120" s="708"/>
      <c r="AJ120" s="708"/>
      <c r="AK120" s="708"/>
      <c r="AL120" s="708"/>
      <c r="AM120" s="708"/>
      <c r="AN120" s="708"/>
      <c r="AO120" s="708"/>
      <c r="AP120" s="708"/>
      <c r="AQ120" s="708"/>
      <c r="AR120" s="708"/>
      <c r="AS120" s="708"/>
      <c r="AT120" s="708"/>
      <c r="AU120" s="708"/>
      <c r="AV120" s="708"/>
      <c r="AW120" s="708"/>
      <c r="AX120" s="708"/>
      <c r="AY120" s="708"/>
      <c r="AZ120" s="708"/>
      <c r="BA120" s="708"/>
      <c r="BB120" s="708"/>
      <c r="BC120" s="708"/>
      <c r="BD120" s="708"/>
      <c r="BE120" s="708"/>
      <c r="BF120" s="708"/>
      <c r="BG120" s="708"/>
      <c r="BH120" s="708"/>
      <c r="BI120" s="708"/>
      <c r="BJ120" s="708"/>
      <c r="BK120" s="708"/>
      <c r="BL120" s="708"/>
      <c r="BM120" s="708"/>
      <c r="BN120" s="708"/>
      <c r="BO120" s="708"/>
      <c r="BP120" s="708"/>
      <c r="BQ120" s="708"/>
      <c r="BR120" s="708"/>
      <c r="BS120" s="708"/>
      <c r="BT120" s="708"/>
      <c r="BU120" s="708"/>
      <c r="BV120" s="708"/>
      <c r="BW120" s="708"/>
      <c r="BX120" s="708"/>
      <c r="BY120" s="708"/>
      <c r="BZ120" s="708"/>
      <c r="CA120" s="708"/>
      <c r="CB120" s="708"/>
      <c r="CC120" s="708"/>
      <c r="CD120" s="708"/>
      <c r="CE120" s="708"/>
      <c r="CF120" s="708"/>
      <c r="CG120" s="708"/>
      <c r="CH120" s="708"/>
      <c r="CI120" s="708"/>
      <c r="CJ120" s="708"/>
      <c r="CK120" s="708"/>
      <c r="CL120" s="708"/>
      <c r="CM120" s="708"/>
      <c r="CN120" s="708"/>
      <c r="CO120" s="708"/>
      <c r="CP120" s="708"/>
      <c r="CQ120" s="708"/>
      <c r="CR120" s="708"/>
      <c r="CS120" s="708"/>
      <c r="CT120" s="708"/>
      <c r="CU120" s="708"/>
      <c r="CV120" s="708"/>
      <c r="CW120" s="708"/>
      <c r="CX120" s="708"/>
      <c r="CY120" s="708"/>
      <c r="CZ120" s="708"/>
      <c r="DA120" s="708"/>
      <c r="DB120" s="708"/>
      <c r="DC120" s="708"/>
      <c r="DD120" s="708"/>
      <c r="DE120" s="708"/>
      <c r="DF120" s="708"/>
      <c r="DG120" s="708"/>
      <c r="DH120" s="708"/>
      <c r="DI120" s="708"/>
      <c r="DJ120" s="708"/>
      <c r="DK120" s="708"/>
      <c r="DL120" s="708"/>
      <c r="DM120" s="708"/>
      <c r="DN120" s="708"/>
      <c r="DO120" s="708"/>
      <c r="DP120" s="708"/>
      <c r="DQ120" s="708"/>
      <c r="DR120" s="708"/>
      <c r="DS120" s="708"/>
      <c r="DT120" s="708"/>
      <c r="DU120" s="708"/>
      <c r="DV120" s="708"/>
      <c r="GQ120" s="708"/>
      <c r="GR120" s="708"/>
      <c r="GS120" s="708"/>
      <c r="GT120" s="708"/>
    </row>
    <row r="121" spans="1:202" s="707" customFormat="1" x14ac:dyDescent="0.35">
      <c r="A121" s="708"/>
      <c r="B121" s="708"/>
      <c r="C121" s="708"/>
      <c r="D121" s="708"/>
      <c r="E121" s="708"/>
      <c r="F121" s="708"/>
      <c r="G121" s="708"/>
      <c r="H121" s="708"/>
      <c r="I121" s="708"/>
      <c r="J121" s="708"/>
      <c r="K121" s="708"/>
      <c r="L121" s="708"/>
      <c r="M121" s="708"/>
      <c r="N121" s="708"/>
      <c r="O121" s="708"/>
      <c r="P121" s="708"/>
      <c r="Q121" s="708"/>
      <c r="R121" s="708"/>
      <c r="S121" s="708"/>
      <c r="T121" s="708"/>
      <c r="U121" s="708"/>
      <c r="V121" s="708"/>
      <c r="W121" s="708"/>
      <c r="X121" s="708"/>
      <c r="Y121" s="708"/>
      <c r="Z121" s="708"/>
      <c r="AA121" s="708"/>
      <c r="AB121" s="708"/>
      <c r="AC121" s="708"/>
      <c r="AD121" s="708"/>
      <c r="AE121" s="708"/>
      <c r="AF121" s="708"/>
      <c r="AG121" s="708"/>
      <c r="AH121" s="708"/>
      <c r="AI121" s="708"/>
      <c r="AJ121" s="708"/>
      <c r="AK121" s="708"/>
      <c r="AL121" s="708"/>
      <c r="AM121" s="708"/>
      <c r="AN121" s="708"/>
      <c r="AO121" s="708"/>
      <c r="AP121" s="708"/>
      <c r="AQ121" s="708"/>
      <c r="AR121" s="708"/>
      <c r="AS121" s="708"/>
      <c r="AT121" s="708"/>
      <c r="AU121" s="708"/>
      <c r="AV121" s="708"/>
      <c r="AW121" s="708"/>
      <c r="AX121" s="708"/>
      <c r="AY121" s="708"/>
      <c r="AZ121" s="708"/>
      <c r="BA121" s="708"/>
      <c r="BB121" s="708"/>
      <c r="BC121" s="708"/>
      <c r="BD121" s="708"/>
      <c r="BE121" s="708"/>
      <c r="BF121" s="708"/>
      <c r="BG121" s="708"/>
      <c r="BH121" s="708"/>
      <c r="BI121" s="708"/>
      <c r="BJ121" s="708"/>
      <c r="BK121" s="708"/>
      <c r="BL121" s="708"/>
      <c r="BM121" s="708"/>
      <c r="BN121" s="708"/>
      <c r="BO121" s="708"/>
      <c r="BP121" s="708"/>
      <c r="BQ121" s="708"/>
      <c r="BR121" s="708"/>
      <c r="BS121" s="708"/>
      <c r="BT121" s="708"/>
      <c r="BU121" s="708"/>
      <c r="BV121" s="708"/>
      <c r="BW121" s="708"/>
      <c r="BX121" s="708"/>
      <c r="BY121" s="708"/>
      <c r="BZ121" s="708"/>
      <c r="CA121" s="708"/>
      <c r="CB121" s="708"/>
      <c r="CC121" s="708"/>
      <c r="CD121" s="708"/>
      <c r="CE121" s="708"/>
      <c r="CF121" s="708"/>
      <c r="CG121" s="708"/>
      <c r="CH121" s="708"/>
      <c r="CI121" s="708"/>
      <c r="CJ121" s="708"/>
      <c r="CK121" s="708"/>
      <c r="CL121" s="708"/>
      <c r="CM121" s="708"/>
      <c r="CN121" s="708"/>
      <c r="CO121" s="708"/>
      <c r="CP121" s="708"/>
      <c r="CQ121" s="708"/>
      <c r="CR121" s="708"/>
      <c r="CS121" s="708"/>
      <c r="CT121" s="708"/>
      <c r="CU121" s="708"/>
      <c r="CV121" s="708"/>
      <c r="CW121" s="708"/>
      <c r="CX121" s="708"/>
      <c r="CY121" s="708"/>
      <c r="CZ121" s="708"/>
      <c r="DA121" s="708"/>
      <c r="DB121" s="708"/>
      <c r="DC121" s="708"/>
      <c r="DD121" s="708"/>
      <c r="DE121" s="708"/>
      <c r="DF121" s="708"/>
      <c r="DG121" s="708"/>
      <c r="DH121" s="708"/>
      <c r="DI121" s="708"/>
      <c r="DJ121" s="708"/>
      <c r="DK121" s="708"/>
      <c r="DL121" s="708"/>
      <c r="DM121" s="708"/>
      <c r="DN121" s="708"/>
      <c r="DO121" s="708"/>
      <c r="DP121" s="708"/>
      <c r="DQ121" s="708"/>
      <c r="DR121" s="708"/>
      <c r="DS121" s="708"/>
      <c r="DT121" s="708"/>
      <c r="DU121" s="708"/>
      <c r="DV121" s="708"/>
      <c r="GQ121" s="708"/>
      <c r="GR121" s="708"/>
      <c r="GS121" s="708"/>
      <c r="GT121" s="708"/>
    </row>
    <row r="122" spans="1:202" s="707" customFormat="1" x14ac:dyDescent="0.35">
      <c r="A122" s="708"/>
      <c r="B122" s="708"/>
      <c r="C122" s="708"/>
      <c r="D122" s="708"/>
      <c r="E122" s="708"/>
      <c r="F122" s="708"/>
      <c r="G122" s="708"/>
      <c r="H122" s="708"/>
      <c r="I122" s="708"/>
      <c r="J122" s="708"/>
      <c r="K122" s="708"/>
      <c r="L122" s="708"/>
      <c r="M122" s="708"/>
      <c r="N122" s="708"/>
      <c r="O122" s="708"/>
      <c r="P122" s="708"/>
      <c r="Q122" s="708"/>
      <c r="R122" s="708"/>
      <c r="S122" s="708"/>
      <c r="T122" s="708"/>
      <c r="U122" s="708"/>
      <c r="V122" s="708"/>
      <c r="W122" s="708"/>
      <c r="X122" s="708"/>
      <c r="Y122" s="708"/>
      <c r="Z122" s="708"/>
      <c r="AA122" s="708"/>
      <c r="AB122" s="708"/>
      <c r="AC122" s="708"/>
      <c r="AD122" s="708"/>
      <c r="AE122" s="708"/>
      <c r="AF122" s="708"/>
      <c r="AG122" s="708"/>
      <c r="AH122" s="708"/>
      <c r="AI122" s="708"/>
      <c r="AJ122" s="708"/>
      <c r="AK122" s="708"/>
      <c r="AL122" s="708"/>
      <c r="AM122" s="708"/>
      <c r="AN122" s="708"/>
      <c r="AO122" s="708"/>
      <c r="AP122" s="708"/>
      <c r="AQ122" s="708"/>
      <c r="AR122" s="708"/>
      <c r="AS122" s="708"/>
      <c r="AT122" s="708"/>
      <c r="AU122" s="708"/>
      <c r="AV122" s="708"/>
      <c r="AW122" s="708"/>
      <c r="AX122" s="708"/>
      <c r="AY122" s="708"/>
      <c r="AZ122" s="708"/>
      <c r="BA122" s="708"/>
      <c r="BB122" s="708"/>
      <c r="BC122" s="708"/>
      <c r="BD122" s="708"/>
      <c r="BE122" s="708"/>
      <c r="BF122" s="708"/>
      <c r="BG122" s="708"/>
      <c r="BH122" s="708"/>
      <c r="BI122" s="708"/>
      <c r="BJ122" s="708"/>
      <c r="BK122" s="708"/>
      <c r="BL122" s="708"/>
      <c r="BM122" s="708"/>
      <c r="BN122" s="708"/>
      <c r="BO122" s="708"/>
      <c r="BP122" s="708"/>
      <c r="BQ122" s="708"/>
      <c r="BR122" s="708"/>
      <c r="BS122" s="708"/>
      <c r="BT122" s="708"/>
      <c r="BU122" s="708"/>
      <c r="BV122" s="708"/>
      <c r="BW122" s="708"/>
      <c r="BX122" s="708"/>
      <c r="BY122" s="708"/>
      <c r="BZ122" s="708"/>
      <c r="CA122" s="708"/>
      <c r="CB122" s="708"/>
      <c r="CC122" s="708"/>
      <c r="CD122" s="708"/>
      <c r="CE122" s="708"/>
      <c r="CF122" s="708"/>
      <c r="CG122" s="708"/>
      <c r="CH122" s="708"/>
      <c r="CI122" s="708"/>
      <c r="CJ122" s="708"/>
      <c r="CK122" s="708"/>
      <c r="CL122" s="708"/>
      <c r="CM122" s="708"/>
      <c r="CN122" s="708"/>
      <c r="CO122" s="708"/>
      <c r="CP122" s="708"/>
      <c r="CQ122" s="708"/>
      <c r="CR122" s="708"/>
      <c r="CS122" s="708"/>
      <c r="CT122" s="708"/>
      <c r="CU122" s="708"/>
      <c r="CV122" s="708"/>
      <c r="CW122" s="708"/>
      <c r="CX122" s="708"/>
      <c r="CY122" s="708"/>
      <c r="CZ122" s="708"/>
      <c r="DA122" s="708"/>
      <c r="DB122" s="708"/>
      <c r="DC122" s="708"/>
      <c r="DD122" s="708"/>
      <c r="DE122" s="708"/>
      <c r="DF122" s="708"/>
      <c r="DG122" s="708"/>
      <c r="DH122" s="708"/>
      <c r="DI122" s="708"/>
      <c r="DJ122" s="708"/>
      <c r="DK122" s="708"/>
      <c r="DL122" s="708"/>
      <c r="DM122" s="708"/>
      <c r="DN122" s="708"/>
      <c r="DO122" s="708"/>
      <c r="DP122" s="708"/>
      <c r="DQ122" s="708"/>
      <c r="DR122" s="708"/>
      <c r="DS122" s="708"/>
      <c r="DT122" s="708"/>
      <c r="DU122" s="708"/>
      <c r="DV122" s="708"/>
      <c r="GQ122" s="708"/>
      <c r="GR122" s="708"/>
      <c r="GS122" s="708"/>
      <c r="GT122" s="708"/>
    </row>
    <row r="123" spans="1:202" s="707" customFormat="1" x14ac:dyDescent="0.35">
      <c r="A123" s="708"/>
      <c r="B123" s="708"/>
      <c r="C123" s="708"/>
      <c r="D123" s="708"/>
      <c r="E123" s="708"/>
      <c r="F123" s="708"/>
      <c r="G123" s="708"/>
      <c r="H123" s="708"/>
      <c r="I123" s="708"/>
      <c r="J123" s="708"/>
      <c r="K123" s="708"/>
      <c r="L123" s="708"/>
      <c r="M123" s="708"/>
      <c r="N123" s="708"/>
      <c r="O123" s="708"/>
      <c r="P123" s="708"/>
      <c r="Q123" s="708"/>
      <c r="R123" s="708"/>
      <c r="S123" s="708"/>
      <c r="T123" s="708"/>
      <c r="U123" s="708"/>
      <c r="V123" s="708"/>
      <c r="W123" s="708"/>
      <c r="X123" s="708"/>
      <c r="Y123" s="708"/>
      <c r="Z123" s="708"/>
      <c r="AA123" s="708"/>
      <c r="AB123" s="708"/>
      <c r="AC123" s="708"/>
      <c r="AD123" s="708"/>
      <c r="AE123" s="708"/>
      <c r="AF123" s="708"/>
      <c r="AG123" s="708"/>
      <c r="AH123" s="708"/>
      <c r="AI123" s="708"/>
      <c r="AJ123" s="708"/>
      <c r="AK123" s="708"/>
      <c r="AL123" s="708"/>
      <c r="AM123" s="708"/>
      <c r="AN123" s="708"/>
      <c r="AO123" s="708"/>
      <c r="AP123" s="708"/>
      <c r="AQ123" s="708"/>
      <c r="AR123" s="708"/>
      <c r="AS123" s="708"/>
      <c r="AT123" s="708"/>
      <c r="AU123" s="708"/>
      <c r="AV123" s="708"/>
      <c r="AW123" s="708"/>
      <c r="AX123" s="708"/>
      <c r="AY123" s="708"/>
      <c r="AZ123" s="708"/>
      <c r="BA123" s="708"/>
      <c r="BB123" s="708"/>
      <c r="BC123" s="708"/>
      <c r="BD123" s="708"/>
      <c r="BE123" s="708"/>
      <c r="BF123" s="708"/>
      <c r="BG123" s="708"/>
      <c r="BH123" s="708"/>
      <c r="BI123" s="708"/>
      <c r="BJ123" s="708"/>
      <c r="BK123" s="708"/>
      <c r="BL123" s="708"/>
      <c r="BM123" s="708"/>
      <c r="BN123" s="708"/>
      <c r="BO123" s="708"/>
      <c r="BP123" s="708"/>
      <c r="BQ123" s="708"/>
      <c r="BR123" s="708"/>
      <c r="BS123" s="708"/>
      <c r="BT123" s="708"/>
      <c r="BU123" s="708"/>
      <c r="BV123" s="708"/>
      <c r="BW123" s="708"/>
      <c r="BX123" s="708"/>
      <c r="BY123" s="708"/>
      <c r="BZ123" s="708"/>
      <c r="CA123" s="708"/>
      <c r="CB123" s="708"/>
      <c r="CC123" s="708"/>
      <c r="CD123" s="708"/>
      <c r="CE123" s="708"/>
      <c r="CF123" s="708"/>
      <c r="CG123" s="708"/>
      <c r="CH123" s="708"/>
      <c r="CI123" s="708"/>
      <c r="CJ123" s="708"/>
      <c r="CK123" s="708"/>
      <c r="CL123" s="708"/>
      <c r="CM123" s="708"/>
      <c r="CN123" s="708"/>
      <c r="CO123" s="708"/>
      <c r="CP123" s="708"/>
      <c r="CQ123" s="708"/>
      <c r="CR123" s="708"/>
      <c r="CS123" s="708"/>
      <c r="CT123" s="708"/>
      <c r="CU123" s="708"/>
      <c r="CV123" s="708"/>
      <c r="CW123" s="708"/>
      <c r="CX123" s="708"/>
      <c r="CY123" s="708"/>
      <c r="CZ123" s="708"/>
      <c r="DA123" s="708"/>
      <c r="DB123" s="708"/>
      <c r="DC123" s="708"/>
      <c r="DD123" s="708"/>
      <c r="DE123" s="708"/>
      <c r="DF123" s="708"/>
      <c r="DG123" s="708"/>
      <c r="DH123" s="708"/>
      <c r="DI123" s="708"/>
      <c r="DJ123" s="708"/>
      <c r="DK123" s="708"/>
      <c r="DL123" s="708"/>
      <c r="DM123" s="708"/>
      <c r="DN123" s="708"/>
      <c r="DO123" s="708"/>
      <c r="DP123" s="708"/>
      <c r="DQ123" s="708"/>
      <c r="DR123" s="708"/>
      <c r="DS123" s="708"/>
      <c r="DT123" s="708"/>
      <c r="DU123" s="708"/>
      <c r="DV123" s="708"/>
      <c r="GQ123" s="708"/>
      <c r="GR123" s="708"/>
      <c r="GS123" s="708"/>
      <c r="GT123" s="708"/>
    </row>
    <row r="124" spans="1:202" s="707" customFormat="1" x14ac:dyDescent="0.35">
      <c r="A124" s="708"/>
      <c r="B124" s="708"/>
      <c r="C124" s="708"/>
      <c r="D124" s="708"/>
      <c r="E124" s="708"/>
      <c r="F124" s="708"/>
      <c r="G124" s="708"/>
      <c r="H124" s="708"/>
      <c r="I124" s="708"/>
      <c r="J124" s="708"/>
      <c r="K124" s="708"/>
      <c r="L124" s="708"/>
      <c r="M124" s="708"/>
      <c r="N124" s="708"/>
      <c r="O124" s="708"/>
      <c r="P124" s="708"/>
      <c r="Q124" s="708"/>
      <c r="R124" s="708"/>
      <c r="S124" s="708"/>
      <c r="T124" s="708"/>
      <c r="U124" s="708"/>
      <c r="V124" s="708"/>
      <c r="W124" s="708"/>
      <c r="X124" s="708"/>
      <c r="Y124" s="708"/>
      <c r="Z124" s="708"/>
      <c r="AA124" s="708"/>
      <c r="AB124" s="708"/>
      <c r="AC124" s="708"/>
      <c r="AD124" s="708"/>
      <c r="AE124" s="708"/>
      <c r="AF124" s="708"/>
      <c r="AG124" s="708"/>
      <c r="AH124" s="708"/>
      <c r="AI124" s="708"/>
      <c r="AJ124" s="708"/>
      <c r="AK124" s="708"/>
      <c r="AL124" s="708"/>
      <c r="AM124" s="708"/>
      <c r="AN124" s="708"/>
      <c r="AO124" s="708"/>
      <c r="AP124" s="708"/>
      <c r="AQ124" s="708"/>
      <c r="AR124" s="708"/>
      <c r="AS124" s="708"/>
      <c r="AT124" s="708"/>
      <c r="AU124" s="708"/>
      <c r="AV124" s="708"/>
      <c r="AW124" s="708"/>
      <c r="AX124" s="708"/>
      <c r="AY124" s="708"/>
      <c r="AZ124" s="708"/>
      <c r="BA124" s="708"/>
      <c r="BB124" s="708"/>
      <c r="BC124" s="708"/>
      <c r="BD124" s="708"/>
      <c r="BE124" s="708"/>
      <c r="BF124" s="708"/>
      <c r="BG124" s="708"/>
      <c r="BH124" s="708"/>
      <c r="BI124" s="708"/>
      <c r="BJ124" s="708"/>
      <c r="BK124" s="708"/>
      <c r="BL124" s="708"/>
      <c r="BM124" s="708"/>
      <c r="BN124" s="708"/>
      <c r="BO124" s="708"/>
      <c r="BP124" s="708"/>
      <c r="BQ124" s="708"/>
      <c r="BR124" s="708"/>
      <c r="BS124" s="708"/>
      <c r="BT124" s="708"/>
      <c r="BU124" s="708"/>
      <c r="BV124" s="708"/>
      <c r="BW124" s="708"/>
      <c r="BX124" s="708"/>
      <c r="BY124" s="708"/>
      <c r="BZ124" s="708"/>
      <c r="CA124" s="708"/>
      <c r="CB124" s="708"/>
      <c r="CC124" s="708"/>
      <c r="CD124" s="708"/>
      <c r="CE124" s="708"/>
      <c r="CF124" s="708"/>
      <c r="CG124" s="708"/>
      <c r="CH124" s="708"/>
      <c r="CI124" s="708"/>
      <c r="CJ124" s="708"/>
      <c r="CK124" s="708"/>
      <c r="CL124" s="708"/>
      <c r="CM124" s="708"/>
      <c r="CN124" s="708"/>
      <c r="CO124" s="708"/>
      <c r="CP124" s="708"/>
      <c r="CQ124" s="708"/>
      <c r="CR124" s="708"/>
      <c r="CS124" s="708"/>
      <c r="CT124" s="708"/>
      <c r="CU124" s="708"/>
      <c r="CV124" s="708"/>
      <c r="CW124" s="708"/>
      <c r="CX124" s="708"/>
      <c r="CY124" s="708"/>
      <c r="CZ124" s="708"/>
      <c r="DA124" s="708"/>
      <c r="DB124" s="708"/>
      <c r="DC124" s="708"/>
      <c r="DD124" s="708"/>
      <c r="DE124" s="708"/>
      <c r="DF124" s="708"/>
      <c r="DG124" s="708"/>
      <c r="DH124" s="708"/>
      <c r="DI124" s="708"/>
      <c r="DJ124" s="708"/>
      <c r="DK124" s="708"/>
      <c r="DL124" s="708"/>
      <c r="DM124" s="708"/>
      <c r="DN124" s="708"/>
      <c r="DO124" s="708"/>
      <c r="DP124" s="708"/>
      <c r="DQ124" s="708"/>
      <c r="DR124" s="708"/>
      <c r="DS124" s="708"/>
      <c r="DT124" s="708"/>
      <c r="DU124" s="708"/>
      <c r="DV124" s="708"/>
      <c r="GQ124" s="708"/>
      <c r="GR124" s="708"/>
      <c r="GS124" s="708"/>
      <c r="GT124" s="708"/>
    </row>
    <row r="125" spans="1:202" s="707" customFormat="1" x14ac:dyDescent="0.35">
      <c r="A125" s="708"/>
      <c r="B125" s="708"/>
      <c r="C125" s="708"/>
      <c r="D125" s="708"/>
      <c r="E125" s="708"/>
      <c r="F125" s="708"/>
      <c r="G125" s="708"/>
      <c r="H125" s="708"/>
      <c r="I125" s="708"/>
      <c r="J125" s="708"/>
      <c r="K125" s="708"/>
      <c r="L125" s="708"/>
      <c r="M125" s="708"/>
      <c r="N125" s="708"/>
      <c r="O125" s="708"/>
      <c r="P125" s="708"/>
      <c r="Q125" s="708"/>
      <c r="R125" s="708"/>
      <c r="S125" s="708"/>
      <c r="T125" s="708"/>
      <c r="U125" s="708"/>
      <c r="V125" s="708"/>
      <c r="W125" s="708"/>
      <c r="X125" s="708"/>
      <c r="Y125" s="708"/>
      <c r="Z125" s="708"/>
      <c r="AA125" s="708"/>
      <c r="AB125" s="708"/>
      <c r="AC125" s="708"/>
      <c r="AD125" s="708"/>
      <c r="AE125" s="708"/>
      <c r="AF125" s="708"/>
      <c r="AG125" s="708"/>
      <c r="AH125" s="708"/>
      <c r="AI125" s="708"/>
      <c r="AJ125" s="708"/>
      <c r="AK125" s="708"/>
      <c r="AL125" s="708"/>
      <c r="AM125" s="708"/>
      <c r="AN125" s="708"/>
      <c r="AO125" s="708"/>
      <c r="AP125" s="708"/>
      <c r="AQ125" s="708"/>
      <c r="AR125" s="708"/>
      <c r="AS125" s="708"/>
      <c r="AT125" s="708"/>
      <c r="AU125" s="708"/>
      <c r="AV125" s="708"/>
      <c r="AW125" s="708"/>
      <c r="AX125" s="708"/>
      <c r="AY125" s="708"/>
      <c r="AZ125" s="708"/>
      <c r="BA125" s="708"/>
      <c r="BB125" s="708"/>
      <c r="BC125" s="708"/>
      <c r="BD125" s="708"/>
      <c r="BE125" s="708"/>
      <c r="BF125" s="708"/>
      <c r="BG125" s="708"/>
      <c r="BH125" s="708"/>
      <c r="BI125" s="708"/>
      <c r="BJ125" s="708"/>
      <c r="BK125" s="708"/>
      <c r="BL125" s="708"/>
      <c r="BM125" s="708"/>
      <c r="BN125" s="708"/>
      <c r="BO125" s="708"/>
      <c r="BP125" s="708"/>
      <c r="BQ125" s="708"/>
      <c r="BR125" s="708"/>
      <c r="BS125" s="708"/>
      <c r="BT125" s="708"/>
      <c r="BU125" s="708"/>
      <c r="BV125" s="708"/>
      <c r="BW125" s="708"/>
      <c r="BX125" s="708"/>
      <c r="BY125" s="708"/>
      <c r="BZ125" s="708"/>
      <c r="CA125" s="708"/>
      <c r="CB125" s="708"/>
      <c r="CC125" s="708"/>
      <c r="CD125" s="708"/>
      <c r="CE125" s="708"/>
      <c r="CF125" s="708"/>
      <c r="CG125" s="708"/>
      <c r="CH125" s="708"/>
      <c r="CI125" s="708"/>
      <c r="CJ125" s="708"/>
      <c r="CK125" s="708"/>
      <c r="CL125" s="708"/>
      <c r="CM125" s="708"/>
      <c r="CN125" s="708"/>
      <c r="CO125" s="708"/>
      <c r="CP125" s="708"/>
      <c r="CQ125" s="708"/>
      <c r="CR125" s="708"/>
      <c r="CS125" s="708"/>
      <c r="CT125" s="708"/>
      <c r="CU125" s="708"/>
      <c r="CV125" s="708"/>
      <c r="CW125" s="708"/>
      <c r="CX125" s="708"/>
      <c r="CY125" s="708"/>
      <c r="CZ125" s="708"/>
      <c r="DA125" s="708"/>
      <c r="DB125" s="708"/>
      <c r="DC125" s="708"/>
      <c r="DD125" s="708"/>
      <c r="DE125" s="708"/>
      <c r="DF125" s="708"/>
      <c r="DG125" s="708"/>
      <c r="DH125" s="708"/>
      <c r="DI125" s="708"/>
      <c r="DJ125" s="708"/>
      <c r="DK125" s="708"/>
      <c r="DL125" s="708"/>
      <c r="DM125" s="708"/>
      <c r="DN125" s="708"/>
      <c r="DO125" s="708"/>
      <c r="DP125" s="708"/>
      <c r="DQ125" s="708"/>
      <c r="DR125" s="708"/>
      <c r="DS125" s="708"/>
      <c r="DT125" s="708"/>
      <c r="DU125" s="708"/>
      <c r="DV125" s="708"/>
      <c r="GQ125" s="708"/>
      <c r="GR125" s="708"/>
      <c r="GS125" s="708"/>
      <c r="GT125" s="708"/>
    </row>
    <row r="126" spans="1:202" s="707" customFormat="1" x14ac:dyDescent="0.35">
      <c r="A126" s="708"/>
      <c r="B126" s="708"/>
      <c r="C126" s="708"/>
      <c r="D126" s="708"/>
      <c r="E126" s="708"/>
      <c r="F126" s="708"/>
      <c r="G126" s="708"/>
      <c r="H126" s="708"/>
      <c r="I126" s="708"/>
      <c r="J126" s="708"/>
      <c r="K126" s="708"/>
      <c r="L126" s="708"/>
      <c r="M126" s="708"/>
      <c r="N126" s="708"/>
      <c r="O126" s="708"/>
      <c r="P126" s="708"/>
      <c r="Q126" s="708"/>
      <c r="R126" s="708"/>
      <c r="S126" s="708"/>
      <c r="T126" s="708"/>
      <c r="U126" s="708"/>
      <c r="V126" s="708"/>
      <c r="W126" s="708"/>
      <c r="X126" s="708"/>
      <c r="Y126" s="708"/>
      <c r="Z126" s="708"/>
      <c r="AA126" s="708"/>
      <c r="AB126" s="708"/>
      <c r="AC126" s="708"/>
      <c r="AD126" s="708"/>
      <c r="AE126" s="708"/>
      <c r="AF126" s="708"/>
      <c r="AG126" s="708"/>
      <c r="AH126" s="708"/>
      <c r="AI126" s="708"/>
      <c r="AJ126" s="708"/>
      <c r="AK126" s="708"/>
      <c r="AL126" s="708"/>
      <c r="AM126" s="708"/>
      <c r="AN126" s="708"/>
      <c r="AO126" s="708"/>
      <c r="AP126" s="708"/>
      <c r="AQ126" s="708"/>
      <c r="AR126" s="708"/>
      <c r="AS126" s="708"/>
      <c r="AT126" s="708"/>
      <c r="AU126" s="708"/>
      <c r="AV126" s="708"/>
      <c r="AW126" s="708"/>
      <c r="AX126" s="708"/>
      <c r="AY126" s="708"/>
      <c r="AZ126" s="708"/>
      <c r="BA126" s="708"/>
      <c r="BB126" s="708"/>
      <c r="BC126" s="708"/>
      <c r="BD126" s="708"/>
      <c r="BE126" s="708"/>
      <c r="BF126" s="708"/>
      <c r="BG126" s="708"/>
      <c r="BH126" s="708"/>
      <c r="BI126" s="708"/>
      <c r="BJ126" s="708"/>
      <c r="BK126" s="708"/>
      <c r="BL126" s="708"/>
      <c r="BM126" s="708"/>
      <c r="BN126" s="708"/>
      <c r="BO126" s="708"/>
      <c r="BP126" s="708"/>
      <c r="BQ126" s="708"/>
      <c r="BR126" s="708"/>
      <c r="BS126" s="708"/>
      <c r="BT126" s="708"/>
      <c r="BU126" s="708"/>
      <c r="BV126" s="708"/>
      <c r="BW126" s="708"/>
      <c r="BX126" s="708"/>
      <c r="BY126" s="708"/>
      <c r="BZ126" s="708"/>
      <c r="CA126" s="708"/>
      <c r="CB126" s="708"/>
      <c r="CC126" s="708"/>
      <c r="CD126" s="708"/>
      <c r="CE126" s="708"/>
      <c r="CF126" s="708"/>
      <c r="CG126" s="708"/>
      <c r="CH126" s="708"/>
      <c r="CI126" s="708"/>
      <c r="CJ126" s="708"/>
      <c r="CK126" s="708"/>
      <c r="CL126" s="708"/>
      <c r="CM126" s="708"/>
      <c r="CN126" s="708"/>
      <c r="CO126" s="708"/>
      <c r="CP126" s="708"/>
      <c r="CQ126" s="708"/>
      <c r="CR126" s="708"/>
      <c r="CS126" s="708"/>
      <c r="CT126" s="708"/>
      <c r="CU126" s="708"/>
      <c r="CV126" s="708"/>
      <c r="CW126" s="708"/>
      <c r="CX126" s="708"/>
      <c r="CY126" s="708"/>
      <c r="CZ126" s="708"/>
      <c r="DA126" s="708"/>
      <c r="DB126" s="708"/>
      <c r="DC126" s="708"/>
      <c r="DD126" s="708"/>
      <c r="DE126" s="708"/>
      <c r="DF126" s="708"/>
      <c r="DG126" s="708"/>
      <c r="DH126" s="708"/>
      <c r="DI126" s="708"/>
      <c r="DJ126" s="708"/>
      <c r="DK126" s="708"/>
      <c r="DL126" s="708"/>
      <c r="DM126" s="708"/>
      <c r="DN126" s="708"/>
      <c r="DO126" s="708"/>
      <c r="DP126" s="708"/>
      <c r="DQ126" s="708"/>
      <c r="DR126" s="708"/>
      <c r="DS126" s="708"/>
      <c r="DT126" s="708"/>
      <c r="DU126" s="708"/>
      <c r="DV126" s="708"/>
      <c r="GQ126" s="708"/>
      <c r="GR126" s="708"/>
      <c r="GS126" s="708"/>
      <c r="GT126" s="708"/>
    </row>
    <row r="127" spans="1:202" s="707" customFormat="1" x14ac:dyDescent="0.35">
      <c r="A127" s="708"/>
      <c r="B127" s="708"/>
      <c r="C127" s="708"/>
      <c r="D127" s="708"/>
      <c r="E127" s="708"/>
      <c r="F127" s="708"/>
      <c r="G127" s="708"/>
      <c r="H127" s="708"/>
      <c r="I127" s="708"/>
      <c r="J127" s="708"/>
      <c r="K127" s="708"/>
      <c r="L127" s="708"/>
      <c r="M127" s="708"/>
      <c r="N127" s="708"/>
      <c r="O127" s="708"/>
      <c r="P127" s="708"/>
      <c r="Q127" s="708"/>
      <c r="R127" s="708"/>
      <c r="S127" s="708"/>
      <c r="T127" s="708"/>
      <c r="U127" s="708"/>
      <c r="V127" s="708"/>
      <c r="W127" s="708"/>
      <c r="X127" s="708"/>
      <c r="Y127" s="708"/>
      <c r="Z127" s="708"/>
      <c r="AA127" s="708"/>
      <c r="AB127" s="708"/>
      <c r="AC127" s="708"/>
      <c r="AD127" s="708"/>
      <c r="AE127" s="708"/>
      <c r="AF127" s="708"/>
      <c r="AG127" s="708"/>
      <c r="AH127" s="708"/>
      <c r="AI127" s="708"/>
      <c r="AJ127" s="708"/>
      <c r="AK127" s="708"/>
      <c r="AL127" s="708"/>
      <c r="AM127" s="708"/>
      <c r="AN127" s="708"/>
      <c r="AO127" s="708"/>
      <c r="AP127" s="708"/>
      <c r="AQ127" s="708"/>
      <c r="AR127" s="708"/>
      <c r="AS127" s="708"/>
      <c r="AT127" s="708"/>
      <c r="AU127" s="708"/>
      <c r="AV127" s="708"/>
      <c r="AW127" s="708"/>
      <c r="AX127" s="708"/>
      <c r="AY127" s="708"/>
      <c r="AZ127" s="708"/>
      <c r="BA127" s="708"/>
      <c r="BB127" s="708"/>
      <c r="BC127" s="708"/>
      <c r="BD127" s="708"/>
      <c r="BE127" s="708"/>
      <c r="BF127" s="708"/>
      <c r="BG127" s="708"/>
      <c r="BH127" s="708"/>
      <c r="BI127" s="708"/>
      <c r="BJ127" s="708"/>
      <c r="BK127" s="708"/>
      <c r="BL127" s="708"/>
      <c r="BM127" s="708"/>
      <c r="BN127" s="708"/>
      <c r="BO127" s="708"/>
      <c r="BP127" s="708"/>
      <c r="BQ127" s="708"/>
      <c r="BR127" s="708"/>
      <c r="BS127" s="708"/>
      <c r="BT127" s="708"/>
      <c r="BU127" s="708"/>
      <c r="BV127" s="708"/>
      <c r="BW127" s="708"/>
      <c r="BX127" s="708"/>
      <c r="BY127" s="708"/>
      <c r="BZ127" s="708"/>
      <c r="CA127" s="708"/>
      <c r="CB127" s="708"/>
      <c r="CC127" s="708"/>
      <c r="CD127" s="708"/>
      <c r="CE127" s="708"/>
      <c r="CF127" s="708"/>
      <c r="CG127" s="708"/>
      <c r="CH127" s="708"/>
      <c r="CI127" s="708"/>
      <c r="CJ127" s="708"/>
      <c r="CK127" s="708"/>
      <c r="CL127" s="708"/>
      <c r="CM127" s="708"/>
      <c r="CN127" s="708"/>
      <c r="CO127" s="708"/>
      <c r="CP127" s="708"/>
      <c r="CQ127" s="708"/>
      <c r="CR127" s="708"/>
      <c r="CS127" s="708"/>
      <c r="CT127" s="708"/>
      <c r="CU127" s="708"/>
      <c r="CV127" s="708"/>
      <c r="CW127" s="708"/>
      <c r="CX127" s="708"/>
      <c r="CY127" s="708"/>
      <c r="CZ127" s="708"/>
      <c r="DA127" s="708"/>
      <c r="DB127" s="708"/>
      <c r="DC127" s="708"/>
      <c r="DD127" s="708"/>
      <c r="DE127" s="708"/>
      <c r="DF127" s="708"/>
      <c r="DG127" s="708"/>
      <c r="DH127" s="708"/>
      <c r="DI127" s="708"/>
      <c r="DJ127" s="708"/>
      <c r="DK127" s="708"/>
      <c r="DL127" s="708"/>
      <c r="DM127" s="708"/>
      <c r="DN127" s="708"/>
      <c r="DO127" s="708"/>
      <c r="DP127" s="708"/>
      <c r="DQ127" s="708"/>
      <c r="DR127" s="708"/>
      <c r="DS127" s="708"/>
      <c r="DT127" s="708"/>
      <c r="DU127" s="708"/>
      <c r="DV127" s="708"/>
      <c r="GQ127" s="708"/>
      <c r="GR127" s="708"/>
      <c r="GS127" s="708"/>
      <c r="GT127" s="708"/>
    </row>
    <row r="128" spans="1:202" s="707" customFormat="1" x14ac:dyDescent="0.35">
      <c r="A128" s="708"/>
      <c r="B128" s="708"/>
      <c r="C128" s="708"/>
      <c r="D128" s="708"/>
      <c r="E128" s="708"/>
      <c r="F128" s="708"/>
      <c r="G128" s="708"/>
      <c r="H128" s="708"/>
      <c r="I128" s="708"/>
      <c r="J128" s="708"/>
      <c r="K128" s="708"/>
      <c r="L128" s="708"/>
      <c r="M128" s="708"/>
      <c r="N128" s="708"/>
      <c r="O128" s="708"/>
      <c r="P128" s="708"/>
      <c r="Q128" s="708"/>
      <c r="R128" s="708"/>
      <c r="S128" s="708"/>
      <c r="T128" s="708"/>
      <c r="U128" s="708"/>
      <c r="V128" s="708"/>
      <c r="W128" s="708"/>
      <c r="X128" s="708"/>
      <c r="Y128" s="708"/>
      <c r="Z128" s="708"/>
      <c r="AA128" s="708"/>
      <c r="AB128" s="708"/>
      <c r="AC128" s="708"/>
      <c r="AD128" s="708"/>
      <c r="AE128" s="708"/>
      <c r="AF128" s="708"/>
      <c r="AG128" s="708"/>
      <c r="AH128" s="708"/>
      <c r="AI128" s="708"/>
      <c r="AJ128" s="708"/>
      <c r="AK128" s="708"/>
      <c r="AL128" s="708"/>
      <c r="AM128" s="708"/>
      <c r="AN128" s="708"/>
      <c r="AO128" s="708"/>
      <c r="AP128" s="708"/>
      <c r="AQ128" s="708"/>
      <c r="AR128" s="708"/>
      <c r="AS128" s="708"/>
      <c r="AT128" s="708"/>
      <c r="AU128" s="708"/>
      <c r="AV128" s="708"/>
      <c r="AW128" s="708"/>
      <c r="AX128" s="708"/>
      <c r="AY128" s="708"/>
      <c r="AZ128" s="708"/>
      <c r="BA128" s="708"/>
      <c r="BB128" s="708"/>
      <c r="BC128" s="708"/>
      <c r="BD128" s="708"/>
      <c r="BE128" s="708"/>
      <c r="BF128" s="708"/>
      <c r="BG128" s="708"/>
      <c r="BH128" s="708"/>
      <c r="BI128" s="708"/>
      <c r="BJ128" s="708"/>
      <c r="BK128" s="708"/>
      <c r="BL128" s="708"/>
      <c r="BM128" s="708"/>
      <c r="BN128" s="708"/>
      <c r="BO128" s="708"/>
      <c r="BP128" s="708"/>
      <c r="BQ128" s="708"/>
      <c r="BR128" s="708"/>
      <c r="BS128" s="708"/>
      <c r="BT128" s="708"/>
      <c r="BU128" s="708"/>
      <c r="BV128" s="708"/>
      <c r="BW128" s="708"/>
      <c r="BX128" s="708"/>
      <c r="BY128" s="708"/>
      <c r="BZ128" s="708"/>
      <c r="CA128" s="708"/>
      <c r="CB128" s="708"/>
      <c r="CC128" s="708"/>
      <c r="CD128" s="708"/>
      <c r="CE128" s="708"/>
      <c r="CF128" s="708"/>
      <c r="CG128" s="708"/>
      <c r="CH128" s="708"/>
      <c r="CI128" s="708"/>
      <c r="CJ128" s="708"/>
      <c r="CK128" s="708"/>
      <c r="CL128" s="708"/>
      <c r="CM128" s="708"/>
      <c r="CN128" s="708"/>
      <c r="CO128" s="708"/>
      <c r="CP128" s="708"/>
      <c r="CQ128" s="708"/>
      <c r="CR128" s="708"/>
      <c r="CS128" s="708"/>
      <c r="CT128" s="708"/>
      <c r="CU128" s="708"/>
      <c r="CV128" s="708"/>
      <c r="CW128" s="708"/>
      <c r="CX128" s="708"/>
      <c r="CY128" s="708"/>
      <c r="CZ128" s="708"/>
      <c r="DA128" s="708"/>
      <c r="DB128" s="708"/>
      <c r="DC128" s="708"/>
      <c r="DD128" s="708"/>
      <c r="DE128" s="708"/>
      <c r="DF128" s="708"/>
      <c r="DG128" s="708"/>
      <c r="DH128" s="708"/>
      <c r="DI128" s="708"/>
      <c r="DJ128" s="708"/>
      <c r="DK128" s="708"/>
      <c r="DL128" s="708"/>
      <c r="DM128" s="708"/>
      <c r="DN128" s="708"/>
      <c r="DO128" s="708"/>
      <c r="DP128" s="708"/>
      <c r="DQ128" s="708"/>
      <c r="DR128" s="708"/>
      <c r="DS128" s="708"/>
      <c r="DT128" s="708"/>
      <c r="DU128" s="708"/>
      <c r="DV128" s="708"/>
      <c r="GQ128" s="708"/>
      <c r="GR128" s="708"/>
      <c r="GS128" s="708"/>
      <c r="GT128" s="708"/>
    </row>
    <row r="129" spans="1:202" s="707" customFormat="1" x14ac:dyDescent="0.35">
      <c r="A129" s="708"/>
      <c r="B129" s="708"/>
      <c r="C129" s="708"/>
      <c r="D129" s="708"/>
      <c r="E129" s="708"/>
      <c r="F129" s="708"/>
      <c r="G129" s="708"/>
      <c r="H129" s="708"/>
      <c r="I129" s="708"/>
      <c r="J129" s="708"/>
      <c r="K129" s="708"/>
      <c r="L129" s="708"/>
      <c r="M129" s="708"/>
      <c r="N129" s="708"/>
      <c r="O129" s="708"/>
      <c r="P129" s="708"/>
      <c r="Q129" s="708"/>
      <c r="R129" s="708"/>
      <c r="S129" s="708"/>
      <c r="T129" s="708"/>
      <c r="U129" s="708"/>
      <c r="V129" s="708"/>
      <c r="W129" s="708"/>
      <c r="X129" s="708"/>
      <c r="Y129" s="708"/>
      <c r="Z129" s="708"/>
      <c r="AA129" s="708"/>
      <c r="AB129" s="708"/>
      <c r="AC129" s="708"/>
      <c r="AD129" s="708"/>
      <c r="AE129" s="708"/>
      <c r="AF129" s="708"/>
      <c r="AG129" s="708"/>
      <c r="AH129" s="708"/>
      <c r="AI129" s="708"/>
      <c r="AJ129" s="708"/>
      <c r="AK129" s="708"/>
      <c r="AL129" s="708"/>
      <c r="AM129" s="708"/>
      <c r="AN129" s="708"/>
      <c r="AO129" s="708"/>
      <c r="AP129" s="708"/>
      <c r="AQ129" s="708"/>
      <c r="AR129" s="708"/>
      <c r="AS129" s="708"/>
      <c r="AT129" s="708"/>
      <c r="AU129" s="708"/>
      <c r="AV129" s="708"/>
      <c r="AW129" s="708"/>
      <c r="AX129" s="708"/>
      <c r="AY129" s="708"/>
      <c r="AZ129" s="708"/>
      <c r="BA129" s="708"/>
      <c r="BB129" s="708"/>
      <c r="BC129" s="708"/>
      <c r="BD129" s="708"/>
      <c r="BE129" s="708"/>
      <c r="BF129" s="708"/>
      <c r="BG129" s="708"/>
      <c r="BH129" s="708"/>
      <c r="BI129" s="708"/>
      <c r="BJ129" s="708"/>
      <c r="BK129" s="708"/>
      <c r="BL129" s="708"/>
      <c r="BM129" s="708"/>
      <c r="BN129" s="708"/>
      <c r="BO129" s="708"/>
      <c r="BP129" s="708"/>
      <c r="BQ129" s="708"/>
      <c r="BR129" s="708"/>
      <c r="BS129" s="708"/>
      <c r="BT129" s="708"/>
      <c r="BU129" s="708"/>
      <c r="BV129" s="708"/>
      <c r="BW129" s="708"/>
      <c r="BX129" s="708"/>
      <c r="BY129" s="708"/>
      <c r="BZ129" s="708"/>
      <c r="CA129" s="708"/>
      <c r="CB129" s="708"/>
      <c r="CC129" s="708"/>
      <c r="CD129" s="708"/>
      <c r="CE129" s="708"/>
      <c r="CF129" s="708"/>
      <c r="CG129" s="708"/>
      <c r="CH129" s="708"/>
      <c r="CI129" s="708"/>
      <c r="CJ129" s="708"/>
      <c r="CK129" s="708"/>
      <c r="CL129" s="708"/>
      <c r="CM129" s="708"/>
      <c r="CN129" s="708"/>
      <c r="CO129" s="708"/>
      <c r="CP129" s="708"/>
      <c r="CQ129" s="708"/>
      <c r="CR129" s="708"/>
      <c r="CS129" s="708"/>
      <c r="CT129" s="708"/>
      <c r="CU129" s="708"/>
      <c r="CV129" s="708"/>
      <c r="CW129" s="708"/>
      <c r="CX129" s="708"/>
      <c r="CY129" s="708"/>
      <c r="CZ129" s="708"/>
      <c r="DA129" s="708"/>
      <c r="DB129" s="708"/>
      <c r="DC129" s="708"/>
      <c r="DD129" s="708"/>
      <c r="DE129" s="708"/>
      <c r="DF129" s="708"/>
      <c r="DG129" s="708"/>
      <c r="DH129" s="708"/>
      <c r="DI129" s="708"/>
      <c r="DJ129" s="708"/>
      <c r="DK129" s="708"/>
      <c r="DL129" s="708"/>
      <c r="DM129" s="708"/>
      <c r="DN129" s="708"/>
      <c r="DO129" s="708"/>
      <c r="DP129" s="708"/>
      <c r="DQ129" s="708"/>
      <c r="DR129" s="708"/>
      <c r="DS129" s="708"/>
      <c r="DT129" s="708"/>
      <c r="DU129" s="708"/>
      <c r="DV129" s="708"/>
      <c r="GQ129" s="708"/>
      <c r="GR129" s="708"/>
      <c r="GS129" s="708"/>
      <c r="GT129" s="708"/>
    </row>
    <row r="130" spans="1:202" s="707" customFormat="1" x14ac:dyDescent="0.35">
      <c r="A130" s="708"/>
      <c r="B130" s="708"/>
      <c r="C130" s="708"/>
      <c r="D130" s="708"/>
      <c r="E130" s="708"/>
      <c r="F130" s="708"/>
      <c r="G130" s="708"/>
      <c r="H130" s="708"/>
      <c r="I130" s="708"/>
      <c r="J130" s="708"/>
      <c r="K130" s="708"/>
      <c r="L130" s="708"/>
      <c r="M130" s="708"/>
      <c r="N130" s="708"/>
      <c r="O130" s="708"/>
      <c r="P130" s="708"/>
      <c r="Q130" s="708"/>
      <c r="R130" s="708"/>
      <c r="S130" s="708"/>
      <c r="T130" s="708"/>
      <c r="U130" s="708"/>
      <c r="V130" s="708"/>
      <c r="W130" s="708"/>
      <c r="X130" s="708"/>
      <c r="Y130" s="708"/>
      <c r="Z130" s="708"/>
      <c r="AA130" s="708"/>
      <c r="AB130" s="708"/>
      <c r="AC130" s="708"/>
      <c r="AD130" s="708"/>
      <c r="AE130" s="708"/>
      <c r="AF130" s="708"/>
      <c r="AG130" s="708"/>
      <c r="AH130" s="708"/>
      <c r="AI130" s="708"/>
      <c r="AJ130" s="708"/>
      <c r="AK130" s="708"/>
      <c r="AL130" s="708"/>
      <c r="AM130" s="708"/>
      <c r="AN130" s="708"/>
      <c r="AO130" s="708"/>
      <c r="AP130" s="708"/>
      <c r="AQ130" s="708"/>
      <c r="AR130" s="708"/>
      <c r="AS130" s="708"/>
      <c r="AT130" s="708"/>
      <c r="AU130" s="708"/>
      <c r="AV130" s="708"/>
      <c r="AW130" s="708"/>
      <c r="AX130" s="708"/>
      <c r="AY130" s="708"/>
      <c r="AZ130" s="708"/>
      <c r="BA130" s="708"/>
      <c r="BB130" s="708"/>
      <c r="BC130" s="708"/>
      <c r="BD130" s="708"/>
      <c r="BE130" s="708"/>
      <c r="BF130" s="708"/>
      <c r="BG130" s="708"/>
      <c r="BH130" s="708"/>
      <c r="BI130" s="708"/>
      <c r="BJ130" s="708"/>
      <c r="BK130" s="708"/>
      <c r="BL130" s="708"/>
      <c r="BM130" s="708"/>
      <c r="BN130" s="708"/>
      <c r="BO130" s="708"/>
      <c r="BP130" s="708"/>
      <c r="BQ130" s="708"/>
      <c r="BR130" s="708"/>
      <c r="BS130" s="708"/>
      <c r="BT130" s="708"/>
      <c r="BU130" s="708"/>
      <c r="BV130" s="708"/>
      <c r="BW130" s="708"/>
      <c r="BX130" s="708"/>
      <c r="BY130" s="708"/>
      <c r="BZ130" s="708"/>
      <c r="CA130" s="708"/>
      <c r="CB130" s="708"/>
      <c r="CC130" s="708"/>
      <c r="CD130" s="708"/>
      <c r="CE130" s="708"/>
      <c r="CF130" s="708"/>
      <c r="CG130" s="708"/>
      <c r="CH130" s="708"/>
      <c r="CI130" s="708"/>
      <c r="CJ130" s="708"/>
      <c r="CK130" s="708"/>
      <c r="CL130" s="708"/>
      <c r="CM130" s="708"/>
      <c r="CN130" s="708"/>
      <c r="CO130" s="708"/>
      <c r="CP130" s="708"/>
      <c r="CQ130" s="708"/>
      <c r="CR130" s="708"/>
      <c r="CS130" s="708"/>
      <c r="CT130" s="708"/>
      <c r="CU130" s="708"/>
      <c r="CV130" s="708"/>
      <c r="CW130" s="708"/>
      <c r="CX130" s="708"/>
      <c r="CY130" s="708"/>
      <c r="CZ130" s="708"/>
      <c r="DA130" s="708"/>
      <c r="DB130" s="708"/>
      <c r="DC130" s="708"/>
      <c r="DD130" s="708"/>
      <c r="DE130" s="708"/>
      <c r="DF130" s="708"/>
      <c r="DG130" s="708"/>
      <c r="DH130" s="708"/>
      <c r="DI130" s="708"/>
      <c r="DJ130" s="708"/>
      <c r="DK130" s="708"/>
      <c r="DL130" s="708"/>
      <c r="DM130" s="708"/>
      <c r="DN130" s="708"/>
      <c r="DO130" s="708"/>
      <c r="DP130" s="708"/>
      <c r="DQ130" s="708"/>
      <c r="DR130" s="708"/>
      <c r="DS130" s="708"/>
      <c r="DT130" s="708"/>
      <c r="DU130" s="708"/>
      <c r="DV130" s="708"/>
      <c r="GQ130" s="708"/>
      <c r="GR130" s="708"/>
      <c r="GS130" s="708"/>
      <c r="GT130" s="708"/>
    </row>
    <row r="131" spans="1:202" s="707" customFormat="1" x14ac:dyDescent="0.35">
      <c r="A131" s="708"/>
      <c r="B131" s="708"/>
      <c r="C131" s="708"/>
      <c r="D131" s="708"/>
      <c r="E131" s="708"/>
      <c r="F131" s="708"/>
      <c r="G131" s="708"/>
      <c r="H131" s="708"/>
      <c r="I131" s="708"/>
      <c r="J131" s="708"/>
      <c r="K131" s="708"/>
      <c r="L131" s="708"/>
      <c r="M131" s="708"/>
      <c r="N131" s="708"/>
      <c r="O131" s="708"/>
      <c r="P131" s="708"/>
      <c r="Q131" s="708"/>
      <c r="R131" s="708"/>
      <c r="S131" s="708"/>
      <c r="T131" s="708"/>
      <c r="U131" s="708"/>
      <c r="V131" s="708"/>
      <c r="W131" s="708"/>
      <c r="X131" s="708"/>
      <c r="Y131" s="708"/>
      <c r="Z131" s="708"/>
      <c r="AA131" s="708"/>
      <c r="AB131" s="708"/>
      <c r="AC131" s="708"/>
      <c r="AD131" s="708"/>
      <c r="AE131" s="708"/>
      <c r="AF131" s="708"/>
      <c r="AG131" s="708"/>
      <c r="AH131" s="708"/>
      <c r="AI131" s="708"/>
      <c r="AJ131" s="708"/>
      <c r="AK131" s="708"/>
      <c r="AL131" s="708"/>
      <c r="AM131" s="708"/>
      <c r="AN131" s="708"/>
      <c r="AO131" s="708"/>
      <c r="AP131" s="708"/>
      <c r="AQ131" s="708"/>
      <c r="AR131" s="708"/>
      <c r="AS131" s="708"/>
      <c r="AT131" s="708"/>
      <c r="AU131" s="708"/>
      <c r="AV131" s="708"/>
      <c r="AW131" s="708"/>
      <c r="AX131" s="708"/>
      <c r="AY131" s="708"/>
      <c r="AZ131" s="708"/>
      <c r="BA131" s="708"/>
      <c r="BB131" s="708"/>
      <c r="BC131" s="708"/>
      <c r="BD131" s="708"/>
      <c r="BE131" s="708"/>
      <c r="BF131" s="708"/>
      <c r="BG131" s="708"/>
      <c r="BH131" s="708"/>
      <c r="BI131" s="708"/>
      <c r="BJ131" s="708"/>
      <c r="BK131" s="708"/>
      <c r="BL131" s="708"/>
      <c r="BM131" s="708"/>
      <c r="BN131" s="708"/>
      <c r="BO131" s="708"/>
      <c r="BP131" s="708"/>
      <c r="BQ131" s="708"/>
      <c r="BR131" s="708"/>
      <c r="BS131" s="708"/>
      <c r="BT131" s="708"/>
      <c r="BU131" s="708"/>
      <c r="BV131" s="708"/>
      <c r="BW131" s="708"/>
      <c r="BX131" s="708"/>
      <c r="BY131" s="708"/>
      <c r="BZ131" s="708"/>
      <c r="CA131" s="708"/>
      <c r="CB131" s="708"/>
      <c r="CC131" s="708"/>
      <c r="CD131" s="708"/>
      <c r="CE131" s="708"/>
      <c r="CF131" s="708"/>
      <c r="CG131" s="708"/>
      <c r="CH131" s="708"/>
      <c r="CI131" s="708"/>
      <c r="CJ131" s="708"/>
      <c r="CK131" s="708"/>
      <c r="CL131" s="708"/>
      <c r="CM131" s="708"/>
      <c r="CN131" s="708"/>
      <c r="CO131" s="708"/>
      <c r="CP131" s="708"/>
      <c r="CQ131" s="708"/>
      <c r="CR131" s="708"/>
      <c r="CS131" s="708"/>
      <c r="CT131" s="708"/>
      <c r="CU131" s="708"/>
      <c r="CV131" s="708"/>
      <c r="CW131" s="708"/>
      <c r="CX131" s="708"/>
      <c r="CY131" s="708"/>
      <c r="CZ131" s="708"/>
      <c r="DA131" s="708"/>
      <c r="DB131" s="708"/>
      <c r="DC131" s="708"/>
      <c r="DD131" s="708"/>
      <c r="DE131" s="708"/>
      <c r="DF131" s="708"/>
      <c r="DG131" s="708"/>
      <c r="DH131" s="708"/>
      <c r="DI131" s="708"/>
      <c r="DJ131" s="708"/>
      <c r="DK131" s="708"/>
      <c r="DL131" s="708"/>
      <c r="DM131" s="708"/>
      <c r="DN131" s="708"/>
      <c r="DO131" s="708"/>
      <c r="DP131" s="708"/>
      <c r="DQ131" s="708"/>
      <c r="DR131" s="708"/>
      <c r="DS131" s="708"/>
      <c r="DT131" s="708"/>
      <c r="DU131" s="708"/>
      <c r="DV131" s="708"/>
      <c r="GQ131" s="708"/>
      <c r="GR131" s="708"/>
      <c r="GS131" s="708"/>
      <c r="GT131" s="708"/>
    </row>
    <row r="132" spans="1:202" s="707" customFormat="1" x14ac:dyDescent="0.35">
      <c r="A132" s="708"/>
      <c r="B132" s="708"/>
      <c r="C132" s="708"/>
      <c r="D132" s="708"/>
      <c r="E132" s="708"/>
      <c r="F132" s="708"/>
      <c r="G132" s="708"/>
      <c r="H132" s="708"/>
      <c r="I132" s="708"/>
      <c r="J132" s="708"/>
      <c r="K132" s="708"/>
      <c r="L132" s="708"/>
      <c r="M132" s="708"/>
      <c r="N132" s="708"/>
      <c r="O132" s="708"/>
      <c r="P132" s="708"/>
      <c r="Q132" s="708"/>
      <c r="R132" s="708"/>
      <c r="S132" s="708"/>
      <c r="T132" s="708"/>
      <c r="U132" s="708"/>
      <c r="V132" s="708"/>
      <c r="W132" s="708"/>
      <c r="X132" s="708"/>
      <c r="Y132" s="708"/>
      <c r="Z132" s="708"/>
      <c r="AA132" s="708"/>
      <c r="AB132" s="708"/>
      <c r="AC132" s="708"/>
      <c r="AD132" s="708"/>
      <c r="AE132" s="708"/>
      <c r="AF132" s="708"/>
      <c r="AG132" s="708"/>
      <c r="AH132" s="708"/>
      <c r="AI132" s="708"/>
      <c r="AJ132" s="708"/>
      <c r="AK132" s="708"/>
      <c r="AL132" s="708"/>
      <c r="AM132" s="708"/>
      <c r="AN132" s="708"/>
      <c r="AO132" s="708"/>
      <c r="AP132" s="708"/>
      <c r="AQ132" s="708"/>
      <c r="AR132" s="708"/>
      <c r="AS132" s="708"/>
      <c r="AT132" s="708"/>
      <c r="AU132" s="708"/>
      <c r="AV132" s="708"/>
      <c r="AW132" s="708"/>
      <c r="AX132" s="708"/>
      <c r="AY132" s="708"/>
      <c r="AZ132" s="708"/>
      <c r="BA132" s="708"/>
      <c r="BB132" s="708"/>
      <c r="BC132" s="708"/>
      <c r="BD132" s="708"/>
      <c r="BE132" s="708"/>
      <c r="BF132" s="708"/>
      <c r="BG132" s="708"/>
      <c r="BH132" s="708"/>
      <c r="BI132" s="708"/>
      <c r="BJ132" s="708"/>
      <c r="BK132" s="708"/>
      <c r="BL132" s="708"/>
      <c r="BM132" s="708"/>
      <c r="BN132" s="708"/>
      <c r="BO132" s="708"/>
      <c r="BP132" s="708"/>
      <c r="BQ132" s="708"/>
      <c r="BR132" s="708"/>
      <c r="BS132" s="708"/>
      <c r="BT132" s="708"/>
      <c r="BU132" s="708"/>
      <c r="BV132" s="708"/>
      <c r="BW132" s="708"/>
      <c r="BX132" s="708"/>
      <c r="BY132" s="708"/>
      <c r="BZ132" s="708"/>
      <c r="CA132" s="708"/>
      <c r="CB132" s="708"/>
      <c r="CC132" s="708"/>
      <c r="CD132" s="708"/>
      <c r="CE132" s="708"/>
      <c r="CF132" s="708"/>
      <c r="CG132" s="708"/>
      <c r="CH132" s="708"/>
      <c r="CI132" s="708"/>
      <c r="CJ132" s="708"/>
      <c r="CK132" s="708"/>
      <c r="CL132" s="708"/>
      <c r="CM132" s="708"/>
      <c r="CN132" s="708"/>
      <c r="CO132" s="708"/>
      <c r="CP132" s="708"/>
      <c r="CQ132" s="708"/>
      <c r="CR132" s="708"/>
      <c r="CS132" s="708"/>
      <c r="CT132" s="708"/>
      <c r="CU132" s="708"/>
      <c r="CV132" s="708"/>
      <c r="CW132" s="708"/>
      <c r="CX132" s="708"/>
      <c r="CY132" s="708"/>
      <c r="CZ132" s="708"/>
      <c r="DA132" s="708"/>
      <c r="DB132" s="708"/>
      <c r="DC132" s="708"/>
      <c r="DD132" s="708"/>
      <c r="DE132" s="708"/>
      <c r="DF132" s="708"/>
      <c r="DG132" s="708"/>
      <c r="DH132" s="708"/>
      <c r="DI132" s="708"/>
      <c r="DJ132" s="708"/>
      <c r="DK132" s="708"/>
      <c r="DL132" s="708"/>
      <c r="DM132" s="708"/>
      <c r="DN132" s="708"/>
      <c r="DO132" s="708"/>
      <c r="DP132" s="708"/>
      <c r="DQ132" s="708"/>
      <c r="DR132" s="708"/>
      <c r="DS132" s="708"/>
      <c r="DT132" s="708"/>
      <c r="DU132" s="708"/>
      <c r="DV132" s="708"/>
      <c r="GQ132" s="708"/>
      <c r="GR132" s="708"/>
      <c r="GS132" s="708"/>
      <c r="GT132" s="708"/>
    </row>
    <row r="133" spans="1:202" s="707" customFormat="1" x14ac:dyDescent="0.35">
      <c r="A133" s="708"/>
      <c r="B133" s="708"/>
      <c r="C133" s="708"/>
      <c r="D133" s="708"/>
      <c r="E133" s="708"/>
      <c r="F133" s="708"/>
      <c r="G133" s="708"/>
      <c r="H133" s="708"/>
      <c r="I133" s="708"/>
      <c r="J133" s="708"/>
      <c r="K133" s="708"/>
      <c r="L133" s="708"/>
      <c r="M133" s="708"/>
      <c r="N133" s="708"/>
      <c r="O133" s="708"/>
      <c r="P133" s="708"/>
      <c r="Q133" s="708"/>
      <c r="R133" s="708"/>
      <c r="S133" s="708"/>
      <c r="T133" s="708"/>
      <c r="U133" s="708"/>
      <c r="V133" s="708"/>
      <c r="W133" s="708"/>
      <c r="X133" s="708"/>
      <c r="Y133" s="708"/>
      <c r="Z133" s="708"/>
      <c r="AA133" s="708"/>
      <c r="AB133" s="708"/>
      <c r="AC133" s="708"/>
      <c r="AD133" s="708"/>
      <c r="AE133" s="708"/>
      <c r="AF133" s="708"/>
      <c r="AG133" s="708"/>
      <c r="AH133" s="708"/>
      <c r="AI133" s="708"/>
      <c r="AJ133" s="708"/>
      <c r="AK133" s="708"/>
      <c r="AL133" s="708"/>
      <c r="AM133" s="708"/>
      <c r="AN133" s="708"/>
      <c r="AO133" s="708"/>
      <c r="AP133" s="708"/>
      <c r="AQ133" s="708"/>
      <c r="AR133" s="708"/>
      <c r="AS133" s="708"/>
      <c r="AT133" s="708"/>
      <c r="AU133" s="708"/>
      <c r="AV133" s="708"/>
      <c r="AW133" s="708"/>
      <c r="AX133" s="708"/>
      <c r="AY133" s="708"/>
      <c r="AZ133" s="708"/>
      <c r="BA133" s="708"/>
      <c r="BB133" s="708"/>
      <c r="BC133" s="708"/>
      <c r="BD133" s="708"/>
      <c r="BE133" s="708"/>
      <c r="BF133" s="708"/>
      <c r="BG133" s="708"/>
      <c r="BH133" s="708"/>
      <c r="BI133" s="708"/>
      <c r="BJ133" s="708"/>
      <c r="BK133" s="708"/>
      <c r="BL133" s="708"/>
      <c r="BM133" s="708"/>
      <c r="BN133" s="708"/>
      <c r="BO133" s="708"/>
      <c r="BP133" s="708"/>
      <c r="BQ133" s="708"/>
      <c r="BR133" s="708"/>
      <c r="BS133" s="708"/>
      <c r="BT133" s="708"/>
      <c r="BU133" s="708"/>
      <c r="BV133" s="708"/>
      <c r="BW133" s="708"/>
      <c r="BX133" s="708"/>
      <c r="BY133" s="708"/>
      <c r="BZ133" s="708"/>
      <c r="CA133" s="708"/>
      <c r="CB133" s="708"/>
      <c r="CC133" s="708"/>
      <c r="CD133" s="708"/>
      <c r="CE133" s="708"/>
      <c r="CF133" s="708"/>
      <c r="CG133" s="708"/>
      <c r="CH133" s="708"/>
      <c r="CI133" s="708"/>
      <c r="CJ133" s="708"/>
      <c r="CK133" s="708"/>
      <c r="CL133" s="708"/>
      <c r="CM133" s="708"/>
      <c r="CN133" s="708"/>
      <c r="CO133" s="708"/>
      <c r="CP133" s="708"/>
      <c r="CQ133" s="708"/>
      <c r="CR133" s="708"/>
      <c r="CS133" s="708"/>
      <c r="CT133" s="708"/>
      <c r="CU133" s="708"/>
      <c r="CV133" s="708"/>
      <c r="CW133" s="708"/>
      <c r="CX133" s="708"/>
      <c r="CY133" s="708"/>
      <c r="CZ133" s="708"/>
      <c r="DA133" s="708"/>
      <c r="DB133" s="708"/>
      <c r="DC133" s="708"/>
      <c r="DD133" s="708"/>
      <c r="DE133" s="708"/>
      <c r="DF133" s="708"/>
      <c r="DG133" s="708"/>
      <c r="DH133" s="708"/>
      <c r="DI133" s="708"/>
      <c r="DJ133" s="708"/>
      <c r="DK133" s="708"/>
      <c r="DL133" s="708"/>
      <c r="DM133" s="708"/>
      <c r="DN133" s="708"/>
      <c r="DO133" s="708"/>
      <c r="DP133" s="708"/>
      <c r="DQ133" s="708"/>
      <c r="DR133" s="708"/>
      <c r="DS133" s="708"/>
      <c r="DT133" s="708"/>
      <c r="DU133" s="708"/>
      <c r="DV133" s="708"/>
      <c r="GQ133" s="708"/>
      <c r="GR133" s="708"/>
      <c r="GS133" s="708"/>
      <c r="GT133" s="708"/>
    </row>
    <row r="134" spans="1:202" s="707" customFormat="1" x14ac:dyDescent="0.35">
      <c r="A134" s="708"/>
      <c r="B134" s="708"/>
      <c r="C134" s="708"/>
      <c r="D134" s="708"/>
      <c r="E134" s="708"/>
      <c r="F134" s="708"/>
      <c r="G134" s="708"/>
      <c r="H134" s="708"/>
      <c r="I134" s="708"/>
      <c r="J134" s="708"/>
      <c r="K134" s="708"/>
      <c r="L134" s="708"/>
      <c r="M134" s="708"/>
      <c r="N134" s="708"/>
      <c r="O134" s="708"/>
      <c r="P134" s="708"/>
      <c r="Q134" s="708"/>
      <c r="R134" s="708"/>
      <c r="S134" s="708"/>
      <c r="T134" s="708"/>
      <c r="U134" s="708"/>
      <c r="V134" s="708"/>
      <c r="W134" s="708"/>
      <c r="X134" s="708"/>
      <c r="Y134" s="708"/>
      <c r="Z134" s="708"/>
      <c r="AA134" s="708"/>
      <c r="AB134" s="708"/>
      <c r="AC134" s="708"/>
      <c r="AD134" s="708"/>
      <c r="AE134" s="708"/>
      <c r="AF134" s="708"/>
      <c r="AG134" s="708"/>
      <c r="AH134" s="708"/>
      <c r="AI134" s="708"/>
      <c r="AJ134" s="708"/>
      <c r="AK134" s="708"/>
      <c r="AL134" s="708"/>
      <c r="AM134" s="708"/>
      <c r="AN134" s="708"/>
      <c r="AO134" s="708"/>
      <c r="AP134" s="708"/>
      <c r="AQ134" s="708"/>
      <c r="AR134" s="708"/>
      <c r="AS134" s="708"/>
      <c r="AT134" s="708"/>
      <c r="AU134" s="708"/>
      <c r="AV134" s="708"/>
      <c r="AW134" s="708"/>
      <c r="AX134" s="708"/>
      <c r="AY134" s="708"/>
      <c r="AZ134" s="708"/>
      <c r="BA134" s="708"/>
      <c r="BB134" s="708"/>
      <c r="BC134" s="708"/>
      <c r="BD134" s="708"/>
      <c r="BE134" s="708"/>
      <c r="BF134" s="708"/>
      <c r="BG134" s="708"/>
      <c r="BH134" s="708"/>
      <c r="BI134" s="708"/>
      <c r="BJ134" s="708"/>
      <c r="BK134" s="708"/>
      <c r="BL134" s="708"/>
      <c r="BM134" s="708"/>
      <c r="BN134" s="708"/>
      <c r="BO134" s="708"/>
      <c r="BP134" s="708"/>
      <c r="BQ134" s="708"/>
      <c r="BR134" s="708"/>
      <c r="BS134" s="708"/>
      <c r="BT134" s="708"/>
      <c r="BU134" s="708"/>
      <c r="BV134" s="708"/>
      <c r="BW134" s="708"/>
      <c r="BX134" s="708"/>
      <c r="BY134" s="708"/>
      <c r="BZ134" s="708"/>
      <c r="CA134" s="708"/>
      <c r="CB134" s="708"/>
      <c r="CC134" s="708"/>
      <c r="CD134" s="708"/>
      <c r="CE134" s="708"/>
      <c r="CF134" s="708"/>
      <c r="CG134" s="708"/>
      <c r="CH134" s="708"/>
      <c r="CI134" s="708"/>
      <c r="CJ134" s="708"/>
      <c r="CK134" s="708"/>
      <c r="CL134" s="708"/>
      <c r="CM134" s="708"/>
      <c r="CN134" s="708"/>
      <c r="CO134" s="708"/>
      <c r="CP134" s="708"/>
      <c r="CQ134" s="708"/>
      <c r="CR134" s="708"/>
      <c r="CS134" s="708"/>
      <c r="CT134" s="708"/>
      <c r="CU134" s="708"/>
      <c r="CV134" s="708"/>
      <c r="CW134" s="708"/>
      <c r="CX134" s="708"/>
      <c r="CY134" s="708"/>
      <c r="CZ134" s="708"/>
      <c r="DA134" s="708"/>
      <c r="DB134" s="708"/>
      <c r="DC134" s="708"/>
      <c r="DD134" s="708"/>
      <c r="DE134" s="708"/>
      <c r="DF134" s="708"/>
      <c r="DG134" s="708"/>
      <c r="DH134" s="708"/>
      <c r="DI134" s="708"/>
      <c r="DJ134" s="708"/>
      <c r="DK134" s="708"/>
      <c r="DL134" s="708"/>
      <c r="DM134" s="708"/>
      <c r="DN134" s="708"/>
      <c r="DO134" s="708"/>
      <c r="DP134" s="708"/>
      <c r="DQ134" s="708"/>
      <c r="DR134" s="708"/>
      <c r="DS134" s="708"/>
      <c r="DT134" s="708"/>
      <c r="DU134" s="708"/>
      <c r="DV134" s="708"/>
      <c r="GQ134" s="708"/>
      <c r="GR134" s="708"/>
      <c r="GS134" s="708"/>
      <c r="GT134" s="708"/>
    </row>
    <row r="135" spans="1:202" s="707" customFormat="1" x14ac:dyDescent="0.35">
      <c r="A135" s="708"/>
      <c r="B135" s="708"/>
      <c r="C135" s="708"/>
      <c r="D135" s="708"/>
      <c r="E135" s="708"/>
      <c r="F135" s="708"/>
      <c r="G135" s="708"/>
      <c r="H135" s="708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708"/>
      <c r="U135" s="708"/>
      <c r="V135" s="708"/>
      <c r="W135" s="708"/>
      <c r="X135" s="708"/>
      <c r="Y135" s="708"/>
      <c r="Z135" s="708"/>
      <c r="AA135" s="708"/>
      <c r="AB135" s="708"/>
      <c r="AC135" s="708"/>
      <c r="AD135" s="708"/>
      <c r="AE135" s="708"/>
      <c r="AF135" s="708"/>
      <c r="AG135" s="708"/>
      <c r="AH135" s="708"/>
      <c r="AI135" s="708"/>
      <c r="AJ135" s="708"/>
      <c r="AK135" s="708"/>
      <c r="AL135" s="708"/>
      <c r="AM135" s="708"/>
      <c r="AN135" s="708"/>
      <c r="AO135" s="708"/>
      <c r="AP135" s="708"/>
      <c r="AQ135" s="708"/>
      <c r="AR135" s="708"/>
      <c r="AS135" s="708"/>
      <c r="AT135" s="708"/>
      <c r="AU135" s="708"/>
      <c r="AV135" s="708"/>
      <c r="AW135" s="708"/>
      <c r="AX135" s="708"/>
      <c r="AY135" s="708"/>
      <c r="AZ135" s="708"/>
      <c r="BA135" s="708"/>
      <c r="BB135" s="708"/>
      <c r="BC135" s="708"/>
      <c r="BD135" s="708"/>
      <c r="BE135" s="708"/>
      <c r="BF135" s="708"/>
      <c r="BG135" s="708"/>
      <c r="BH135" s="708"/>
      <c r="BI135" s="708"/>
      <c r="BJ135" s="708"/>
      <c r="BK135" s="708"/>
      <c r="BL135" s="708"/>
      <c r="BM135" s="708"/>
      <c r="BN135" s="708"/>
      <c r="BO135" s="708"/>
      <c r="BP135" s="708"/>
      <c r="BQ135" s="708"/>
      <c r="BR135" s="708"/>
      <c r="BS135" s="708"/>
      <c r="BT135" s="708"/>
      <c r="BU135" s="708"/>
      <c r="BV135" s="708"/>
      <c r="BW135" s="708"/>
      <c r="BX135" s="708"/>
      <c r="BY135" s="708"/>
      <c r="BZ135" s="708"/>
      <c r="CA135" s="708"/>
      <c r="CB135" s="708"/>
      <c r="CC135" s="708"/>
      <c r="CD135" s="708"/>
      <c r="CE135" s="708"/>
      <c r="CF135" s="708"/>
      <c r="CG135" s="708"/>
      <c r="CH135" s="708"/>
      <c r="CI135" s="708"/>
      <c r="CJ135" s="708"/>
      <c r="CK135" s="708"/>
      <c r="CL135" s="708"/>
      <c r="CM135" s="708"/>
      <c r="CN135" s="708"/>
      <c r="CO135" s="708"/>
      <c r="CP135" s="708"/>
      <c r="CQ135" s="708"/>
      <c r="CR135" s="708"/>
      <c r="CS135" s="708"/>
      <c r="CT135" s="708"/>
      <c r="CU135" s="708"/>
      <c r="CV135" s="708"/>
      <c r="CW135" s="708"/>
      <c r="CX135" s="708"/>
      <c r="CY135" s="708"/>
      <c r="CZ135" s="708"/>
      <c r="DA135" s="708"/>
      <c r="DB135" s="708"/>
      <c r="DC135" s="708"/>
      <c r="DD135" s="708"/>
      <c r="DE135" s="708"/>
      <c r="DF135" s="708"/>
      <c r="DG135" s="708"/>
      <c r="DH135" s="708"/>
      <c r="DI135" s="708"/>
      <c r="DJ135" s="708"/>
      <c r="DK135" s="708"/>
      <c r="DL135" s="708"/>
      <c r="DM135" s="708"/>
      <c r="DN135" s="708"/>
      <c r="DO135" s="708"/>
      <c r="DP135" s="708"/>
      <c r="DQ135" s="708"/>
      <c r="DR135" s="708"/>
      <c r="DS135" s="708"/>
      <c r="DT135" s="708"/>
      <c r="DU135" s="708"/>
      <c r="DV135" s="708"/>
      <c r="GQ135" s="708"/>
      <c r="GR135" s="708"/>
      <c r="GS135" s="708"/>
      <c r="GT135" s="708"/>
    </row>
    <row r="136" spans="1:202" s="707" customFormat="1" x14ac:dyDescent="0.35">
      <c r="A136" s="708"/>
      <c r="B136" s="708"/>
      <c r="C136" s="708"/>
      <c r="D136" s="708"/>
      <c r="E136" s="708"/>
      <c r="F136" s="708"/>
      <c r="G136" s="708"/>
      <c r="H136" s="708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708"/>
      <c r="U136" s="708"/>
      <c r="V136" s="708"/>
      <c r="W136" s="708"/>
      <c r="X136" s="708"/>
      <c r="Y136" s="708"/>
      <c r="Z136" s="708"/>
      <c r="AA136" s="708"/>
      <c r="AB136" s="708"/>
      <c r="AC136" s="708"/>
      <c r="AD136" s="708"/>
      <c r="AE136" s="708"/>
      <c r="AF136" s="708"/>
      <c r="AG136" s="708"/>
      <c r="AH136" s="708"/>
      <c r="AI136" s="708"/>
      <c r="AJ136" s="708"/>
      <c r="AK136" s="708"/>
      <c r="AL136" s="708"/>
      <c r="AM136" s="708"/>
      <c r="AN136" s="708"/>
      <c r="AO136" s="708"/>
      <c r="AP136" s="708"/>
      <c r="AQ136" s="708"/>
      <c r="AR136" s="708"/>
      <c r="AS136" s="708"/>
      <c r="AT136" s="708"/>
      <c r="AU136" s="708"/>
      <c r="AV136" s="708"/>
      <c r="AW136" s="708"/>
      <c r="AX136" s="708"/>
      <c r="AY136" s="708"/>
      <c r="AZ136" s="708"/>
      <c r="BA136" s="708"/>
      <c r="BB136" s="708"/>
      <c r="BC136" s="708"/>
      <c r="BD136" s="708"/>
      <c r="BE136" s="708"/>
      <c r="BF136" s="708"/>
      <c r="BG136" s="708"/>
      <c r="BH136" s="708"/>
      <c r="BI136" s="708"/>
      <c r="BJ136" s="708"/>
      <c r="BK136" s="708"/>
      <c r="BL136" s="708"/>
      <c r="BM136" s="708"/>
      <c r="BN136" s="708"/>
      <c r="BO136" s="708"/>
      <c r="BP136" s="708"/>
      <c r="BQ136" s="708"/>
      <c r="BR136" s="708"/>
      <c r="BS136" s="708"/>
      <c r="BT136" s="708"/>
      <c r="BU136" s="708"/>
      <c r="BV136" s="708"/>
      <c r="BW136" s="708"/>
      <c r="BX136" s="708"/>
      <c r="BY136" s="708"/>
      <c r="BZ136" s="708"/>
      <c r="CA136" s="708"/>
      <c r="CB136" s="708"/>
      <c r="CC136" s="708"/>
      <c r="CD136" s="708"/>
      <c r="CE136" s="708"/>
      <c r="CF136" s="708"/>
      <c r="CG136" s="708"/>
      <c r="CH136" s="708"/>
      <c r="CI136" s="708"/>
      <c r="CJ136" s="708"/>
      <c r="CK136" s="708"/>
      <c r="CL136" s="708"/>
      <c r="CM136" s="708"/>
      <c r="CN136" s="708"/>
      <c r="CO136" s="708"/>
      <c r="CP136" s="708"/>
      <c r="CQ136" s="708"/>
      <c r="CR136" s="708"/>
      <c r="CS136" s="708"/>
      <c r="CT136" s="708"/>
      <c r="CU136" s="708"/>
      <c r="CV136" s="708"/>
      <c r="CW136" s="708"/>
      <c r="CX136" s="708"/>
      <c r="CY136" s="708"/>
      <c r="CZ136" s="708"/>
      <c r="DA136" s="708"/>
      <c r="DB136" s="708"/>
      <c r="DC136" s="708"/>
      <c r="DD136" s="708"/>
      <c r="DE136" s="708"/>
      <c r="DF136" s="708"/>
      <c r="DG136" s="708"/>
      <c r="DH136" s="708"/>
      <c r="DI136" s="708"/>
      <c r="DJ136" s="708"/>
      <c r="DK136" s="708"/>
      <c r="DL136" s="708"/>
      <c r="DM136" s="708"/>
      <c r="DN136" s="708"/>
      <c r="DO136" s="708"/>
      <c r="DP136" s="708"/>
      <c r="DQ136" s="708"/>
      <c r="DR136" s="708"/>
      <c r="DS136" s="708"/>
      <c r="DT136" s="708"/>
      <c r="DU136" s="708"/>
      <c r="DV136" s="708"/>
      <c r="GQ136" s="708"/>
      <c r="GR136" s="708"/>
      <c r="GS136" s="708"/>
      <c r="GT136" s="708"/>
    </row>
    <row r="137" spans="1:202" s="707" customFormat="1" x14ac:dyDescent="0.35">
      <c r="A137" s="708"/>
      <c r="B137" s="708"/>
      <c r="C137" s="708"/>
      <c r="D137" s="708"/>
      <c r="E137" s="708"/>
      <c r="F137" s="708"/>
      <c r="G137" s="708"/>
      <c r="H137" s="708"/>
      <c r="I137" s="708"/>
      <c r="J137" s="708"/>
      <c r="K137" s="708"/>
      <c r="L137" s="708"/>
      <c r="M137" s="708"/>
      <c r="N137" s="708"/>
      <c r="O137" s="708"/>
      <c r="P137" s="708"/>
      <c r="Q137" s="708"/>
      <c r="R137" s="708"/>
      <c r="S137" s="708"/>
      <c r="T137" s="708"/>
      <c r="U137" s="708"/>
      <c r="V137" s="708"/>
      <c r="W137" s="708"/>
      <c r="X137" s="708"/>
      <c r="Y137" s="708"/>
      <c r="Z137" s="708"/>
      <c r="AA137" s="708"/>
      <c r="AB137" s="708"/>
      <c r="AC137" s="708"/>
      <c r="AD137" s="708"/>
      <c r="AE137" s="708"/>
      <c r="AF137" s="708"/>
      <c r="AG137" s="708"/>
      <c r="AH137" s="708"/>
      <c r="AI137" s="708"/>
      <c r="AJ137" s="708"/>
      <c r="AK137" s="708"/>
      <c r="AL137" s="708"/>
      <c r="AM137" s="708"/>
      <c r="AN137" s="708"/>
      <c r="AO137" s="708"/>
      <c r="AP137" s="708"/>
      <c r="AQ137" s="708"/>
      <c r="AR137" s="708"/>
      <c r="AS137" s="708"/>
      <c r="AT137" s="708"/>
      <c r="AU137" s="708"/>
      <c r="AV137" s="708"/>
      <c r="AW137" s="708"/>
      <c r="AX137" s="708"/>
      <c r="AY137" s="708"/>
      <c r="AZ137" s="708"/>
      <c r="BA137" s="708"/>
      <c r="BB137" s="708"/>
      <c r="BC137" s="708"/>
      <c r="BD137" s="708"/>
      <c r="BE137" s="708"/>
      <c r="BF137" s="708"/>
      <c r="BG137" s="708"/>
      <c r="BH137" s="708"/>
      <c r="BI137" s="708"/>
      <c r="BJ137" s="708"/>
      <c r="BK137" s="708"/>
      <c r="BL137" s="708"/>
      <c r="BM137" s="708"/>
      <c r="BN137" s="708"/>
      <c r="BO137" s="708"/>
      <c r="BP137" s="708"/>
      <c r="BQ137" s="708"/>
      <c r="BR137" s="708"/>
      <c r="BS137" s="708"/>
      <c r="BT137" s="708"/>
      <c r="BU137" s="708"/>
      <c r="BV137" s="708"/>
      <c r="BW137" s="708"/>
      <c r="BX137" s="708"/>
      <c r="BY137" s="708"/>
      <c r="BZ137" s="708"/>
      <c r="CA137" s="708"/>
      <c r="CB137" s="708"/>
      <c r="CC137" s="708"/>
      <c r="CD137" s="708"/>
      <c r="CE137" s="708"/>
      <c r="CF137" s="708"/>
      <c r="CG137" s="708"/>
      <c r="CH137" s="708"/>
      <c r="CI137" s="708"/>
      <c r="CJ137" s="708"/>
      <c r="CK137" s="708"/>
      <c r="CL137" s="708"/>
      <c r="CM137" s="708"/>
      <c r="CN137" s="708"/>
      <c r="CO137" s="708"/>
      <c r="CP137" s="708"/>
      <c r="CQ137" s="708"/>
      <c r="CR137" s="708"/>
      <c r="CS137" s="708"/>
      <c r="CT137" s="708"/>
      <c r="CU137" s="708"/>
      <c r="CV137" s="708"/>
      <c r="CW137" s="708"/>
      <c r="CX137" s="708"/>
      <c r="CY137" s="708"/>
      <c r="CZ137" s="708"/>
      <c r="DA137" s="708"/>
      <c r="DB137" s="708"/>
      <c r="DC137" s="708"/>
      <c r="DD137" s="708"/>
      <c r="DE137" s="708"/>
      <c r="DF137" s="708"/>
      <c r="DG137" s="708"/>
      <c r="DH137" s="708"/>
      <c r="DI137" s="708"/>
      <c r="DJ137" s="708"/>
      <c r="DK137" s="708"/>
      <c r="DL137" s="708"/>
      <c r="DM137" s="708"/>
      <c r="DN137" s="708"/>
      <c r="DO137" s="708"/>
      <c r="DP137" s="708"/>
      <c r="DQ137" s="708"/>
      <c r="DR137" s="708"/>
      <c r="DS137" s="708"/>
      <c r="DT137" s="708"/>
      <c r="DU137" s="708"/>
      <c r="DV137" s="708"/>
      <c r="GQ137" s="708"/>
      <c r="GR137" s="708"/>
      <c r="GS137" s="708"/>
      <c r="GT137" s="708"/>
    </row>
    <row r="138" spans="1:202" s="707" customFormat="1" x14ac:dyDescent="0.35">
      <c r="A138" s="708"/>
      <c r="B138" s="708"/>
      <c r="C138" s="708"/>
      <c r="D138" s="708"/>
      <c r="E138" s="708"/>
      <c r="F138" s="708"/>
      <c r="G138" s="708"/>
      <c r="H138" s="708"/>
      <c r="I138" s="708"/>
      <c r="J138" s="708"/>
      <c r="K138" s="708"/>
      <c r="L138" s="708"/>
      <c r="M138" s="708"/>
      <c r="N138" s="708"/>
      <c r="O138" s="708"/>
      <c r="P138" s="708"/>
      <c r="Q138" s="708"/>
      <c r="R138" s="708"/>
      <c r="S138" s="708"/>
      <c r="T138" s="708"/>
      <c r="U138" s="708"/>
      <c r="V138" s="708"/>
      <c r="W138" s="708"/>
      <c r="X138" s="708"/>
      <c r="Y138" s="708"/>
      <c r="Z138" s="708"/>
      <c r="AA138" s="708"/>
      <c r="AB138" s="708"/>
      <c r="AC138" s="708"/>
      <c r="AD138" s="708"/>
      <c r="AE138" s="708"/>
      <c r="AF138" s="708"/>
      <c r="AG138" s="708"/>
      <c r="AH138" s="708"/>
      <c r="AI138" s="708"/>
      <c r="AJ138" s="708"/>
      <c r="AK138" s="708"/>
      <c r="AL138" s="708"/>
      <c r="AM138" s="708"/>
      <c r="AN138" s="708"/>
      <c r="AO138" s="708"/>
      <c r="AP138" s="708"/>
      <c r="AQ138" s="708"/>
      <c r="AR138" s="708"/>
      <c r="AS138" s="708"/>
      <c r="AT138" s="708"/>
      <c r="AU138" s="708"/>
      <c r="AV138" s="708"/>
      <c r="AW138" s="708"/>
      <c r="AX138" s="708"/>
      <c r="AY138" s="708"/>
      <c r="AZ138" s="708"/>
      <c r="BA138" s="708"/>
      <c r="BB138" s="708"/>
      <c r="BC138" s="708"/>
      <c r="BD138" s="708"/>
      <c r="BE138" s="708"/>
      <c r="BF138" s="708"/>
      <c r="BG138" s="708"/>
      <c r="BH138" s="708"/>
      <c r="BI138" s="708"/>
      <c r="BJ138" s="708"/>
      <c r="BK138" s="708"/>
      <c r="BL138" s="708"/>
      <c r="BM138" s="708"/>
      <c r="BN138" s="708"/>
      <c r="BO138" s="708"/>
      <c r="BP138" s="708"/>
      <c r="BQ138" s="708"/>
      <c r="BR138" s="708"/>
      <c r="BS138" s="708"/>
      <c r="BT138" s="708"/>
      <c r="BU138" s="708"/>
      <c r="BV138" s="708"/>
      <c r="BW138" s="708"/>
      <c r="BX138" s="708"/>
      <c r="BY138" s="708"/>
      <c r="BZ138" s="708"/>
      <c r="CA138" s="708"/>
      <c r="CB138" s="708"/>
      <c r="CC138" s="708"/>
      <c r="CD138" s="708"/>
      <c r="CE138" s="708"/>
      <c r="CF138" s="708"/>
      <c r="CG138" s="708"/>
      <c r="CH138" s="708"/>
      <c r="CI138" s="708"/>
      <c r="CJ138" s="708"/>
      <c r="CK138" s="708"/>
      <c r="CL138" s="708"/>
      <c r="CM138" s="708"/>
      <c r="CN138" s="708"/>
      <c r="CO138" s="708"/>
      <c r="CP138" s="708"/>
      <c r="CQ138" s="708"/>
      <c r="CR138" s="708"/>
      <c r="CS138" s="708"/>
      <c r="CT138" s="708"/>
      <c r="CU138" s="708"/>
      <c r="CV138" s="708"/>
      <c r="CW138" s="708"/>
      <c r="CX138" s="708"/>
      <c r="CY138" s="708"/>
      <c r="CZ138" s="708"/>
      <c r="DA138" s="708"/>
      <c r="DB138" s="708"/>
      <c r="DC138" s="708"/>
      <c r="DD138" s="708"/>
      <c r="DE138" s="708"/>
      <c r="DF138" s="708"/>
      <c r="DG138" s="708"/>
      <c r="DH138" s="708"/>
      <c r="DI138" s="708"/>
      <c r="DJ138" s="708"/>
      <c r="DK138" s="708"/>
      <c r="DL138" s="708"/>
      <c r="DM138" s="708"/>
      <c r="DN138" s="708"/>
      <c r="DO138" s="708"/>
      <c r="DP138" s="708"/>
      <c r="DQ138" s="708"/>
      <c r="DR138" s="708"/>
      <c r="DS138" s="708"/>
      <c r="DT138" s="708"/>
      <c r="DU138" s="708"/>
      <c r="DV138" s="708"/>
      <c r="GQ138" s="708"/>
      <c r="GR138" s="708"/>
      <c r="GS138" s="708"/>
      <c r="GT138" s="708"/>
    </row>
    <row r="139" spans="1:202" s="707" customFormat="1" x14ac:dyDescent="0.35">
      <c r="A139" s="708"/>
      <c r="B139" s="708"/>
      <c r="C139" s="708"/>
      <c r="D139" s="708"/>
      <c r="E139" s="708"/>
      <c r="F139" s="708"/>
      <c r="G139" s="708"/>
      <c r="H139" s="708"/>
      <c r="I139" s="708"/>
      <c r="J139" s="708"/>
      <c r="K139" s="708"/>
      <c r="L139" s="708"/>
      <c r="M139" s="708"/>
      <c r="N139" s="708"/>
      <c r="O139" s="708"/>
      <c r="P139" s="708"/>
      <c r="Q139" s="708"/>
      <c r="R139" s="708"/>
      <c r="S139" s="708"/>
      <c r="T139" s="708"/>
      <c r="U139" s="708"/>
      <c r="V139" s="708"/>
      <c r="W139" s="708"/>
      <c r="X139" s="708"/>
      <c r="Y139" s="708"/>
      <c r="Z139" s="708"/>
      <c r="AA139" s="708"/>
      <c r="AB139" s="708"/>
      <c r="AC139" s="708"/>
      <c r="AD139" s="708"/>
      <c r="AE139" s="708"/>
      <c r="AF139" s="708"/>
      <c r="AG139" s="708"/>
      <c r="AH139" s="708"/>
      <c r="AI139" s="708"/>
      <c r="AJ139" s="708"/>
      <c r="AK139" s="708"/>
      <c r="AL139" s="708"/>
      <c r="AM139" s="708"/>
      <c r="AN139" s="708"/>
      <c r="AO139" s="708"/>
      <c r="AP139" s="708"/>
      <c r="AQ139" s="708"/>
      <c r="AR139" s="708"/>
      <c r="AS139" s="708"/>
      <c r="AT139" s="708"/>
      <c r="AU139" s="708"/>
      <c r="AV139" s="708"/>
      <c r="AW139" s="708"/>
      <c r="AX139" s="708"/>
      <c r="AY139" s="708"/>
      <c r="AZ139" s="708"/>
      <c r="BA139" s="708"/>
      <c r="BB139" s="708"/>
      <c r="BC139" s="708"/>
      <c r="BD139" s="708"/>
      <c r="BE139" s="708"/>
      <c r="BF139" s="708"/>
      <c r="BG139" s="708"/>
      <c r="BH139" s="708"/>
      <c r="BI139" s="708"/>
      <c r="BJ139" s="708"/>
      <c r="BK139" s="708"/>
      <c r="BL139" s="708"/>
      <c r="BM139" s="708"/>
      <c r="BN139" s="708"/>
      <c r="BO139" s="708"/>
      <c r="BP139" s="708"/>
      <c r="BQ139" s="708"/>
      <c r="BR139" s="708"/>
      <c r="BS139" s="708"/>
      <c r="BT139" s="708"/>
      <c r="BU139" s="708"/>
      <c r="BV139" s="708"/>
      <c r="BW139" s="708"/>
      <c r="BX139" s="708"/>
      <c r="BY139" s="708"/>
      <c r="BZ139" s="708"/>
      <c r="CA139" s="708"/>
      <c r="CB139" s="708"/>
      <c r="CC139" s="708"/>
      <c r="CD139" s="708"/>
      <c r="CE139" s="708"/>
      <c r="CF139" s="708"/>
      <c r="CG139" s="708"/>
      <c r="CH139" s="708"/>
      <c r="CI139" s="708"/>
      <c r="CJ139" s="708"/>
      <c r="CK139" s="708"/>
      <c r="CL139" s="708"/>
      <c r="CM139" s="708"/>
      <c r="CN139" s="708"/>
      <c r="CO139" s="708"/>
      <c r="CP139" s="708"/>
      <c r="CQ139" s="708"/>
      <c r="CR139" s="708"/>
      <c r="CS139" s="708"/>
      <c r="CT139" s="708"/>
      <c r="CU139" s="708"/>
      <c r="CV139" s="708"/>
      <c r="CW139" s="708"/>
      <c r="CX139" s="708"/>
      <c r="CY139" s="708"/>
      <c r="CZ139" s="708"/>
      <c r="DA139" s="708"/>
      <c r="DB139" s="708"/>
      <c r="DC139" s="708"/>
      <c r="DD139" s="708"/>
      <c r="DE139" s="708"/>
      <c r="DF139" s="708"/>
      <c r="DG139" s="708"/>
      <c r="DH139" s="708"/>
      <c r="DI139" s="708"/>
      <c r="DJ139" s="708"/>
      <c r="DK139" s="708"/>
      <c r="DL139" s="708"/>
      <c r="DM139" s="708"/>
      <c r="DN139" s="708"/>
      <c r="DO139" s="708"/>
      <c r="DP139" s="708"/>
      <c r="DQ139" s="708"/>
      <c r="DR139" s="708"/>
      <c r="DS139" s="708"/>
      <c r="DT139" s="708"/>
      <c r="DU139" s="708"/>
      <c r="DV139" s="708"/>
      <c r="GQ139" s="708"/>
      <c r="GR139" s="708"/>
      <c r="GS139" s="708"/>
      <c r="GT139" s="708"/>
    </row>
    <row r="140" spans="1:202" s="707" customFormat="1" x14ac:dyDescent="0.35">
      <c r="A140" s="708"/>
      <c r="B140" s="708"/>
      <c r="C140" s="708"/>
      <c r="D140" s="708"/>
      <c r="E140" s="708"/>
      <c r="F140" s="708"/>
      <c r="G140" s="708"/>
      <c r="H140" s="708"/>
      <c r="I140" s="708"/>
      <c r="J140" s="708"/>
      <c r="K140" s="708"/>
      <c r="L140" s="708"/>
      <c r="M140" s="708"/>
      <c r="N140" s="708"/>
      <c r="O140" s="708"/>
      <c r="P140" s="708"/>
      <c r="Q140" s="708"/>
      <c r="R140" s="708"/>
      <c r="S140" s="708"/>
      <c r="T140" s="708"/>
      <c r="U140" s="708"/>
      <c r="V140" s="708"/>
      <c r="W140" s="708"/>
      <c r="X140" s="708"/>
      <c r="Y140" s="708"/>
      <c r="Z140" s="708"/>
      <c r="AA140" s="708"/>
      <c r="AB140" s="708"/>
      <c r="AC140" s="708"/>
      <c r="AD140" s="708"/>
      <c r="AE140" s="708"/>
      <c r="AF140" s="708"/>
      <c r="AG140" s="708"/>
      <c r="AH140" s="708"/>
      <c r="AI140" s="708"/>
      <c r="AJ140" s="708"/>
      <c r="AK140" s="708"/>
      <c r="AL140" s="708"/>
      <c r="AM140" s="708"/>
      <c r="AN140" s="708"/>
      <c r="AO140" s="708"/>
      <c r="AP140" s="708"/>
      <c r="AQ140" s="708"/>
      <c r="AR140" s="708"/>
      <c r="AS140" s="708"/>
      <c r="AT140" s="708"/>
      <c r="AU140" s="708"/>
      <c r="AV140" s="708"/>
      <c r="AW140" s="708"/>
      <c r="AX140" s="708"/>
      <c r="AY140" s="708"/>
      <c r="AZ140" s="708"/>
      <c r="BA140" s="708"/>
      <c r="BB140" s="708"/>
      <c r="BC140" s="708"/>
      <c r="BD140" s="708"/>
      <c r="BE140" s="708"/>
      <c r="BF140" s="708"/>
      <c r="BG140" s="708"/>
      <c r="BH140" s="708"/>
      <c r="BI140" s="708"/>
      <c r="BJ140" s="708"/>
      <c r="BK140" s="708"/>
      <c r="BL140" s="708"/>
      <c r="BM140" s="708"/>
      <c r="BN140" s="708"/>
      <c r="BO140" s="708"/>
      <c r="BP140" s="708"/>
      <c r="BQ140" s="708"/>
      <c r="BR140" s="708"/>
      <c r="BS140" s="708"/>
      <c r="BT140" s="708"/>
      <c r="BU140" s="708"/>
      <c r="BV140" s="708"/>
      <c r="BW140" s="708"/>
      <c r="BX140" s="708"/>
      <c r="BY140" s="708"/>
      <c r="BZ140" s="708"/>
      <c r="CA140" s="708"/>
      <c r="CB140" s="708"/>
      <c r="CC140" s="708"/>
      <c r="CD140" s="708"/>
      <c r="CE140" s="708"/>
      <c r="CF140" s="708"/>
      <c r="CG140" s="708"/>
      <c r="CH140" s="708"/>
      <c r="CI140" s="708"/>
      <c r="CJ140" s="708"/>
      <c r="CK140" s="708"/>
      <c r="CL140" s="708"/>
      <c r="CM140" s="708"/>
      <c r="CN140" s="708"/>
      <c r="CO140" s="708"/>
      <c r="CP140" s="708"/>
      <c r="CQ140" s="708"/>
      <c r="CR140" s="708"/>
      <c r="CS140" s="708"/>
      <c r="CT140" s="708"/>
      <c r="CU140" s="708"/>
      <c r="CV140" s="708"/>
      <c r="CW140" s="708"/>
      <c r="CX140" s="708"/>
      <c r="CY140" s="708"/>
      <c r="CZ140" s="708"/>
      <c r="DA140" s="708"/>
      <c r="DB140" s="708"/>
      <c r="DC140" s="708"/>
      <c r="DD140" s="708"/>
      <c r="DE140" s="708"/>
      <c r="DF140" s="708"/>
      <c r="DG140" s="708"/>
      <c r="DH140" s="708"/>
      <c r="DI140" s="708"/>
      <c r="DJ140" s="708"/>
      <c r="DK140" s="708"/>
      <c r="DL140" s="708"/>
      <c r="DM140" s="708"/>
      <c r="DN140" s="708"/>
      <c r="DO140" s="708"/>
      <c r="DP140" s="708"/>
      <c r="DQ140" s="708"/>
      <c r="DR140" s="708"/>
      <c r="DS140" s="708"/>
      <c r="DT140" s="708"/>
      <c r="DU140" s="708"/>
      <c r="DV140" s="708"/>
      <c r="GQ140" s="708"/>
      <c r="GR140" s="708"/>
      <c r="GS140" s="708"/>
      <c r="GT140" s="708"/>
    </row>
    <row r="141" spans="1:202" s="707" customFormat="1" x14ac:dyDescent="0.35">
      <c r="A141" s="708"/>
      <c r="B141" s="708"/>
      <c r="C141" s="708"/>
      <c r="D141" s="708"/>
      <c r="E141" s="708"/>
      <c r="F141" s="708"/>
      <c r="G141" s="708"/>
      <c r="H141" s="708"/>
      <c r="I141" s="708"/>
      <c r="J141" s="708"/>
      <c r="K141" s="708"/>
      <c r="L141" s="708"/>
      <c r="M141" s="708"/>
      <c r="N141" s="708"/>
      <c r="O141" s="708"/>
      <c r="P141" s="708"/>
      <c r="Q141" s="708"/>
      <c r="R141" s="708"/>
      <c r="S141" s="708"/>
      <c r="T141" s="708"/>
      <c r="U141" s="708"/>
      <c r="V141" s="708"/>
      <c r="W141" s="708"/>
      <c r="X141" s="708"/>
      <c r="Y141" s="708"/>
      <c r="Z141" s="708"/>
      <c r="AA141" s="708"/>
      <c r="AB141" s="708"/>
      <c r="AC141" s="708"/>
      <c r="AD141" s="708"/>
      <c r="AE141" s="708"/>
      <c r="AF141" s="708"/>
      <c r="AG141" s="708"/>
      <c r="AH141" s="708"/>
      <c r="AI141" s="708"/>
      <c r="AJ141" s="708"/>
      <c r="AK141" s="708"/>
      <c r="AL141" s="708"/>
      <c r="AM141" s="708"/>
      <c r="AN141" s="708"/>
      <c r="AO141" s="708"/>
      <c r="AP141" s="708"/>
      <c r="AQ141" s="708"/>
      <c r="AR141" s="708"/>
      <c r="AS141" s="708"/>
      <c r="AT141" s="708"/>
      <c r="AU141" s="708"/>
      <c r="AV141" s="708"/>
      <c r="AW141" s="708"/>
      <c r="AX141" s="708"/>
      <c r="AY141" s="708"/>
      <c r="AZ141" s="708"/>
      <c r="BA141" s="708"/>
      <c r="BB141" s="708"/>
      <c r="BC141" s="708"/>
      <c r="BD141" s="708"/>
      <c r="BE141" s="708"/>
      <c r="BF141" s="708"/>
      <c r="BG141" s="708"/>
      <c r="BH141" s="708"/>
      <c r="BI141" s="708"/>
      <c r="BJ141" s="708"/>
      <c r="BK141" s="708"/>
      <c r="BL141" s="708"/>
      <c r="BM141" s="708"/>
      <c r="BN141" s="708"/>
      <c r="BO141" s="708"/>
      <c r="BP141" s="708"/>
      <c r="BQ141" s="708"/>
      <c r="BR141" s="708"/>
      <c r="BS141" s="708"/>
      <c r="BT141" s="708"/>
      <c r="BU141" s="708"/>
      <c r="BV141" s="708"/>
      <c r="BW141" s="708"/>
      <c r="BX141" s="708"/>
      <c r="BY141" s="708"/>
      <c r="BZ141" s="708"/>
      <c r="CA141" s="708"/>
      <c r="CB141" s="708"/>
      <c r="CC141" s="708"/>
      <c r="CD141" s="708"/>
      <c r="CE141" s="708"/>
      <c r="CF141" s="708"/>
      <c r="CG141" s="708"/>
      <c r="CH141" s="708"/>
      <c r="CI141" s="708"/>
      <c r="CJ141" s="708"/>
      <c r="CK141" s="708"/>
      <c r="CL141" s="708"/>
      <c r="CM141" s="708"/>
      <c r="CN141" s="708"/>
      <c r="CO141" s="708"/>
      <c r="CP141" s="708"/>
      <c r="CQ141" s="708"/>
      <c r="CR141" s="708"/>
      <c r="CS141" s="708"/>
      <c r="CT141" s="708"/>
      <c r="CU141" s="708"/>
      <c r="CV141" s="708"/>
      <c r="CW141" s="708"/>
      <c r="CX141" s="708"/>
      <c r="CY141" s="708"/>
      <c r="CZ141" s="708"/>
      <c r="DA141" s="708"/>
      <c r="DB141" s="708"/>
      <c r="DC141" s="708"/>
      <c r="DD141" s="708"/>
      <c r="DE141" s="708"/>
      <c r="DF141" s="708"/>
      <c r="DG141" s="708"/>
      <c r="DH141" s="708"/>
      <c r="DI141" s="708"/>
      <c r="DJ141" s="708"/>
      <c r="DK141" s="708"/>
      <c r="DL141" s="708"/>
      <c r="DM141" s="708"/>
      <c r="DN141" s="708"/>
      <c r="DO141" s="708"/>
      <c r="DP141" s="708"/>
      <c r="DQ141" s="708"/>
      <c r="DR141" s="708"/>
      <c r="DS141" s="708"/>
      <c r="DT141" s="708"/>
      <c r="DU141" s="708"/>
      <c r="DV141" s="708"/>
      <c r="GQ141" s="708"/>
      <c r="GR141" s="708"/>
      <c r="GS141" s="708"/>
      <c r="GT141" s="708"/>
    </row>
    <row r="142" spans="1:202" s="707" customFormat="1" x14ac:dyDescent="0.35">
      <c r="A142" s="708"/>
      <c r="B142" s="708"/>
      <c r="C142" s="708"/>
      <c r="D142" s="708"/>
      <c r="E142" s="708"/>
      <c r="F142" s="708"/>
      <c r="G142" s="708"/>
      <c r="H142" s="708"/>
      <c r="I142" s="708"/>
      <c r="J142" s="708"/>
      <c r="K142" s="708"/>
      <c r="L142" s="708"/>
      <c r="M142" s="708"/>
      <c r="N142" s="708"/>
      <c r="O142" s="708"/>
      <c r="P142" s="708"/>
      <c r="Q142" s="708"/>
      <c r="R142" s="708"/>
      <c r="S142" s="708"/>
      <c r="T142" s="708"/>
      <c r="U142" s="708"/>
      <c r="V142" s="708"/>
      <c r="W142" s="708"/>
      <c r="X142" s="708"/>
      <c r="Y142" s="708"/>
      <c r="Z142" s="708"/>
      <c r="AA142" s="708"/>
      <c r="AB142" s="708"/>
      <c r="AC142" s="708"/>
      <c r="AD142" s="708"/>
      <c r="AE142" s="708"/>
      <c r="AF142" s="708"/>
      <c r="AG142" s="708"/>
      <c r="AH142" s="708"/>
      <c r="AI142" s="708"/>
      <c r="AJ142" s="708"/>
      <c r="AK142" s="708"/>
      <c r="AL142" s="708"/>
      <c r="AM142" s="708"/>
      <c r="AN142" s="708"/>
      <c r="AO142" s="708"/>
      <c r="AP142" s="708"/>
      <c r="AQ142" s="708"/>
      <c r="AR142" s="708"/>
      <c r="AS142" s="708"/>
      <c r="AT142" s="708"/>
      <c r="AU142" s="708"/>
      <c r="AV142" s="708"/>
      <c r="AW142" s="708"/>
      <c r="AX142" s="708"/>
      <c r="AY142" s="708"/>
      <c r="AZ142" s="708"/>
      <c r="BA142" s="708"/>
      <c r="BB142" s="708"/>
      <c r="BC142" s="708"/>
      <c r="BD142" s="708"/>
      <c r="BE142" s="708"/>
      <c r="BF142" s="708"/>
      <c r="BG142" s="708"/>
      <c r="BH142" s="708"/>
      <c r="BI142" s="708"/>
      <c r="BJ142" s="708"/>
      <c r="BK142" s="708"/>
      <c r="BL142" s="708"/>
      <c r="BM142" s="708"/>
      <c r="BN142" s="708"/>
      <c r="BO142" s="708"/>
      <c r="BP142" s="708"/>
      <c r="BQ142" s="708"/>
      <c r="BR142" s="708"/>
      <c r="BS142" s="708"/>
      <c r="BT142" s="708"/>
      <c r="BU142" s="708"/>
      <c r="BV142" s="708"/>
      <c r="BW142" s="708"/>
      <c r="BX142" s="708"/>
      <c r="BY142" s="708"/>
      <c r="BZ142" s="708"/>
      <c r="CA142" s="708"/>
      <c r="CB142" s="708"/>
      <c r="CC142" s="708"/>
      <c r="CD142" s="708"/>
      <c r="CE142" s="708"/>
      <c r="CF142" s="708"/>
      <c r="CG142" s="708"/>
      <c r="CH142" s="708"/>
      <c r="CI142" s="708"/>
      <c r="CJ142" s="708"/>
      <c r="CK142" s="708"/>
      <c r="CL142" s="708"/>
      <c r="CM142" s="708"/>
      <c r="CN142" s="708"/>
      <c r="CO142" s="708"/>
      <c r="CP142" s="708"/>
      <c r="CQ142" s="708"/>
      <c r="CR142" s="708"/>
      <c r="CS142" s="708"/>
      <c r="CT142" s="708"/>
      <c r="CU142" s="708"/>
      <c r="CV142" s="708"/>
      <c r="CW142" s="708"/>
      <c r="CX142" s="708"/>
      <c r="CY142" s="708"/>
      <c r="CZ142" s="708"/>
      <c r="DA142" s="708"/>
      <c r="DB142" s="708"/>
      <c r="DC142" s="708"/>
      <c r="DD142" s="708"/>
      <c r="DE142" s="708"/>
      <c r="DF142" s="708"/>
      <c r="DG142" s="708"/>
      <c r="DH142" s="708"/>
      <c r="DI142" s="708"/>
      <c r="DJ142" s="708"/>
      <c r="DK142" s="708"/>
      <c r="DL142" s="708"/>
      <c r="DM142" s="708"/>
      <c r="DN142" s="708"/>
      <c r="DO142" s="708"/>
      <c r="DP142" s="708"/>
      <c r="DQ142" s="708"/>
      <c r="DR142" s="708"/>
      <c r="DS142" s="708"/>
      <c r="DT142" s="708"/>
      <c r="DU142" s="708"/>
      <c r="DV142" s="708"/>
      <c r="GQ142" s="708"/>
      <c r="GR142" s="708"/>
      <c r="GS142" s="708"/>
      <c r="GT142" s="708"/>
    </row>
    <row r="143" spans="1:202" s="707" customFormat="1" x14ac:dyDescent="0.35">
      <c r="A143" s="708"/>
      <c r="B143" s="708"/>
      <c r="C143" s="708"/>
      <c r="D143" s="708"/>
      <c r="E143" s="708"/>
      <c r="F143" s="708"/>
      <c r="G143" s="708"/>
      <c r="H143" s="708"/>
      <c r="I143" s="708"/>
      <c r="J143" s="708"/>
      <c r="K143" s="708"/>
      <c r="L143" s="708"/>
      <c r="M143" s="708"/>
      <c r="N143" s="708"/>
      <c r="O143" s="708"/>
      <c r="P143" s="708"/>
      <c r="Q143" s="708"/>
      <c r="R143" s="708"/>
      <c r="S143" s="708"/>
      <c r="T143" s="708"/>
      <c r="U143" s="708"/>
      <c r="V143" s="708"/>
      <c r="W143" s="708"/>
      <c r="X143" s="708"/>
      <c r="Y143" s="708"/>
      <c r="Z143" s="708"/>
      <c r="AA143" s="708"/>
      <c r="AB143" s="708"/>
      <c r="AC143" s="708"/>
      <c r="AD143" s="708"/>
      <c r="AE143" s="708"/>
      <c r="AF143" s="708"/>
      <c r="AG143" s="708"/>
      <c r="AH143" s="708"/>
      <c r="AI143" s="708"/>
      <c r="AJ143" s="708"/>
      <c r="AK143" s="708"/>
      <c r="AL143" s="708"/>
      <c r="AM143" s="708"/>
      <c r="AN143" s="708"/>
      <c r="AO143" s="708"/>
      <c r="AP143" s="708"/>
      <c r="AQ143" s="708"/>
      <c r="AR143" s="708"/>
      <c r="AS143" s="708"/>
      <c r="AT143" s="708"/>
      <c r="AU143" s="708"/>
      <c r="AV143" s="708"/>
      <c r="AW143" s="708"/>
      <c r="AX143" s="708"/>
      <c r="AY143" s="708"/>
      <c r="AZ143" s="708"/>
      <c r="BA143" s="708"/>
      <c r="BB143" s="708"/>
      <c r="BC143" s="708"/>
      <c r="BD143" s="708"/>
      <c r="BE143" s="708"/>
      <c r="BF143" s="708"/>
      <c r="BG143" s="708"/>
      <c r="BH143" s="708"/>
      <c r="BI143" s="708"/>
      <c r="BJ143" s="708"/>
      <c r="BK143" s="708"/>
      <c r="BL143" s="708"/>
      <c r="BM143" s="708"/>
      <c r="BN143" s="708"/>
      <c r="BO143" s="708"/>
      <c r="BP143" s="708"/>
      <c r="BQ143" s="708"/>
      <c r="BR143" s="708"/>
      <c r="BS143" s="708"/>
      <c r="BT143" s="708"/>
      <c r="BU143" s="708"/>
      <c r="BV143" s="708"/>
      <c r="BW143" s="708"/>
      <c r="BX143" s="708"/>
      <c r="BY143" s="708"/>
      <c r="BZ143" s="708"/>
      <c r="CA143" s="708"/>
      <c r="CB143" s="708"/>
      <c r="CC143" s="708"/>
      <c r="CD143" s="708"/>
      <c r="CE143" s="708"/>
      <c r="CF143" s="708"/>
      <c r="CG143" s="708"/>
      <c r="CH143" s="708"/>
      <c r="CI143" s="708"/>
      <c r="CJ143" s="708"/>
      <c r="CK143" s="708"/>
      <c r="CL143" s="708"/>
      <c r="CM143" s="708"/>
      <c r="CN143" s="708"/>
      <c r="CO143" s="708"/>
      <c r="CP143" s="708"/>
      <c r="CQ143" s="708"/>
      <c r="CR143" s="708"/>
      <c r="CS143" s="708"/>
      <c r="CT143" s="708"/>
      <c r="CU143" s="708"/>
      <c r="CV143" s="708"/>
      <c r="CW143" s="708"/>
      <c r="CX143" s="708"/>
      <c r="CY143" s="708"/>
      <c r="CZ143" s="708"/>
      <c r="DA143" s="708"/>
      <c r="DB143" s="708"/>
      <c r="DC143" s="708"/>
      <c r="DD143" s="708"/>
      <c r="DE143" s="708"/>
      <c r="DF143" s="708"/>
      <c r="DG143" s="708"/>
      <c r="DH143" s="708"/>
      <c r="DI143" s="708"/>
      <c r="DJ143" s="708"/>
      <c r="DK143" s="708"/>
      <c r="DL143" s="708"/>
      <c r="DM143" s="708"/>
      <c r="DN143" s="708"/>
      <c r="DO143" s="708"/>
      <c r="DP143" s="708"/>
      <c r="DQ143" s="708"/>
      <c r="DR143" s="708"/>
      <c r="DS143" s="708"/>
      <c r="DT143" s="708"/>
      <c r="DU143" s="708"/>
      <c r="DV143" s="708"/>
      <c r="GQ143" s="708"/>
      <c r="GR143" s="708"/>
      <c r="GS143" s="708"/>
      <c r="GT143" s="708"/>
    </row>
    <row r="144" spans="1:202" s="707" customFormat="1" x14ac:dyDescent="0.35">
      <c r="A144" s="708"/>
      <c r="B144" s="708"/>
      <c r="C144" s="708"/>
      <c r="D144" s="708"/>
      <c r="E144" s="708"/>
      <c r="F144" s="708"/>
      <c r="G144" s="708"/>
      <c r="H144" s="708"/>
      <c r="I144" s="708"/>
      <c r="J144" s="708"/>
      <c r="K144" s="708"/>
      <c r="L144" s="708"/>
      <c r="M144" s="708"/>
      <c r="N144" s="708"/>
      <c r="O144" s="708"/>
      <c r="P144" s="708"/>
      <c r="Q144" s="708"/>
      <c r="R144" s="708"/>
      <c r="S144" s="708"/>
      <c r="T144" s="708"/>
      <c r="U144" s="708"/>
      <c r="V144" s="708"/>
      <c r="W144" s="708"/>
      <c r="X144" s="708"/>
      <c r="Y144" s="708"/>
      <c r="Z144" s="708"/>
      <c r="AA144" s="708"/>
      <c r="AB144" s="708"/>
      <c r="AC144" s="708"/>
      <c r="AD144" s="708"/>
      <c r="AE144" s="708"/>
      <c r="AF144" s="708"/>
      <c r="AG144" s="708"/>
      <c r="AH144" s="708"/>
      <c r="AI144" s="708"/>
      <c r="AJ144" s="708"/>
      <c r="AK144" s="708"/>
      <c r="AL144" s="708"/>
      <c r="AM144" s="708"/>
      <c r="AN144" s="708"/>
      <c r="AO144" s="708"/>
      <c r="AP144" s="708"/>
      <c r="AQ144" s="708"/>
      <c r="AR144" s="708"/>
      <c r="AS144" s="708"/>
      <c r="AT144" s="708"/>
      <c r="AU144" s="708"/>
      <c r="AV144" s="708"/>
      <c r="AW144" s="708"/>
      <c r="AX144" s="708"/>
      <c r="AY144" s="708"/>
      <c r="AZ144" s="708"/>
      <c r="BA144" s="708"/>
      <c r="BB144" s="708"/>
      <c r="BC144" s="708"/>
      <c r="BD144" s="708"/>
      <c r="BE144" s="708"/>
      <c r="BF144" s="708"/>
      <c r="BG144" s="708"/>
      <c r="BH144" s="708"/>
      <c r="BI144" s="708"/>
      <c r="BJ144" s="708"/>
      <c r="BK144" s="708"/>
      <c r="BL144" s="708"/>
      <c r="BM144" s="708"/>
      <c r="BN144" s="708"/>
      <c r="BO144" s="708"/>
      <c r="BP144" s="708"/>
      <c r="BQ144" s="708"/>
      <c r="BR144" s="708"/>
      <c r="BS144" s="708"/>
      <c r="BT144" s="708"/>
      <c r="BU144" s="708"/>
      <c r="BV144" s="708"/>
      <c r="BW144" s="708"/>
      <c r="BX144" s="708"/>
      <c r="BY144" s="708"/>
      <c r="BZ144" s="708"/>
      <c r="CA144" s="708"/>
      <c r="CB144" s="708"/>
      <c r="CC144" s="708"/>
      <c r="CD144" s="708"/>
      <c r="CE144" s="708"/>
      <c r="CF144" s="708"/>
      <c r="CG144" s="708"/>
      <c r="CH144" s="708"/>
      <c r="CI144" s="708"/>
      <c r="CJ144" s="708"/>
      <c r="CK144" s="708"/>
      <c r="CL144" s="708"/>
      <c r="CM144" s="708"/>
      <c r="CN144" s="708"/>
      <c r="CO144" s="708"/>
      <c r="CP144" s="708"/>
      <c r="CQ144" s="708"/>
      <c r="CR144" s="708"/>
      <c r="CS144" s="708"/>
      <c r="CT144" s="708"/>
      <c r="CU144" s="708"/>
      <c r="CV144" s="708"/>
      <c r="CW144" s="708"/>
      <c r="CX144" s="708"/>
      <c r="CY144" s="708"/>
      <c r="CZ144" s="708"/>
      <c r="DA144" s="708"/>
      <c r="DB144" s="708"/>
      <c r="DC144" s="708"/>
      <c r="DD144" s="708"/>
      <c r="DE144" s="708"/>
      <c r="DF144" s="708"/>
      <c r="DG144" s="708"/>
      <c r="DH144" s="708"/>
      <c r="DI144" s="708"/>
      <c r="DJ144" s="708"/>
      <c r="DK144" s="708"/>
      <c r="DL144" s="708"/>
      <c r="DM144" s="708"/>
      <c r="DN144" s="708"/>
      <c r="DO144" s="708"/>
      <c r="DP144" s="708"/>
      <c r="DQ144" s="708"/>
      <c r="DR144" s="708"/>
      <c r="DS144" s="708"/>
      <c r="DT144" s="708"/>
      <c r="DU144" s="708"/>
      <c r="DV144" s="708"/>
      <c r="GQ144" s="708"/>
      <c r="GR144" s="708"/>
      <c r="GS144" s="708"/>
      <c r="GT144" s="708"/>
    </row>
    <row r="145" spans="1:202" s="707" customFormat="1" x14ac:dyDescent="0.35">
      <c r="A145" s="708"/>
      <c r="B145" s="708"/>
      <c r="C145" s="708"/>
      <c r="D145" s="708"/>
      <c r="E145" s="708"/>
      <c r="F145" s="708"/>
      <c r="G145" s="708"/>
      <c r="H145" s="708"/>
      <c r="I145" s="708"/>
      <c r="J145" s="708"/>
      <c r="K145" s="708"/>
      <c r="L145" s="708"/>
      <c r="M145" s="708"/>
      <c r="N145" s="708"/>
      <c r="O145" s="708"/>
      <c r="P145" s="708"/>
      <c r="Q145" s="708"/>
      <c r="R145" s="708"/>
      <c r="S145" s="708"/>
      <c r="T145" s="708"/>
      <c r="U145" s="708"/>
      <c r="V145" s="708"/>
      <c r="W145" s="708"/>
      <c r="X145" s="708"/>
      <c r="Y145" s="708"/>
      <c r="Z145" s="708"/>
      <c r="AA145" s="708"/>
      <c r="AB145" s="708"/>
      <c r="AC145" s="708"/>
      <c r="AD145" s="708"/>
      <c r="AE145" s="708"/>
      <c r="AF145" s="708"/>
      <c r="AG145" s="708"/>
      <c r="AH145" s="708"/>
      <c r="AI145" s="708"/>
      <c r="AJ145" s="708"/>
      <c r="AK145" s="708"/>
      <c r="AL145" s="708"/>
      <c r="AM145" s="708"/>
      <c r="AN145" s="708"/>
      <c r="AO145" s="708"/>
      <c r="AP145" s="708"/>
      <c r="AQ145" s="708"/>
      <c r="AR145" s="708"/>
      <c r="AS145" s="708"/>
      <c r="AT145" s="708"/>
      <c r="AU145" s="708"/>
      <c r="AV145" s="708"/>
      <c r="AW145" s="708"/>
      <c r="AX145" s="708"/>
      <c r="AY145" s="708"/>
      <c r="AZ145" s="708"/>
      <c r="BA145" s="708"/>
      <c r="BB145" s="708"/>
      <c r="BC145" s="708"/>
      <c r="BD145" s="708"/>
      <c r="BE145" s="708"/>
      <c r="BF145" s="708"/>
      <c r="BG145" s="708"/>
      <c r="BH145" s="708"/>
      <c r="BI145" s="708"/>
      <c r="BJ145" s="708"/>
      <c r="BK145" s="708"/>
      <c r="BL145" s="708"/>
      <c r="BM145" s="708"/>
      <c r="BN145" s="708"/>
      <c r="BO145" s="708"/>
      <c r="BP145" s="708"/>
      <c r="BQ145" s="708"/>
      <c r="BR145" s="708"/>
      <c r="BS145" s="708"/>
      <c r="BT145" s="708"/>
      <c r="BU145" s="708"/>
      <c r="BV145" s="708"/>
      <c r="BW145" s="708"/>
      <c r="BX145" s="708"/>
      <c r="BY145" s="708"/>
      <c r="BZ145" s="708"/>
      <c r="CA145" s="708"/>
      <c r="CB145" s="708"/>
      <c r="CC145" s="708"/>
      <c r="CD145" s="708"/>
      <c r="CE145" s="708"/>
      <c r="CF145" s="708"/>
      <c r="CG145" s="708"/>
      <c r="CH145" s="708"/>
      <c r="CI145" s="708"/>
      <c r="CJ145" s="708"/>
      <c r="CK145" s="708"/>
      <c r="CL145" s="708"/>
      <c r="CM145" s="708"/>
      <c r="CN145" s="708"/>
      <c r="CO145" s="708"/>
      <c r="CP145" s="708"/>
      <c r="CQ145" s="708"/>
      <c r="CR145" s="708"/>
      <c r="CS145" s="708"/>
      <c r="CT145" s="708"/>
      <c r="CU145" s="708"/>
      <c r="CV145" s="708"/>
      <c r="CW145" s="708"/>
      <c r="CX145" s="708"/>
      <c r="CY145" s="708"/>
      <c r="CZ145" s="708"/>
      <c r="DA145" s="708"/>
      <c r="DB145" s="708"/>
      <c r="DC145" s="708"/>
      <c r="DD145" s="708"/>
      <c r="DE145" s="708"/>
      <c r="DF145" s="708"/>
      <c r="DG145" s="708"/>
      <c r="DH145" s="708"/>
      <c r="DI145" s="708"/>
      <c r="DJ145" s="708"/>
      <c r="DK145" s="708"/>
      <c r="DL145" s="708"/>
      <c r="DM145" s="708"/>
      <c r="DN145" s="708"/>
      <c r="DO145" s="708"/>
      <c r="DP145" s="708"/>
      <c r="DQ145" s="708"/>
      <c r="DR145" s="708"/>
      <c r="DS145" s="708"/>
      <c r="DT145" s="708"/>
      <c r="DU145" s="708"/>
      <c r="DV145" s="708"/>
      <c r="GQ145" s="708"/>
      <c r="GR145" s="708"/>
      <c r="GS145" s="708"/>
      <c r="GT145" s="708"/>
    </row>
    <row r="146" spans="1:202" s="707" customFormat="1" x14ac:dyDescent="0.35">
      <c r="A146" s="708"/>
      <c r="B146" s="708"/>
      <c r="C146" s="708"/>
      <c r="D146" s="708"/>
      <c r="E146" s="708"/>
      <c r="F146" s="708"/>
      <c r="G146" s="708"/>
      <c r="H146" s="708"/>
      <c r="I146" s="708"/>
      <c r="J146" s="708"/>
      <c r="K146" s="708"/>
      <c r="L146" s="708"/>
      <c r="M146" s="708"/>
      <c r="N146" s="708"/>
      <c r="O146" s="708"/>
      <c r="P146" s="708"/>
      <c r="Q146" s="708"/>
      <c r="R146" s="708"/>
      <c r="S146" s="708"/>
      <c r="T146" s="708"/>
      <c r="U146" s="708"/>
      <c r="V146" s="708"/>
      <c r="W146" s="708"/>
      <c r="X146" s="708"/>
      <c r="Y146" s="708"/>
      <c r="Z146" s="708"/>
      <c r="AA146" s="708"/>
      <c r="AB146" s="708"/>
      <c r="AC146" s="708"/>
      <c r="AD146" s="708"/>
      <c r="AE146" s="708"/>
      <c r="AF146" s="708"/>
      <c r="AG146" s="708"/>
      <c r="AH146" s="708"/>
      <c r="AI146" s="708"/>
      <c r="AJ146" s="708"/>
      <c r="AK146" s="708"/>
      <c r="AL146" s="708"/>
      <c r="AM146" s="708"/>
      <c r="AN146" s="708"/>
      <c r="AO146" s="708"/>
      <c r="AP146" s="708"/>
      <c r="AQ146" s="708"/>
      <c r="AR146" s="708"/>
      <c r="AS146" s="708"/>
      <c r="AT146" s="708"/>
      <c r="AU146" s="708"/>
      <c r="AV146" s="708"/>
      <c r="AW146" s="708"/>
      <c r="AX146" s="708"/>
      <c r="AY146" s="708"/>
      <c r="AZ146" s="708"/>
      <c r="BA146" s="708"/>
      <c r="BB146" s="708"/>
      <c r="BC146" s="708"/>
      <c r="BD146" s="708"/>
      <c r="BE146" s="708"/>
      <c r="BF146" s="708"/>
      <c r="BG146" s="708"/>
      <c r="BH146" s="708"/>
      <c r="BI146" s="708"/>
      <c r="BJ146" s="708"/>
      <c r="BK146" s="708"/>
      <c r="BL146" s="708"/>
      <c r="BM146" s="708"/>
      <c r="BN146" s="708"/>
      <c r="BO146" s="708"/>
      <c r="BP146" s="708"/>
      <c r="BQ146" s="708"/>
      <c r="BR146" s="708"/>
      <c r="BS146" s="708"/>
      <c r="BT146" s="708"/>
      <c r="BU146" s="708"/>
      <c r="BV146" s="708"/>
      <c r="BW146" s="708"/>
      <c r="BX146" s="708"/>
      <c r="BY146" s="708"/>
      <c r="BZ146" s="708"/>
      <c r="CA146" s="708"/>
      <c r="CB146" s="708"/>
      <c r="CC146" s="708"/>
      <c r="CD146" s="708"/>
      <c r="CE146" s="708"/>
      <c r="CF146" s="708"/>
      <c r="CG146" s="708"/>
      <c r="CH146" s="708"/>
      <c r="CI146" s="708"/>
      <c r="CJ146" s="708"/>
      <c r="CK146" s="708"/>
      <c r="CL146" s="708"/>
      <c r="CM146" s="708"/>
      <c r="CN146" s="708"/>
      <c r="CO146" s="708"/>
      <c r="CP146" s="708"/>
      <c r="CQ146" s="708"/>
      <c r="CR146" s="708"/>
      <c r="CS146" s="708"/>
      <c r="CT146" s="708"/>
      <c r="CU146" s="708"/>
      <c r="CV146" s="708"/>
      <c r="CW146" s="708"/>
      <c r="CX146" s="708"/>
      <c r="CY146" s="708"/>
      <c r="CZ146" s="708"/>
      <c r="DA146" s="708"/>
      <c r="DB146" s="708"/>
      <c r="DC146" s="708"/>
      <c r="DD146" s="708"/>
      <c r="DE146" s="708"/>
      <c r="DF146" s="708"/>
      <c r="DG146" s="708"/>
      <c r="DH146" s="708"/>
      <c r="DI146" s="708"/>
      <c r="DJ146" s="708"/>
      <c r="DK146" s="708"/>
      <c r="DL146" s="708"/>
      <c r="DM146" s="708"/>
      <c r="DN146" s="708"/>
      <c r="DO146" s="708"/>
      <c r="DP146" s="708"/>
      <c r="DQ146" s="708"/>
      <c r="DR146" s="708"/>
      <c r="DS146" s="708"/>
      <c r="DT146" s="708"/>
      <c r="DU146" s="708"/>
      <c r="DV146" s="708"/>
      <c r="GQ146" s="708"/>
      <c r="GR146" s="708"/>
      <c r="GS146" s="708"/>
      <c r="GT146" s="708"/>
    </row>
    <row r="147" spans="1:202" s="707" customFormat="1" x14ac:dyDescent="0.35">
      <c r="A147" s="708"/>
      <c r="B147" s="708"/>
      <c r="C147" s="708"/>
      <c r="D147" s="708"/>
      <c r="E147" s="708"/>
      <c r="F147" s="708"/>
      <c r="G147" s="708"/>
      <c r="H147" s="708"/>
      <c r="I147" s="708"/>
      <c r="J147" s="708"/>
      <c r="K147" s="708"/>
      <c r="L147" s="708"/>
      <c r="M147" s="708"/>
      <c r="N147" s="708"/>
      <c r="O147" s="708"/>
      <c r="P147" s="708"/>
      <c r="Q147" s="708"/>
      <c r="R147" s="708"/>
      <c r="S147" s="708"/>
      <c r="T147" s="708"/>
      <c r="U147" s="708"/>
      <c r="V147" s="708"/>
      <c r="W147" s="708"/>
      <c r="X147" s="708"/>
      <c r="Y147" s="708"/>
      <c r="Z147" s="708"/>
      <c r="AA147" s="708"/>
      <c r="AB147" s="708"/>
      <c r="AC147" s="708"/>
      <c r="AD147" s="708"/>
      <c r="AE147" s="708"/>
      <c r="AF147" s="708"/>
      <c r="AG147" s="708"/>
      <c r="AH147" s="708"/>
      <c r="AI147" s="708"/>
      <c r="AJ147" s="708"/>
      <c r="AK147" s="708"/>
      <c r="AL147" s="708"/>
      <c r="AM147" s="708"/>
      <c r="AN147" s="708"/>
      <c r="AO147" s="708"/>
      <c r="AP147" s="708"/>
      <c r="AQ147" s="708"/>
      <c r="AR147" s="708"/>
      <c r="AS147" s="708"/>
      <c r="AT147" s="708"/>
      <c r="AU147" s="708"/>
      <c r="AV147" s="708"/>
      <c r="AW147" s="708"/>
      <c r="AX147" s="708"/>
      <c r="AY147" s="708"/>
      <c r="AZ147" s="708"/>
      <c r="BA147" s="708"/>
      <c r="BB147" s="708"/>
      <c r="BC147" s="708"/>
      <c r="BD147" s="708"/>
      <c r="BE147" s="708"/>
      <c r="BF147" s="708"/>
      <c r="BG147" s="708"/>
      <c r="BH147" s="708"/>
      <c r="BI147" s="708"/>
      <c r="BJ147" s="708"/>
      <c r="BK147" s="708"/>
      <c r="BL147" s="708"/>
      <c r="BM147" s="708"/>
      <c r="BN147" s="708"/>
      <c r="BO147" s="708"/>
      <c r="BP147" s="708"/>
      <c r="BQ147" s="708"/>
      <c r="BR147" s="708"/>
      <c r="BS147" s="708"/>
      <c r="BT147" s="708"/>
      <c r="BU147" s="708"/>
      <c r="BV147" s="708"/>
      <c r="BW147" s="708"/>
      <c r="BX147" s="708"/>
      <c r="BY147" s="708"/>
      <c r="BZ147" s="708"/>
      <c r="CA147" s="708"/>
      <c r="CB147" s="708"/>
      <c r="CC147" s="708"/>
      <c r="CD147" s="708"/>
      <c r="CE147" s="708"/>
      <c r="CF147" s="708"/>
      <c r="CG147" s="708"/>
      <c r="CH147" s="708"/>
      <c r="CI147" s="708"/>
      <c r="CJ147" s="708"/>
      <c r="CK147" s="708"/>
      <c r="CL147" s="708"/>
      <c r="CM147" s="708"/>
      <c r="CN147" s="708"/>
      <c r="CO147" s="708"/>
      <c r="CP147" s="708"/>
      <c r="CQ147" s="708"/>
      <c r="CR147" s="708"/>
      <c r="CS147" s="708"/>
      <c r="CT147" s="708"/>
      <c r="CU147" s="708"/>
      <c r="CV147" s="708"/>
      <c r="CW147" s="708"/>
      <c r="CX147" s="708"/>
      <c r="CY147" s="708"/>
      <c r="CZ147" s="708"/>
      <c r="DA147" s="708"/>
      <c r="DB147" s="708"/>
      <c r="DC147" s="708"/>
      <c r="DD147" s="708"/>
      <c r="DE147" s="708"/>
      <c r="DF147" s="708"/>
      <c r="DG147" s="708"/>
      <c r="DH147" s="708"/>
      <c r="DI147" s="708"/>
      <c r="DJ147" s="708"/>
      <c r="DK147" s="708"/>
      <c r="DL147" s="708"/>
      <c r="DM147" s="708"/>
      <c r="DN147" s="708"/>
      <c r="DO147" s="708"/>
      <c r="DP147" s="708"/>
      <c r="DQ147" s="708"/>
      <c r="DR147" s="708"/>
      <c r="DS147" s="708"/>
      <c r="DT147" s="708"/>
      <c r="DU147" s="708"/>
      <c r="DV147" s="708"/>
      <c r="GQ147" s="708"/>
      <c r="GR147" s="708"/>
      <c r="GS147" s="708"/>
      <c r="GT147" s="708"/>
    </row>
    <row r="148" spans="1:202" s="707" customFormat="1" x14ac:dyDescent="0.35">
      <c r="A148" s="708"/>
      <c r="B148" s="708"/>
      <c r="C148" s="708"/>
      <c r="D148" s="708"/>
      <c r="E148" s="708"/>
      <c r="F148" s="708"/>
      <c r="G148" s="708"/>
      <c r="H148" s="708"/>
      <c r="I148" s="708"/>
      <c r="J148" s="708"/>
      <c r="K148" s="708"/>
      <c r="L148" s="708"/>
      <c r="M148" s="708"/>
      <c r="N148" s="708"/>
      <c r="O148" s="708"/>
      <c r="P148" s="708"/>
      <c r="Q148" s="708"/>
      <c r="R148" s="708"/>
      <c r="S148" s="708"/>
      <c r="T148" s="708"/>
      <c r="U148" s="708"/>
      <c r="V148" s="708"/>
      <c r="W148" s="708"/>
      <c r="X148" s="708"/>
      <c r="Y148" s="708"/>
      <c r="Z148" s="708"/>
      <c r="AA148" s="708"/>
      <c r="AB148" s="708"/>
      <c r="AC148" s="708"/>
      <c r="AD148" s="708"/>
      <c r="AE148" s="708"/>
      <c r="AF148" s="708"/>
      <c r="AG148" s="708"/>
      <c r="AH148" s="708"/>
      <c r="AI148" s="708"/>
      <c r="AJ148" s="708"/>
      <c r="AK148" s="708"/>
      <c r="AL148" s="708"/>
      <c r="AM148" s="708"/>
      <c r="AN148" s="708"/>
      <c r="AO148" s="708"/>
      <c r="AP148" s="708"/>
      <c r="AQ148" s="708"/>
      <c r="AR148" s="708"/>
      <c r="AS148" s="708"/>
      <c r="AT148" s="708"/>
      <c r="AU148" s="708"/>
      <c r="AV148" s="708"/>
      <c r="AW148" s="708"/>
      <c r="AX148" s="708"/>
      <c r="AY148" s="708"/>
      <c r="AZ148" s="708"/>
      <c r="BA148" s="708"/>
      <c r="BB148" s="708"/>
      <c r="BC148" s="708"/>
      <c r="BD148" s="708"/>
      <c r="BE148" s="708"/>
      <c r="BF148" s="708"/>
      <c r="BG148" s="708"/>
      <c r="BH148" s="708"/>
      <c r="BI148" s="708"/>
      <c r="BJ148" s="708"/>
      <c r="BK148" s="708"/>
      <c r="BL148" s="708"/>
      <c r="BM148" s="708"/>
      <c r="BN148" s="708"/>
      <c r="BO148" s="708"/>
      <c r="BP148" s="708"/>
      <c r="BQ148" s="708"/>
      <c r="BR148" s="708"/>
      <c r="BS148" s="708"/>
      <c r="BT148" s="708"/>
      <c r="BU148" s="708"/>
      <c r="BV148" s="708"/>
      <c r="BW148" s="708"/>
      <c r="BX148" s="708"/>
      <c r="BY148" s="708"/>
      <c r="BZ148" s="708"/>
      <c r="CA148" s="708"/>
      <c r="CB148" s="708"/>
      <c r="CC148" s="708"/>
      <c r="CD148" s="708"/>
      <c r="CE148" s="708"/>
      <c r="CF148" s="708"/>
      <c r="CG148" s="708"/>
      <c r="CH148" s="708"/>
      <c r="CI148" s="708"/>
      <c r="CJ148" s="708"/>
      <c r="CK148" s="708"/>
      <c r="CL148" s="708"/>
      <c r="CM148" s="708"/>
      <c r="CN148" s="708"/>
      <c r="CO148" s="708"/>
      <c r="CP148" s="708"/>
      <c r="CQ148" s="708"/>
      <c r="CR148" s="708"/>
      <c r="CS148" s="708"/>
      <c r="CT148" s="708"/>
      <c r="CU148" s="708"/>
      <c r="CV148" s="708"/>
      <c r="CW148" s="708"/>
      <c r="CX148" s="708"/>
      <c r="CY148" s="708"/>
      <c r="CZ148" s="708"/>
      <c r="DA148" s="708"/>
      <c r="DB148" s="708"/>
      <c r="DC148" s="708"/>
      <c r="DD148" s="708"/>
      <c r="DE148" s="708"/>
      <c r="DF148" s="708"/>
      <c r="DG148" s="708"/>
      <c r="DH148" s="708"/>
      <c r="DI148" s="708"/>
      <c r="DJ148" s="708"/>
      <c r="DK148" s="708"/>
      <c r="DL148" s="708"/>
      <c r="DM148" s="708"/>
      <c r="DN148" s="708"/>
      <c r="DO148" s="708"/>
      <c r="DP148" s="708"/>
      <c r="DQ148" s="708"/>
      <c r="DR148" s="708"/>
      <c r="DS148" s="708"/>
      <c r="DT148" s="708"/>
      <c r="DU148" s="708"/>
      <c r="DV148" s="708"/>
      <c r="GQ148" s="708"/>
      <c r="GR148" s="708"/>
      <c r="GS148" s="708"/>
      <c r="GT148" s="708"/>
    </row>
    <row r="149" spans="1:202" s="707" customFormat="1" x14ac:dyDescent="0.35">
      <c r="A149" s="708"/>
      <c r="B149" s="708"/>
      <c r="C149" s="708"/>
      <c r="D149" s="708"/>
      <c r="E149" s="708"/>
      <c r="F149" s="708"/>
      <c r="G149" s="708"/>
      <c r="H149" s="708"/>
      <c r="I149" s="708"/>
      <c r="J149" s="708"/>
      <c r="K149" s="708"/>
      <c r="L149" s="708"/>
      <c r="M149" s="708"/>
      <c r="N149" s="708"/>
      <c r="O149" s="708"/>
      <c r="P149" s="708"/>
      <c r="Q149" s="708"/>
      <c r="R149" s="708"/>
      <c r="S149" s="708"/>
      <c r="T149" s="708"/>
      <c r="U149" s="708"/>
      <c r="V149" s="708"/>
      <c r="W149" s="708"/>
      <c r="X149" s="708"/>
      <c r="Y149" s="708"/>
      <c r="Z149" s="708"/>
      <c r="AA149" s="708"/>
      <c r="AB149" s="708"/>
      <c r="AC149" s="708"/>
      <c r="AD149" s="708"/>
      <c r="AE149" s="708"/>
      <c r="AF149" s="708"/>
      <c r="AG149" s="708"/>
      <c r="AH149" s="708"/>
      <c r="AI149" s="708"/>
      <c r="AJ149" s="708"/>
      <c r="AK149" s="708"/>
      <c r="AL149" s="708"/>
      <c r="AM149" s="708"/>
      <c r="AN149" s="708"/>
      <c r="AO149" s="708"/>
      <c r="AP149" s="708"/>
      <c r="AQ149" s="708"/>
      <c r="AR149" s="708"/>
      <c r="AS149" s="708"/>
      <c r="AT149" s="708"/>
      <c r="AU149" s="708"/>
      <c r="AV149" s="708"/>
      <c r="AW149" s="708"/>
      <c r="AX149" s="708"/>
      <c r="AY149" s="708"/>
      <c r="AZ149" s="708"/>
      <c r="BA149" s="708"/>
      <c r="BB149" s="708"/>
      <c r="BC149" s="708"/>
      <c r="BD149" s="708"/>
      <c r="BE149" s="708"/>
      <c r="BF149" s="708"/>
      <c r="BG149" s="708"/>
      <c r="BH149" s="708"/>
      <c r="BI149" s="708"/>
      <c r="BJ149" s="708"/>
      <c r="BK149" s="708"/>
      <c r="BL149" s="708"/>
      <c r="BM149" s="708"/>
      <c r="BN149" s="708"/>
      <c r="BO149" s="708"/>
      <c r="BP149" s="708"/>
      <c r="BQ149" s="708"/>
      <c r="BR149" s="708"/>
      <c r="BS149" s="708"/>
      <c r="BT149" s="708"/>
      <c r="BU149" s="708"/>
      <c r="BV149" s="708"/>
      <c r="BW149" s="708"/>
      <c r="BX149" s="708"/>
      <c r="BY149" s="708"/>
      <c r="BZ149" s="708"/>
      <c r="CA149" s="708"/>
      <c r="CB149" s="708"/>
      <c r="CC149" s="708"/>
      <c r="CD149" s="708"/>
      <c r="CE149" s="708"/>
      <c r="CF149" s="708"/>
      <c r="CG149" s="708"/>
      <c r="CH149" s="708"/>
      <c r="CI149" s="708"/>
      <c r="CJ149" s="708"/>
      <c r="CK149" s="708"/>
      <c r="CL149" s="708"/>
      <c r="CM149" s="708"/>
      <c r="CN149" s="708"/>
      <c r="CO149" s="708"/>
      <c r="CP149" s="708"/>
      <c r="CQ149" s="708"/>
      <c r="CR149" s="708"/>
      <c r="CS149" s="708"/>
      <c r="CT149" s="708"/>
      <c r="CU149" s="708"/>
      <c r="CV149" s="708"/>
      <c r="CW149" s="708"/>
      <c r="CX149" s="708"/>
      <c r="CY149" s="708"/>
      <c r="CZ149" s="708"/>
      <c r="DA149" s="708"/>
      <c r="DB149" s="708"/>
      <c r="DC149" s="708"/>
      <c r="DD149" s="708"/>
      <c r="DE149" s="708"/>
      <c r="DF149" s="708"/>
      <c r="DG149" s="708"/>
      <c r="DH149" s="708"/>
      <c r="DI149" s="708"/>
      <c r="DJ149" s="708"/>
      <c r="DK149" s="708"/>
      <c r="DL149" s="708"/>
      <c r="DM149" s="708"/>
      <c r="DN149" s="708"/>
      <c r="DO149" s="708"/>
      <c r="DP149" s="708"/>
      <c r="DQ149" s="708"/>
      <c r="DR149" s="708"/>
      <c r="DS149" s="708"/>
      <c r="DT149" s="708"/>
      <c r="DU149" s="708"/>
      <c r="DV149" s="708"/>
      <c r="GQ149" s="708"/>
      <c r="GR149" s="708"/>
      <c r="GS149" s="708"/>
      <c r="GT149" s="708"/>
    </row>
    <row r="150" spans="1:202" s="707" customFormat="1" x14ac:dyDescent="0.35">
      <c r="A150" s="708"/>
      <c r="B150" s="708"/>
      <c r="C150" s="708"/>
      <c r="D150" s="708"/>
      <c r="E150" s="708"/>
      <c r="F150" s="708"/>
      <c r="G150" s="708"/>
      <c r="H150" s="708"/>
      <c r="I150" s="708"/>
      <c r="J150" s="708"/>
      <c r="K150" s="708"/>
      <c r="L150" s="708"/>
      <c r="M150" s="708"/>
      <c r="N150" s="708"/>
      <c r="O150" s="708"/>
      <c r="P150" s="708"/>
      <c r="Q150" s="708"/>
      <c r="R150" s="708"/>
      <c r="S150" s="708"/>
      <c r="T150" s="708"/>
      <c r="U150" s="708"/>
      <c r="V150" s="708"/>
      <c r="W150" s="708"/>
      <c r="X150" s="708"/>
      <c r="Y150" s="708"/>
      <c r="Z150" s="708"/>
      <c r="AA150" s="708"/>
      <c r="AB150" s="708"/>
      <c r="AC150" s="708"/>
      <c r="AD150" s="708"/>
      <c r="AE150" s="708"/>
      <c r="AF150" s="708"/>
      <c r="AG150" s="708"/>
      <c r="AH150" s="708"/>
      <c r="AI150" s="708"/>
      <c r="AJ150" s="708"/>
      <c r="AK150" s="708"/>
      <c r="AL150" s="708"/>
      <c r="AM150" s="708"/>
      <c r="AN150" s="708"/>
      <c r="AO150" s="708"/>
      <c r="AP150" s="708"/>
      <c r="AQ150" s="708"/>
      <c r="AR150" s="708"/>
      <c r="AS150" s="708"/>
      <c r="AT150" s="708"/>
      <c r="AU150" s="708"/>
      <c r="AV150" s="708"/>
      <c r="AW150" s="708"/>
      <c r="AX150" s="708"/>
      <c r="AY150" s="708"/>
      <c r="AZ150" s="708"/>
      <c r="BA150" s="708"/>
      <c r="BB150" s="708"/>
      <c r="BC150" s="708"/>
      <c r="BD150" s="708"/>
      <c r="BE150" s="708"/>
      <c r="BF150" s="708"/>
      <c r="BG150" s="708"/>
      <c r="BH150" s="708"/>
      <c r="BI150" s="708"/>
      <c r="BJ150" s="708"/>
      <c r="BK150" s="708"/>
      <c r="BL150" s="708"/>
      <c r="BM150" s="708"/>
      <c r="BN150" s="708"/>
      <c r="BO150" s="708"/>
      <c r="BP150" s="708"/>
      <c r="BQ150" s="708"/>
      <c r="BR150" s="708"/>
      <c r="BS150" s="708"/>
      <c r="BT150" s="708"/>
      <c r="BU150" s="708"/>
      <c r="BV150" s="708"/>
      <c r="BW150" s="708"/>
      <c r="BX150" s="708"/>
      <c r="BY150" s="708"/>
      <c r="BZ150" s="708"/>
      <c r="CA150" s="708"/>
      <c r="CB150" s="708"/>
      <c r="CC150" s="708"/>
      <c r="CD150" s="708"/>
      <c r="CE150" s="708"/>
      <c r="CF150" s="708"/>
      <c r="CG150" s="708"/>
      <c r="CH150" s="708"/>
      <c r="CI150" s="708"/>
      <c r="CJ150" s="708"/>
      <c r="CK150" s="708"/>
      <c r="CL150" s="708"/>
      <c r="CM150" s="708"/>
      <c r="CN150" s="708"/>
      <c r="CO150" s="708"/>
      <c r="CP150" s="708"/>
      <c r="CQ150" s="708"/>
      <c r="CR150" s="708"/>
      <c r="CS150" s="708"/>
      <c r="CT150" s="708"/>
      <c r="CU150" s="708"/>
      <c r="CV150" s="708"/>
      <c r="CW150" s="708"/>
      <c r="CX150" s="708"/>
      <c r="CY150" s="708"/>
      <c r="CZ150" s="708"/>
      <c r="DA150" s="708"/>
      <c r="DB150" s="708"/>
      <c r="DC150" s="708"/>
      <c r="DD150" s="708"/>
      <c r="DE150" s="708"/>
      <c r="DF150" s="708"/>
      <c r="DG150" s="708"/>
      <c r="DH150" s="708"/>
      <c r="DI150" s="708"/>
      <c r="DJ150" s="708"/>
      <c r="DK150" s="708"/>
      <c r="DL150" s="708"/>
      <c r="DM150" s="708"/>
      <c r="DN150" s="708"/>
      <c r="DO150" s="708"/>
      <c r="DP150" s="708"/>
      <c r="DQ150" s="708"/>
      <c r="DR150" s="708"/>
      <c r="DS150" s="708"/>
      <c r="DT150" s="708"/>
      <c r="DU150" s="708"/>
      <c r="DV150" s="708"/>
      <c r="GQ150" s="708"/>
      <c r="GR150" s="708"/>
      <c r="GS150" s="708"/>
      <c r="GT150" s="708"/>
    </row>
    <row r="151" spans="1:202" s="707" customFormat="1" x14ac:dyDescent="0.35">
      <c r="A151" s="708"/>
      <c r="B151" s="708"/>
      <c r="C151" s="708"/>
      <c r="D151" s="708"/>
      <c r="E151" s="708"/>
      <c r="F151" s="708"/>
      <c r="G151" s="708"/>
      <c r="H151" s="708"/>
      <c r="I151" s="708"/>
      <c r="J151" s="708"/>
      <c r="K151" s="708"/>
      <c r="L151" s="708"/>
      <c r="M151" s="708"/>
      <c r="N151" s="708"/>
      <c r="O151" s="708"/>
      <c r="P151" s="708"/>
      <c r="Q151" s="708"/>
      <c r="R151" s="708"/>
      <c r="S151" s="708"/>
      <c r="T151" s="708"/>
      <c r="U151" s="708"/>
      <c r="V151" s="708"/>
      <c r="W151" s="708"/>
      <c r="X151" s="708"/>
      <c r="Y151" s="708"/>
      <c r="Z151" s="708"/>
      <c r="AA151" s="708"/>
      <c r="AB151" s="708"/>
      <c r="AC151" s="708"/>
      <c r="AD151" s="708"/>
      <c r="AE151" s="708"/>
      <c r="AF151" s="708"/>
      <c r="AG151" s="708"/>
      <c r="AH151" s="708"/>
      <c r="AI151" s="708"/>
      <c r="AJ151" s="708"/>
      <c r="AK151" s="708"/>
      <c r="AL151" s="708"/>
      <c r="AM151" s="708"/>
      <c r="AN151" s="708"/>
      <c r="AO151" s="708"/>
      <c r="AP151" s="708"/>
      <c r="AQ151" s="708"/>
      <c r="AR151" s="708"/>
      <c r="AS151" s="708"/>
      <c r="AT151" s="708"/>
      <c r="AU151" s="708"/>
      <c r="AV151" s="708"/>
      <c r="AW151" s="708"/>
      <c r="AX151" s="708"/>
      <c r="AY151" s="708"/>
      <c r="AZ151" s="708"/>
      <c r="BA151" s="708"/>
      <c r="BB151" s="708"/>
      <c r="BC151" s="708"/>
      <c r="BD151" s="708"/>
      <c r="BE151" s="708"/>
      <c r="BF151" s="708"/>
      <c r="BG151" s="708"/>
      <c r="BH151" s="708"/>
      <c r="BI151" s="708"/>
      <c r="BJ151" s="708"/>
      <c r="BK151" s="708"/>
      <c r="BL151" s="708"/>
      <c r="BM151" s="708"/>
      <c r="BN151" s="708"/>
      <c r="BO151" s="708"/>
      <c r="BP151" s="708"/>
      <c r="BQ151" s="708"/>
      <c r="BR151" s="708"/>
      <c r="BS151" s="708"/>
      <c r="BT151" s="708"/>
      <c r="BU151" s="708"/>
      <c r="BV151" s="708"/>
      <c r="BW151" s="708"/>
      <c r="BX151" s="708"/>
      <c r="BY151" s="708"/>
      <c r="BZ151" s="708"/>
      <c r="CA151" s="708"/>
      <c r="CB151" s="708"/>
      <c r="CC151" s="708"/>
      <c r="CD151" s="708"/>
      <c r="CE151" s="708"/>
      <c r="CF151" s="708"/>
      <c r="CG151" s="708"/>
      <c r="CH151" s="708"/>
      <c r="CI151" s="708"/>
      <c r="CJ151" s="708"/>
      <c r="CK151" s="708"/>
      <c r="CL151" s="708"/>
      <c r="CM151" s="708"/>
      <c r="CN151" s="708"/>
      <c r="CO151" s="708"/>
      <c r="CP151" s="708"/>
      <c r="CQ151" s="708"/>
      <c r="CR151" s="708"/>
      <c r="CS151" s="708"/>
      <c r="CT151" s="708"/>
      <c r="CU151" s="708"/>
      <c r="CV151" s="708"/>
      <c r="CW151" s="708"/>
      <c r="CX151" s="708"/>
      <c r="CY151" s="708"/>
      <c r="CZ151" s="708"/>
      <c r="DA151" s="708"/>
      <c r="DB151" s="708"/>
      <c r="DC151" s="708"/>
      <c r="DD151" s="708"/>
      <c r="DE151" s="708"/>
      <c r="DF151" s="708"/>
      <c r="DG151" s="708"/>
      <c r="DH151" s="708"/>
      <c r="DI151" s="708"/>
      <c r="DJ151" s="708"/>
      <c r="DK151" s="708"/>
      <c r="DL151" s="708"/>
      <c r="DM151" s="708"/>
      <c r="DN151" s="708"/>
      <c r="DO151" s="708"/>
      <c r="DP151" s="708"/>
      <c r="DQ151" s="708"/>
      <c r="DR151" s="708"/>
      <c r="DS151" s="708"/>
      <c r="DT151" s="708"/>
      <c r="DU151" s="708"/>
      <c r="DV151" s="708"/>
      <c r="GQ151" s="708"/>
      <c r="GR151" s="708"/>
      <c r="GS151" s="708"/>
      <c r="GT151" s="708"/>
    </row>
    <row r="152" spans="1:202" s="707" customFormat="1" x14ac:dyDescent="0.35">
      <c r="A152" s="708"/>
      <c r="B152" s="708"/>
      <c r="C152" s="708"/>
      <c r="D152" s="708"/>
      <c r="E152" s="708"/>
      <c r="F152" s="708"/>
      <c r="G152" s="708"/>
      <c r="H152" s="708"/>
      <c r="I152" s="708"/>
      <c r="J152" s="708"/>
      <c r="K152" s="708"/>
      <c r="L152" s="708"/>
      <c r="M152" s="708"/>
      <c r="N152" s="708"/>
      <c r="O152" s="708"/>
      <c r="P152" s="708"/>
      <c r="Q152" s="708"/>
      <c r="R152" s="708"/>
      <c r="S152" s="708"/>
      <c r="T152" s="708"/>
      <c r="U152" s="708"/>
      <c r="V152" s="708"/>
      <c r="W152" s="708"/>
      <c r="X152" s="708"/>
      <c r="Y152" s="708"/>
      <c r="Z152" s="708"/>
      <c r="AA152" s="708"/>
      <c r="AB152" s="708"/>
      <c r="AC152" s="708"/>
      <c r="AD152" s="708"/>
      <c r="AE152" s="708"/>
      <c r="AF152" s="708"/>
      <c r="AG152" s="708"/>
      <c r="AH152" s="708"/>
      <c r="AI152" s="708"/>
      <c r="AJ152" s="708"/>
      <c r="AK152" s="708"/>
      <c r="AL152" s="708"/>
      <c r="AM152" s="708"/>
      <c r="AN152" s="708"/>
      <c r="AO152" s="708"/>
      <c r="AP152" s="708"/>
      <c r="AQ152" s="708"/>
      <c r="AR152" s="708"/>
      <c r="AS152" s="708"/>
      <c r="AT152" s="708"/>
      <c r="AU152" s="708"/>
      <c r="AV152" s="708"/>
      <c r="AW152" s="708"/>
      <c r="AX152" s="708"/>
      <c r="AY152" s="708"/>
      <c r="AZ152" s="708"/>
      <c r="BA152" s="708"/>
      <c r="BB152" s="708"/>
      <c r="BC152" s="708"/>
      <c r="BD152" s="708"/>
      <c r="BE152" s="708"/>
      <c r="BF152" s="708"/>
      <c r="BG152" s="708"/>
      <c r="BH152" s="708"/>
      <c r="BI152" s="708"/>
      <c r="BJ152" s="708"/>
      <c r="BK152" s="708"/>
      <c r="BL152" s="708"/>
      <c r="BM152" s="708"/>
      <c r="BN152" s="708"/>
      <c r="BO152" s="708"/>
      <c r="BP152" s="708"/>
      <c r="BQ152" s="708"/>
      <c r="BR152" s="708"/>
      <c r="BS152" s="708"/>
      <c r="BT152" s="708"/>
      <c r="BU152" s="708"/>
      <c r="BV152" s="708"/>
      <c r="BW152" s="708"/>
      <c r="BX152" s="708"/>
      <c r="BY152" s="708"/>
      <c r="BZ152" s="708"/>
      <c r="CA152" s="708"/>
      <c r="CB152" s="708"/>
      <c r="CC152" s="708"/>
      <c r="CD152" s="708"/>
      <c r="CE152" s="708"/>
      <c r="CF152" s="708"/>
      <c r="CG152" s="708"/>
      <c r="CH152" s="708"/>
      <c r="CI152" s="708"/>
      <c r="CJ152" s="708"/>
      <c r="CK152" s="708"/>
      <c r="CL152" s="708"/>
      <c r="CM152" s="708"/>
      <c r="CN152" s="708"/>
      <c r="CO152" s="708"/>
      <c r="CP152" s="708"/>
      <c r="CQ152" s="708"/>
      <c r="CR152" s="708"/>
      <c r="CS152" s="708"/>
      <c r="CT152" s="708"/>
      <c r="CU152" s="708"/>
      <c r="CV152" s="708"/>
      <c r="CW152" s="708"/>
      <c r="CX152" s="708"/>
      <c r="CY152" s="708"/>
      <c r="CZ152" s="708"/>
      <c r="DA152" s="708"/>
      <c r="DB152" s="708"/>
      <c r="DC152" s="708"/>
      <c r="DD152" s="708"/>
      <c r="DE152" s="708"/>
      <c r="DF152" s="708"/>
      <c r="DG152" s="708"/>
      <c r="DH152" s="708"/>
      <c r="DI152" s="708"/>
      <c r="DJ152" s="708"/>
      <c r="DK152" s="708"/>
      <c r="DL152" s="708"/>
      <c r="DM152" s="708"/>
      <c r="DN152" s="708"/>
      <c r="DO152" s="708"/>
      <c r="DP152" s="708"/>
      <c r="DQ152" s="708"/>
      <c r="DR152" s="708"/>
      <c r="DS152" s="708"/>
      <c r="DT152" s="708"/>
      <c r="DU152" s="708"/>
      <c r="DV152" s="708"/>
      <c r="GQ152" s="708"/>
      <c r="GR152" s="708"/>
      <c r="GS152" s="708"/>
      <c r="GT152" s="708"/>
    </row>
    <row r="153" spans="1:202" s="707" customFormat="1" x14ac:dyDescent="0.35">
      <c r="A153" s="708"/>
      <c r="B153" s="708"/>
      <c r="C153" s="708"/>
      <c r="D153" s="708"/>
      <c r="E153" s="708"/>
      <c r="F153" s="708"/>
      <c r="G153" s="708"/>
      <c r="H153" s="708"/>
      <c r="I153" s="708"/>
      <c r="J153" s="708"/>
      <c r="K153" s="708"/>
      <c r="L153" s="708"/>
      <c r="M153" s="708"/>
      <c r="N153" s="708"/>
      <c r="O153" s="708"/>
      <c r="P153" s="708"/>
      <c r="Q153" s="708"/>
      <c r="R153" s="708"/>
      <c r="S153" s="708"/>
      <c r="T153" s="708"/>
      <c r="U153" s="708"/>
      <c r="V153" s="708"/>
      <c r="W153" s="708"/>
      <c r="X153" s="708"/>
      <c r="Y153" s="708"/>
      <c r="Z153" s="708"/>
      <c r="AA153" s="708"/>
      <c r="AB153" s="708"/>
      <c r="AC153" s="708"/>
      <c r="AD153" s="708"/>
      <c r="AE153" s="708"/>
      <c r="AF153" s="708"/>
      <c r="AG153" s="708"/>
      <c r="AH153" s="708"/>
      <c r="AI153" s="708"/>
      <c r="AJ153" s="708"/>
      <c r="AK153" s="708"/>
      <c r="AL153" s="708"/>
      <c r="AM153" s="708"/>
      <c r="AN153" s="708"/>
      <c r="AO153" s="708"/>
      <c r="AP153" s="708"/>
      <c r="AQ153" s="708"/>
      <c r="AR153" s="708"/>
      <c r="AS153" s="708"/>
      <c r="AT153" s="708"/>
      <c r="AU153" s="708"/>
      <c r="AV153" s="708"/>
      <c r="AW153" s="708"/>
      <c r="AX153" s="708"/>
      <c r="AY153" s="708"/>
      <c r="AZ153" s="708"/>
      <c r="BA153" s="708"/>
      <c r="BB153" s="708"/>
      <c r="BC153" s="708"/>
      <c r="BD153" s="708"/>
      <c r="BE153" s="708"/>
      <c r="BF153" s="708"/>
      <c r="BG153" s="708"/>
      <c r="BH153" s="708"/>
      <c r="BI153" s="708"/>
      <c r="BJ153" s="708"/>
      <c r="BK153" s="708"/>
      <c r="BL153" s="708"/>
      <c r="BM153" s="708"/>
      <c r="BN153" s="708"/>
      <c r="BO153" s="708"/>
      <c r="BP153" s="708"/>
      <c r="BQ153" s="708"/>
      <c r="BR153" s="708"/>
      <c r="BS153" s="708"/>
      <c r="BT153" s="708"/>
      <c r="BU153" s="708"/>
      <c r="BV153" s="708"/>
      <c r="BW153" s="708"/>
      <c r="BX153" s="708"/>
      <c r="BY153" s="708"/>
      <c r="BZ153" s="708"/>
      <c r="CA153" s="708"/>
      <c r="CB153" s="708"/>
      <c r="CC153" s="708"/>
      <c r="CD153" s="708"/>
      <c r="CE153" s="708"/>
      <c r="CF153" s="708"/>
      <c r="CG153" s="708"/>
      <c r="CH153" s="708"/>
      <c r="CI153" s="708"/>
      <c r="CJ153" s="708"/>
      <c r="CK153" s="708"/>
      <c r="CL153" s="708"/>
      <c r="CM153" s="708"/>
      <c r="CN153" s="708"/>
      <c r="CO153" s="708"/>
      <c r="CP153" s="708"/>
      <c r="CQ153" s="708"/>
      <c r="CR153" s="708"/>
      <c r="CS153" s="708"/>
      <c r="CT153" s="708"/>
      <c r="CU153" s="708"/>
      <c r="CV153" s="708"/>
      <c r="CW153" s="708"/>
      <c r="CX153" s="708"/>
      <c r="CY153" s="708"/>
      <c r="CZ153" s="708"/>
      <c r="DA153" s="708"/>
      <c r="DB153" s="708"/>
      <c r="DC153" s="708"/>
      <c r="DD153" s="708"/>
      <c r="DE153" s="708"/>
      <c r="DF153" s="708"/>
      <c r="DG153" s="708"/>
      <c r="DH153" s="708"/>
      <c r="DI153" s="708"/>
      <c r="DJ153" s="708"/>
      <c r="DK153" s="708"/>
      <c r="DL153" s="708"/>
      <c r="DM153" s="708"/>
      <c r="DN153" s="708"/>
      <c r="DO153" s="708"/>
      <c r="DP153" s="708"/>
      <c r="DQ153" s="708"/>
      <c r="DR153" s="708"/>
      <c r="DS153" s="708"/>
      <c r="DT153" s="708"/>
      <c r="DU153" s="708"/>
      <c r="DV153" s="708"/>
      <c r="GQ153" s="708"/>
      <c r="GR153" s="708"/>
      <c r="GS153" s="708"/>
      <c r="GT153" s="708"/>
    </row>
    <row r="154" spans="1:202" s="707" customFormat="1" x14ac:dyDescent="0.35">
      <c r="A154" s="708"/>
      <c r="B154" s="708"/>
      <c r="C154" s="708"/>
      <c r="D154" s="708"/>
      <c r="E154" s="708"/>
      <c r="F154" s="708"/>
      <c r="G154" s="708"/>
      <c r="H154" s="708"/>
      <c r="I154" s="708"/>
      <c r="J154" s="708"/>
      <c r="K154" s="708"/>
      <c r="L154" s="708"/>
      <c r="M154" s="708"/>
      <c r="N154" s="708"/>
      <c r="O154" s="708"/>
      <c r="P154" s="708"/>
      <c r="Q154" s="708"/>
      <c r="R154" s="708"/>
      <c r="S154" s="708"/>
      <c r="T154" s="708"/>
      <c r="U154" s="708"/>
      <c r="V154" s="708"/>
      <c r="W154" s="708"/>
      <c r="X154" s="708"/>
      <c r="Y154" s="708"/>
      <c r="Z154" s="708"/>
      <c r="AA154" s="708"/>
      <c r="AB154" s="708"/>
      <c r="AC154" s="708"/>
      <c r="AD154" s="708"/>
      <c r="AE154" s="708"/>
      <c r="AF154" s="708"/>
      <c r="AG154" s="708"/>
      <c r="AH154" s="708"/>
      <c r="AI154" s="708"/>
      <c r="AJ154" s="708"/>
      <c r="AK154" s="708"/>
      <c r="AL154" s="708"/>
      <c r="AM154" s="708"/>
      <c r="AN154" s="708"/>
      <c r="AO154" s="708"/>
      <c r="AP154" s="708"/>
      <c r="AQ154" s="708"/>
      <c r="AR154" s="708"/>
      <c r="AS154" s="708"/>
      <c r="AT154" s="708"/>
      <c r="AU154" s="708"/>
      <c r="AV154" s="708"/>
      <c r="AW154" s="708"/>
      <c r="AX154" s="708"/>
      <c r="AY154" s="708"/>
      <c r="AZ154" s="708"/>
      <c r="BA154" s="708"/>
      <c r="BB154" s="708"/>
      <c r="BC154" s="708"/>
      <c r="BD154" s="708"/>
      <c r="BE154" s="708"/>
      <c r="BF154" s="708"/>
      <c r="BG154" s="708"/>
      <c r="BH154" s="708"/>
      <c r="BI154" s="708"/>
      <c r="BJ154" s="708"/>
      <c r="BK154" s="708"/>
      <c r="BL154" s="708"/>
      <c r="BM154" s="708"/>
      <c r="BN154" s="708"/>
      <c r="BO154" s="708"/>
      <c r="BP154" s="708"/>
      <c r="BQ154" s="708"/>
      <c r="BR154" s="708"/>
      <c r="BS154" s="708"/>
      <c r="BT154" s="708"/>
      <c r="BU154" s="708"/>
      <c r="BV154" s="708"/>
      <c r="BW154" s="708"/>
      <c r="BX154" s="708"/>
      <c r="BY154" s="708"/>
      <c r="BZ154" s="708"/>
      <c r="CA154" s="708"/>
      <c r="CB154" s="708"/>
      <c r="CC154" s="708"/>
      <c r="CD154" s="708"/>
      <c r="CE154" s="708"/>
      <c r="CF154" s="708"/>
      <c r="CG154" s="708"/>
      <c r="CH154" s="708"/>
      <c r="CI154" s="708"/>
      <c r="CJ154" s="708"/>
      <c r="CK154" s="708"/>
      <c r="CL154" s="708"/>
      <c r="CM154" s="708"/>
      <c r="CN154" s="708"/>
      <c r="CO154" s="708"/>
      <c r="CP154" s="708"/>
      <c r="CQ154" s="708"/>
      <c r="CR154" s="708"/>
      <c r="CS154" s="708"/>
      <c r="CT154" s="708"/>
      <c r="CU154" s="708"/>
      <c r="CV154" s="708"/>
      <c r="CW154" s="708"/>
      <c r="CX154" s="708"/>
      <c r="CY154" s="708"/>
      <c r="CZ154" s="708"/>
      <c r="DA154" s="708"/>
      <c r="DB154" s="708"/>
      <c r="DC154" s="708"/>
      <c r="DD154" s="708"/>
      <c r="DE154" s="708"/>
      <c r="DF154" s="708"/>
      <c r="DG154" s="708"/>
      <c r="DH154" s="708"/>
      <c r="DI154" s="708"/>
      <c r="DJ154" s="708"/>
      <c r="DK154" s="708"/>
      <c r="DL154" s="708"/>
      <c r="DM154" s="708"/>
      <c r="DN154" s="708"/>
      <c r="DO154" s="708"/>
      <c r="DP154" s="708"/>
      <c r="DQ154" s="708"/>
      <c r="DR154" s="708"/>
      <c r="DS154" s="708"/>
      <c r="DT154" s="708"/>
      <c r="DU154" s="708"/>
      <c r="DV154" s="708"/>
      <c r="GQ154" s="708"/>
      <c r="GR154" s="708"/>
      <c r="GS154" s="708"/>
      <c r="GT154" s="708"/>
    </row>
    <row r="155" spans="1:202" s="707" customFormat="1" x14ac:dyDescent="0.35">
      <c r="A155" s="708"/>
      <c r="B155" s="708"/>
      <c r="C155" s="708"/>
      <c r="D155" s="708"/>
      <c r="E155" s="708"/>
      <c r="F155" s="708"/>
      <c r="G155" s="708"/>
      <c r="H155" s="708"/>
      <c r="I155" s="708"/>
      <c r="J155" s="708"/>
      <c r="K155" s="708"/>
      <c r="L155" s="708"/>
      <c r="M155" s="708"/>
      <c r="N155" s="708"/>
      <c r="O155" s="708"/>
      <c r="P155" s="708"/>
      <c r="Q155" s="708"/>
      <c r="R155" s="708"/>
      <c r="S155" s="708"/>
      <c r="T155" s="708"/>
      <c r="U155" s="708"/>
      <c r="V155" s="708"/>
      <c r="W155" s="708"/>
      <c r="X155" s="708"/>
      <c r="Y155" s="708"/>
      <c r="Z155" s="708"/>
      <c r="AA155" s="708"/>
      <c r="AB155" s="708"/>
      <c r="AC155" s="708"/>
      <c r="AD155" s="708"/>
      <c r="AE155" s="708"/>
      <c r="AF155" s="708"/>
      <c r="AG155" s="708"/>
      <c r="AH155" s="708"/>
      <c r="AI155" s="708"/>
      <c r="AJ155" s="708"/>
      <c r="AK155" s="708"/>
      <c r="AL155" s="708"/>
      <c r="AM155" s="708"/>
      <c r="AN155" s="708"/>
      <c r="AO155" s="708"/>
      <c r="AP155" s="708"/>
      <c r="AQ155" s="708"/>
      <c r="AR155" s="708"/>
      <c r="AS155" s="708"/>
      <c r="AT155" s="708"/>
      <c r="AU155" s="708"/>
      <c r="AV155" s="708"/>
      <c r="AW155" s="708"/>
      <c r="AX155" s="708"/>
      <c r="AY155" s="708"/>
      <c r="AZ155" s="708"/>
      <c r="BA155" s="708"/>
      <c r="BB155" s="708"/>
      <c r="BC155" s="708"/>
      <c r="BD155" s="708"/>
      <c r="BE155" s="708"/>
      <c r="BF155" s="708"/>
      <c r="BG155" s="708"/>
      <c r="BH155" s="708"/>
      <c r="BI155" s="708"/>
      <c r="BJ155" s="708"/>
      <c r="BK155" s="708"/>
      <c r="BL155" s="708"/>
      <c r="BM155" s="708"/>
      <c r="BN155" s="708"/>
      <c r="BO155" s="708"/>
      <c r="BP155" s="708"/>
      <c r="BQ155" s="708"/>
      <c r="BR155" s="708"/>
      <c r="BS155" s="708"/>
      <c r="BT155" s="708"/>
      <c r="BU155" s="708"/>
      <c r="BV155" s="708"/>
      <c r="BW155" s="708"/>
      <c r="BX155" s="708"/>
      <c r="BY155" s="708"/>
      <c r="BZ155" s="708"/>
      <c r="CA155" s="708"/>
      <c r="CB155" s="708"/>
      <c r="CC155" s="708"/>
      <c r="CD155" s="708"/>
      <c r="CE155" s="708"/>
      <c r="CF155" s="708"/>
      <c r="CG155" s="708"/>
      <c r="CH155" s="708"/>
      <c r="CI155" s="708"/>
      <c r="CJ155" s="708"/>
      <c r="CK155" s="708"/>
      <c r="CL155" s="708"/>
      <c r="CM155" s="708"/>
      <c r="CN155" s="708"/>
      <c r="CO155" s="708"/>
      <c r="CP155" s="708"/>
      <c r="CQ155" s="708"/>
      <c r="CR155" s="708"/>
      <c r="CS155" s="708"/>
      <c r="CT155" s="708"/>
      <c r="CU155" s="708"/>
      <c r="CV155" s="708"/>
      <c r="CW155" s="708"/>
      <c r="CX155" s="708"/>
      <c r="CY155" s="708"/>
      <c r="CZ155" s="708"/>
      <c r="DA155" s="708"/>
      <c r="DB155" s="708"/>
      <c r="DC155" s="708"/>
      <c r="DD155" s="708"/>
      <c r="DE155" s="708"/>
      <c r="DF155" s="708"/>
      <c r="DG155" s="708"/>
      <c r="DH155" s="708"/>
      <c r="DI155" s="708"/>
      <c r="DJ155" s="708"/>
      <c r="DK155" s="708"/>
      <c r="DL155" s="708"/>
      <c r="DM155" s="708"/>
      <c r="DN155" s="708"/>
      <c r="DO155" s="708"/>
      <c r="DP155" s="708"/>
      <c r="DQ155" s="708"/>
      <c r="DR155" s="708"/>
      <c r="DS155" s="708"/>
      <c r="DT155" s="708"/>
      <c r="DU155" s="708"/>
      <c r="DV155" s="708"/>
      <c r="GQ155" s="708"/>
      <c r="GR155" s="708"/>
      <c r="GS155" s="708"/>
      <c r="GT155" s="708"/>
    </row>
    <row r="156" spans="1:202" s="707" customFormat="1" x14ac:dyDescent="0.35">
      <c r="A156" s="708"/>
      <c r="B156" s="708"/>
      <c r="C156" s="708"/>
      <c r="D156" s="708"/>
      <c r="E156" s="708"/>
      <c r="F156" s="708"/>
      <c r="G156" s="708"/>
      <c r="H156" s="708"/>
      <c r="I156" s="708"/>
      <c r="J156" s="708"/>
      <c r="K156" s="708"/>
      <c r="L156" s="708"/>
      <c r="M156" s="708"/>
      <c r="N156" s="708"/>
      <c r="O156" s="708"/>
      <c r="P156" s="708"/>
      <c r="Q156" s="708"/>
      <c r="R156" s="708"/>
      <c r="S156" s="708"/>
      <c r="T156" s="708"/>
      <c r="U156" s="708"/>
      <c r="V156" s="708"/>
      <c r="W156" s="708"/>
      <c r="X156" s="708"/>
      <c r="Y156" s="708"/>
      <c r="Z156" s="708"/>
      <c r="AA156" s="708"/>
      <c r="AB156" s="708"/>
      <c r="AC156" s="708"/>
      <c r="AD156" s="708"/>
      <c r="AE156" s="708"/>
      <c r="AF156" s="708"/>
      <c r="AG156" s="708"/>
      <c r="AH156" s="708"/>
      <c r="AI156" s="708"/>
      <c r="AJ156" s="708"/>
      <c r="AK156" s="708"/>
      <c r="AL156" s="708"/>
      <c r="AM156" s="708"/>
      <c r="AN156" s="708"/>
      <c r="AO156" s="708"/>
      <c r="AP156" s="708"/>
      <c r="AQ156" s="708"/>
      <c r="AR156" s="708"/>
      <c r="AS156" s="708"/>
      <c r="AT156" s="708"/>
      <c r="AU156" s="708"/>
      <c r="AV156" s="708"/>
      <c r="AW156" s="708"/>
      <c r="AX156" s="708"/>
      <c r="AY156" s="708"/>
      <c r="AZ156" s="708"/>
      <c r="BA156" s="708"/>
      <c r="BB156" s="708"/>
      <c r="BC156" s="708"/>
      <c r="BD156" s="708"/>
      <c r="BE156" s="708"/>
      <c r="BF156" s="708"/>
      <c r="BG156" s="708"/>
      <c r="BH156" s="708"/>
      <c r="BI156" s="708"/>
      <c r="BJ156" s="708"/>
      <c r="BK156" s="708"/>
      <c r="BL156" s="708"/>
      <c r="BM156" s="708"/>
      <c r="BN156" s="708"/>
      <c r="BO156" s="708"/>
      <c r="BP156" s="708"/>
      <c r="BQ156" s="708"/>
      <c r="BR156" s="708"/>
      <c r="BS156" s="708"/>
      <c r="BT156" s="708"/>
      <c r="BU156" s="708"/>
      <c r="BV156" s="708"/>
      <c r="BW156" s="708"/>
      <c r="BX156" s="708"/>
      <c r="BY156" s="708"/>
      <c r="BZ156" s="708"/>
      <c r="CA156" s="708"/>
      <c r="CB156" s="708"/>
      <c r="CC156" s="708"/>
      <c r="CD156" s="708"/>
      <c r="CE156" s="708"/>
      <c r="CF156" s="708"/>
      <c r="CG156" s="708"/>
      <c r="CH156" s="708"/>
      <c r="CI156" s="708"/>
      <c r="CJ156" s="708"/>
      <c r="CK156" s="708"/>
      <c r="CL156" s="708"/>
      <c r="CM156" s="708"/>
      <c r="CN156" s="708"/>
      <c r="CO156" s="708"/>
      <c r="CP156" s="708"/>
      <c r="CQ156" s="708"/>
      <c r="CR156" s="708"/>
      <c r="CS156" s="708"/>
      <c r="CT156" s="708"/>
      <c r="CU156" s="708"/>
      <c r="CV156" s="708"/>
      <c r="CW156" s="708"/>
      <c r="CX156" s="708"/>
      <c r="CY156" s="708"/>
      <c r="CZ156" s="708"/>
      <c r="DA156" s="708"/>
      <c r="DB156" s="708"/>
      <c r="DC156" s="708"/>
      <c r="DD156" s="708"/>
      <c r="DE156" s="708"/>
      <c r="DF156" s="708"/>
      <c r="DG156" s="708"/>
      <c r="DH156" s="708"/>
      <c r="DI156" s="708"/>
      <c r="DJ156" s="708"/>
      <c r="DK156" s="708"/>
      <c r="DL156" s="708"/>
      <c r="DM156" s="708"/>
      <c r="DN156" s="708"/>
      <c r="DO156" s="708"/>
      <c r="DP156" s="708"/>
      <c r="DQ156" s="708"/>
      <c r="DR156" s="708"/>
      <c r="DS156" s="708"/>
      <c r="DT156" s="708"/>
      <c r="DU156" s="708"/>
      <c r="DV156" s="708"/>
      <c r="GQ156" s="708"/>
      <c r="GR156" s="708"/>
      <c r="GS156" s="708"/>
      <c r="GT156" s="708"/>
    </row>
    <row r="157" spans="1:202" s="707" customFormat="1" x14ac:dyDescent="0.35">
      <c r="A157" s="708"/>
      <c r="B157" s="708"/>
      <c r="C157" s="708"/>
      <c r="D157" s="708"/>
      <c r="E157" s="708"/>
      <c r="F157" s="708"/>
      <c r="G157" s="708"/>
      <c r="H157" s="708"/>
      <c r="I157" s="708"/>
      <c r="J157" s="708"/>
      <c r="K157" s="708"/>
      <c r="L157" s="708"/>
      <c r="M157" s="708"/>
      <c r="N157" s="708"/>
      <c r="O157" s="708"/>
      <c r="P157" s="708"/>
      <c r="Q157" s="708"/>
      <c r="R157" s="708"/>
      <c r="S157" s="708"/>
      <c r="T157" s="708"/>
      <c r="U157" s="708"/>
      <c r="V157" s="708"/>
      <c r="W157" s="708"/>
      <c r="X157" s="708"/>
      <c r="Y157" s="708"/>
      <c r="Z157" s="708"/>
      <c r="AA157" s="708"/>
      <c r="AB157" s="708"/>
      <c r="AC157" s="708"/>
      <c r="AD157" s="708"/>
      <c r="AE157" s="708"/>
      <c r="AF157" s="708"/>
      <c r="AG157" s="708"/>
      <c r="AH157" s="708"/>
      <c r="AI157" s="708"/>
      <c r="AJ157" s="708"/>
      <c r="AK157" s="708"/>
      <c r="AL157" s="708"/>
      <c r="AM157" s="708"/>
      <c r="AN157" s="708"/>
      <c r="AO157" s="708"/>
      <c r="AP157" s="708"/>
      <c r="AQ157" s="708"/>
      <c r="AR157" s="708"/>
      <c r="AS157" s="708"/>
      <c r="AT157" s="708"/>
      <c r="AU157" s="708"/>
      <c r="AV157" s="708"/>
      <c r="AW157" s="708"/>
      <c r="AX157" s="708"/>
      <c r="AY157" s="708"/>
      <c r="AZ157" s="708"/>
      <c r="BA157" s="708"/>
      <c r="BB157" s="708"/>
      <c r="BC157" s="708"/>
      <c r="BD157" s="708"/>
      <c r="BE157" s="708"/>
      <c r="BF157" s="708"/>
      <c r="BG157" s="708"/>
      <c r="BH157" s="708"/>
      <c r="BI157" s="708"/>
      <c r="BJ157" s="708"/>
      <c r="BK157" s="708"/>
      <c r="BL157" s="708"/>
      <c r="BM157" s="708"/>
      <c r="BN157" s="708"/>
      <c r="BO157" s="708"/>
      <c r="BP157" s="708"/>
      <c r="BQ157" s="708"/>
      <c r="BR157" s="708"/>
      <c r="BS157" s="708"/>
      <c r="BT157" s="708"/>
      <c r="BU157" s="708"/>
      <c r="BV157" s="708"/>
      <c r="BW157" s="708"/>
      <c r="BX157" s="708"/>
      <c r="BY157" s="708"/>
      <c r="BZ157" s="708"/>
      <c r="CA157" s="708"/>
      <c r="CB157" s="708"/>
      <c r="CC157" s="708"/>
      <c r="CD157" s="708"/>
      <c r="CE157" s="708"/>
      <c r="CF157" s="708"/>
      <c r="CG157" s="708"/>
      <c r="CH157" s="708"/>
      <c r="CI157" s="708"/>
      <c r="CJ157" s="708"/>
      <c r="CK157" s="708"/>
      <c r="CL157" s="708"/>
      <c r="CM157" s="708"/>
      <c r="CN157" s="708"/>
      <c r="CO157" s="708"/>
      <c r="CP157" s="708"/>
      <c r="CQ157" s="708"/>
      <c r="CR157" s="708"/>
      <c r="CS157" s="708"/>
      <c r="CT157" s="708"/>
      <c r="CU157" s="708"/>
      <c r="CV157" s="708"/>
      <c r="CW157" s="708"/>
      <c r="CX157" s="708"/>
      <c r="CY157" s="708"/>
      <c r="CZ157" s="708"/>
      <c r="DA157" s="708"/>
      <c r="DB157" s="708"/>
      <c r="DC157" s="708"/>
      <c r="DD157" s="708"/>
      <c r="DE157" s="708"/>
      <c r="DF157" s="708"/>
      <c r="DG157" s="708"/>
      <c r="DH157" s="708"/>
      <c r="DI157" s="708"/>
      <c r="DJ157" s="708"/>
      <c r="DK157" s="708"/>
      <c r="DL157" s="708"/>
      <c r="DM157" s="708"/>
      <c r="DN157" s="708"/>
      <c r="DO157" s="708"/>
      <c r="DP157" s="708"/>
      <c r="DQ157" s="708"/>
      <c r="DR157" s="708"/>
      <c r="DS157" s="708"/>
      <c r="DT157" s="708"/>
      <c r="DU157" s="708"/>
      <c r="DV157" s="708"/>
      <c r="GQ157" s="708"/>
      <c r="GR157" s="708"/>
      <c r="GS157" s="708"/>
      <c r="GT157" s="708"/>
    </row>
    <row r="158" spans="1:202" s="707" customFormat="1" x14ac:dyDescent="0.35">
      <c r="A158" s="708"/>
      <c r="B158" s="708"/>
      <c r="C158" s="708"/>
      <c r="D158" s="708"/>
      <c r="E158" s="708"/>
      <c r="F158" s="708"/>
      <c r="G158" s="708"/>
      <c r="H158" s="708"/>
      <c r="I158" s="708"/>
      <c r="J158" s="708"/>
      <c r="K158" s="708"/>
      <c r="L158" s="708"/>
      <c r="M158" s="708"/>
      <c r="N158" s="708"/>
      <c r="O158" s="708"/>
      <c r="P158" s="708"/>
      <c r="Q158" s="708"/>
      <c r="R158" s="708"/>
      <c r="S158" s="708"/>
      <c r="T158" s="708"/>
      <c r="U158" s="708"/>
      <c r="V158" s="708"/>
      <c r="W158" s="708"/>
      <c r="X158" s="708"/>
      <c r="Y158" s="708"/>
      <c r="Z158" s="708"/>
      <c r="AA158" s="708"/>
      <c r="AB158" s="708"/>
      <c r="AC158" s="708"/>
      <c r="AD158" s="708"/>
      <c r="AE158" s="708"/>
      <c r="AF158" s="708"/>
      <c r="AG158" s="708"/>
      <c r="AH158" s="708"/>
      <c r="AI158" s="708"/>
      <c r="AJ158" s="708"/>
      <c r="AK158" s="708"/>
      <c r="AL158" s="708"/>
      <c r="AM158" s="708"/>
      <c r="AN158" s="708"/>
      <c r="AO158" s="708"/>
      <c r="AP158" s="708"/>
      <c r="AQ158" s="708"/>
      <c r="AR158" s="708"/>
      <c r="AS158" s="708"/>
      <c r="AT158" s="708"/>
      <c r="AU158" s="708"/>
      <c r="AV158" s="708"/>
      <c r="AW158" s="708"/>
      <c r="AX158" s="708"/>
      <c r="AY158" s="708"/>
      <c r="AZ158" s="708"/>
      <c r="BA158" s="708"/>
      <c r="BB158" s="708"/>
      <c r="BC158" s="708"/>
      <c r="BD158" s="708"/>
      <c r="BE158" s="708"/>
      <c r="BF158" s="708"/>
      <c r="BG158" s="708"/>
      <c r="BH158" s="708"/>
      <c r="BI158" s="708"/>
      <c r="BJ158" s="708"/>
      <c r="BK158" s="708"/>
      <c r="BL158" s="708"/>
      <c r="BM158" s="708"/>
      <c r="BN158" s="708"/>
      <c r="BO158" s="708"/>
      <c r="BP158" s="708"/>
      <c r="BQ158" s="708"/>
      <c r="BR158" s="708"/>
      <c r="BS158" s="708"/>
      <c r="BT158" s="708"/>
      <c r="BU158" s="708"/>
      <c r="BV158" s="708"/>
      <c r="BW158" s="708"/>
      <c r="BX158" s="708"/>
      <c r="BY158" s="708"/>
      <c r="BZ158" s="708"/>
      <c r="CA158" s="708"/>
      <c r="CB158" s="708"/>
      <c r="CC158" s="708"/>
      <c r="CD158" s="708"/>
      <c r="CE158" s="708"/>
      <c r="CF158" s="708"/>
      <c r="CG158" s="708"/>
      <c r="CH158" s="708"/>
      <c r="CI158" s="708"/>
      <c r="CJ158" s="708"/>
      <c r="CK158" s="708"/>
      <c r="CL158" s="708"/>
      <c r="CM158" s="708"/>
      <c r="CN158" s="708"/>
      <c r="CO158" s="708"/>
      <c r="CP158" s="708"/>
      <c r="CQ158" s="708"/>
      <c r="CR158" s="708"/>
      <c r="CS158" s="708"/>
      <c r="CT158" s="708"/>
      <c r="CU158" s="708"/>
      <c r="CV158" s="708"/>
      <c r="CW158" s="708"/>
      <c r="CX158" s="708"/>
      <c r="CY158" s="708"/>
      <c r="CZ158" s="708"/>
      <c r="DA158" s="708"/>
      <c r="DB158" s="708"/>
      <c r="DC158" s="708"/>
      <c r="DD158" s="708"/>
      <c r="DE158" s="708"/>
      <c r="DF158" s="708"/>
      <c r="DG158" s="708"/>
      <c r="DH158" s="708"/>
      <c r="DI158" s="708"/>
      <c r="DJ158" s="708"/>
      <c r="DK158" s="708"/>
      <c r="DL158" s="708"/>
      <c r="DM158" s="708"/>
      <c r="DN158" s="708"/>
      <c r="DO158" s="708"/>
      <c r="DP158" s="708"/>
      <c r="DQ158" s="708"/>
      <c r="DR158" s="708"/>
      <c r="DS158" s="708"/>
      <c r="DT158" s="708"/>
      <c r="DU158" s="708"/>
      <c r="DV158" s="708"/>
      <c r="GQ158" s="708"/>
      <c r="GR158" s="708"/>
      <c r="GS158" s="708"/>
      <c r="GT158" s="708"/>
    </row>
    <row r="159" spans="1:202" s="707" customFormat="1" x14ac:dyDescent="0.35">
      <c r="A159" s="708"/>
      <c r="B159" s="708"/>
      <c r="C159" s="708"/>
      <c r="D159" s="708"/>
      <c r="E159" s="708"/>
      <c r="F159" s="708"/>
      <c r="G159" s="708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708"/>
      <c r="S159" s="708"/>
      <c r="T159" s="708"/>
      <c r="U159" s="708"/>
      <c r="V159" s="708"/>
      <c r="W159" s="708"/>
      <c r="X159" s="708"/>
      <c r="Y159" s="708"/>
      <c r="Z159" s="708"/>
      <c r="AA159" s="708"/>
      <c r="AB159" s="708"/>
      <c r="AC159" s="708"/>
      <c r="AD159" s="708"/>
      <c r="AE159" s="708"/>
      <c r="AF159" s="708"/>
      <c r="AG159" s="708"/>
      <c r="AH159" s="708"/>
      <c r="AI159" s="708"/>
      <c r="AJ159" s="708"/>
      <c r="AK159" s="708"/>
      <c r="AL159" s="708"/>
      <c r="AM159" s="708"/>
      <c r="AN159" s="708"/>
      <c r="AO159" s="708"/>
      <c r="AP159" s="708"/>
      <c r="AQ159" s="708"/>
      <c r="AR159" s="708"/>
      <c r="AS159" s="708"/>
      <c r="AT159" s="708"/>
      <c r="AU159" s="708"/>
      <c r="AV159" s="708"/>
      <c r="AW159" s="708"/>
      <c r="AX159" s="708"/>
      <c r="AY159" s="708"/>
      <c r="AZ159" s="708"/>
      <c r="BA159" s="708"/>
      <c r="BB159" s="708"/>
      <c r="BC159" s="708"/>
      <c r="BD159" s="708"/>
      <c r="BE159" s="708"/>
      <c r="BF159" s="708"/>
      <c r="BG159" s="708"/>
      <c r="BH159" s="708"/>
      <c r="BI159" s="708"/>
      <c r="BJ159" s="708"/>
      <c r="BK159" s="708"/>
      <c r="BL159" s="708"/>
      <c r="BM159" s="708"/>
      <c r="BN159" s="708"/>
      <c r="BO159" s="708"/>
      <c r="BP159" s="708"/>
      <c r="BQ159" s="708"/>
      <c r="BR159" s="708"/>
      <c r="BS159" s="708"/>
      <c r="BT159" s="708"/>
      <c r="BU159" s="708"/>
      <c r="BV159" s="708"/>
      <c r="BW159" s="708"/>
      <c r="BX159" s="708"/>
      <c r="BY159" s="708"/>
      <c r="BZ159" s="708"/>
      <c r="CA159" s="708"/>
      <c r="CB159" s="708"/>
      <c r="CC159" s="708"/>
      <c r="CD159" s="708"/>
      <c r="CE159" s="708"/>
      <c r="CF159" s="708"/>
      <c r="CG159" s="708"/>
      <c r="CH159" s="708"/>
      <c r="CI159" s="708"/>
      <c r="CJ159" s="708"/>
      <c r="CK159" s="708"/>
      <c r="CL159" s="708"/>
      <c r="CM159" s="708"/>
      <c r="CN159" s="708"/>
      <c r="CO159" s="708"/>
      <c r="CP159" s="708"/>
      <c r="CQ159" s="708"/>
      <c r="CR159" s="708"/>
      <c r="CS159" s="708"/>
      <c r="CT159" s="708"/>
      <c r="CU159" s="708"/>
      <c r="CV159" s="708"/>
      <c r="CW159" s="708"/>
      <c r="CX159" s="708"/>
      <c r="CY159" s="708"/>
      <c r="CZ159" s="708"/>
      <c r="DA159" s="708"/>
      <c r="DB159" s="708"/>
      <c r="DC159" s="708"/>
      <c r="DD159" s="708"/>
      <c r="DE159" s="708"/>
      <c r="DF159" s="708"/>
      <c r="DG159" s="708"/>
      <c r="DH159" s="708"/>
      <c r="DI159" s="708"/>
      <c r="DJ159" s="708"/>
      <c r="DK159" s="708"/>
      <c r="DL159" s="708"/>
      <c r="DM159" s="708"/>
      <c r="DN159" s="708"/>
      <c r="DO159" s="708"/>
      <c r="DP159" s="708"/>
      <c r="DQ159" s="708"/>
      <c r="DR159" s="708"/>
      <c r="DS159" s="708"/>
      <c r="DT159" s="708"/>
      <c r="DU159" s="708"/>
      <c r="DV159" s="708"/>
      <c r="GQ159" s="708"/>
      <c r="GR159" s="708"/>
      <c r="GS159" s="708"/>
      <c r="GT159" s="708"/>
    </row>
    <row r="160" spans="1:202" s="707" customFormat="1" x14ac:dyDescent="0.35">
      <c r="A160" s="708"/>
      <c r="B160" s="708"/>
      <c r="C160" s="708"/>
      <c r="D160" s="708"/>
      <c r="E160" s="708"/>
      <c r="F160" s="708"/>
      <c r="G160" s="708"/>
      <c r="H160" s="708"/>
      <c r="I160" s="708"/>
      <c r="J160" s="708"/>
      <c r="K160" s="708"/>
      <c r="L160" s="708"/>
      <c r="M160" s="708"/>
      <c r="N160" s="708"/>
      <c r="O160" s="708"/>
      <c r="P160" s="708"/>
      <c r="Q160" s="708"/>
      <c r="R160" s="708"/>
      <c r="S160" s="708"/>
      <c r="T160" s="708"/>
      <c r="U160" s="708"/>
      <c r="V160" s="708"/>
      <c r="W160" s="708"/>
      <c r="X160" s="708"/>
      <c r="Y160" s="708"/>
      <c r="Z160" s="708"/>
      <c r="AA160" s="708"/>
      <c r="AB160" s="708"/>
      <c r="AC160" s="708"/>
      <c r="AD160" s="708"/>
      <c r="AE160" s="708"/>
      <c r="AF160" s="708"/>
      <c r="AG160" s="708"/>
      <c r="AH160" s="708"/>
      <c r="AI160" s="708"/>
      <c r="AJ160" s="708"/>
      <c r="AK160" s="708"/>
      <c r="AL160" s="708"/>
      <c r="AM160" s="708"/>
      <c r="AN160" s="708"/>
      <c r="AO160" s="708"/>
      <c r="AP160" s="708"/>
      <c r="AQ160" s="708"/>
      <c r="AR160" s="708"/>
      <c r="AS160" s="708"/>
      <c r="AT160" s="708"/>
      <c r="AU160" s="708"/>
      <c r="AV160" s="708"/>
      <c r="AW160" s="708"/>
      <c r="AX160" s="708"/>
      <c r="AY160" s="708"/>
      <c r="AZ160" s="708"/>
      <c r="BA160" s="708"/>
      <c r="BB160" s="708"/>
      <c r="BC160" s="708"/>
      <c r="BD160" s="708"/>
      <c r="BE160" s="708"/>
      <c r="BF160" s="708"/>
      <c r="BG160" s="708"/>
      <c r="BH160" s="708"/>
      <c r="BI160" s="708"/>
      <c r="BJ160" s="708"/>
      <c r="BK160" s="708"/>
      <c r="BL160" s="708"/>
      <c r="BM160" s="708"/>
      <c r="BN160" s="708"/>
      <c r="BO160" s="708"/>
      <c r="BP160" s="708"/>
      <c r="BQ160" s="708"/>
      <c r="BR160" s="708"/>
      <c r="BS160" s="708"/>
      <c r="BT160" s="708"/>
      <c r="BU160" s="708"/>
      <c r="BV160" s="708"/>
      <c r="BW160" s="708"/>
      <c r="BX160" s="708"/>
      <c r="BY160" s="708"/>
      <c r="BZ160" s="708"/>
      <c r="CA160" s="708"/>
      <c r="CB160" s="708"/>
      <c r="CC160" s="708"/>
      <c r="CD160" s="708"/>
      <c r="CE160" s="708"/>
      <c r="CF160" s="708"/>
      <c r="CG160" s="708"/>
      <c r="CH160" s="708"/>
      <c r="CI160" s="708"/>
      <c r="CJ160" s="708"/>
      <c r="CK160" s="708"/>
      <c r="CL160" s="708"/>
      <c r="CM160" s="708"/>
      <c r="CN160" s="708"/>
      <c r="CO160" s="708"/>
      <c r="CP160" s="708"/>
      <c r="CQ160" s="708"/>
      <c r="CR160" s="708"/>
      <c r="CS160" s="708"/>
      <c r="CT160" s="708"/>
      <c r="CU160" s="708"/>
      <c r="CV160" s="708"/>
      <c r="CW160" s="708"/>
      <c r="CX160" s="708"/>
      <c r="CY160" s="708"/>
      <c r="CZ160" s="708"/>
      <c r="DA160" s="708"/>
      <c r="DB160" s="708"/>
      <c r="DC160" s="708"/>
      <c r="DD160" s="708"/>
      <c r="DE160" s="708"/>
      <c r="DF160" s="708"/>
      <c r="DG160" s="708"/>
      <c r="DH160" s="708"/>
      <c r="DI160" s="708"/>
      <c r="DJ160" s="708"/>
      <c r="DK160" s="708"/>
      <c r="DL160" s="708"/>
      <c r="DM160" s="708"/>
      <c r="DN160" s="708"/>
      <c r="DO160" s="708"/>
      <c r="DP160" s="708"/>
      <c r="DQ160" s="708"/>
      <c r="DR160" s="708"/>
      <c r="DS160" s="708"/>
      <c r="DT160" s="708"/>
      <c r="DU160" s="708"/>
      <c r="DV160" s="708"/>
      <c r="GQ160" s="708"/>
      <c r="GR160" s="708"/>
      <c r="GS160" s="708"/>
      <c r="GT160" s="708"/>
    </row>
    <row r="161" spans="1:202" s="707" customFormat="1" x14ac:dyDescent="0.35">
      <c r="A161" s="708"/>
      <c r="B161" s="708"/>
      <c r="C161" s="708"/>
      <c r="D161" s="708"/>
      <c r="E161" s="708"/>
      <c r="F161" s="708"/>
      <c r="G161" s="708"/>
      <c r="H161" s="708"/>
      <c r="I161" s="708"/>
      <c r="J161" s="708"/>
      <c r="K161" s="708"/>
      <c r="L161" s="708"/>
      <c r="M161" s="708"/>
      <c r="N161" s="708"/>
      <c r="O161" s="708"/>
      <c r="P161" s="708"/>
      <c r="Q161" s="708"/>
      <c r="R161" s="708"/>
      <c r="S161" s="708"/>
      <c r="T161" s="708"/>
      <c r="U161" s="708"/>
      <c r="V161" s="708"/>
      <c r="W161" s="708"/>
      <c r="X161" s="708"/>
      <c r="Y161" s="708"/>
      <c r="Z161" s="708"/>
      <c r="AA161" s="708"/>
      <c r="AB161" s="708"/>
      <c r="AC161" s="708"/>
      <c r="AD161" s="708"/>
      <c r="AE161" s="708"/>
      <c r="AF161" s="708"/>
      <c r="AG161" s="708"/>
      <c r="AH161" s="708"/>
      <c r="AI161" s="708"/>
      <c r="AJ161" s="708"/>
      <c r="AK161" s="708"/>
      <c r="AL161" s="708"/>
      <c r="AM161" s="708"/>
      <c r="AN161" s="708"/>
      <c r="AO161" s="708"/>
      <c r="AP161" s="708"/>
      <c r="AQ161" s="708"/>
      <c r="AR161" s="708"/>
      <c r="AS161" s="708"/>
      <c r="AT161" s="708"/>
      <c r="AU161" s="708"/>
      <c r="AV161" s="708"/>
      <c r="AW161" s="708"/>
      <c r="AX161" s="708"/>
      <c r="AY161" s="708"/>
      <c r="AZ161" s="708"/>
      <c r="BA161" s="708"/>
      <c r="BB161" s="708"/>
      <c r="BC161" s="708"/>
      <c r="BD161" s="708"/>
      <c r="BE161" s="708"/>
      <c r="BF161" s="708"/>
      <c r="BG161" s="708"/>
      <c r="BH161" s="708"/>
      <c r="BI161" s="708"/>
      <c r="BJ161" s="708"/>
      <c r="BK161" s="708"/>
      <c r="BL161" s="708"/>
      <c r="BM161" s="708"/>
      <c r="BN161" s="708"/>
      <c r="BO161" s="708"/>
      <c r="BP161" s="708"/>
      <c r="BQ161" s="708"/>
      <c r="BR161" s="708"/>
      <c r="BS161" s="708"/>
      <c r="BT161" s="708"/>
      <c r="BU161" s="708"/>
      <c r="BV161" s="708"/>
      <c r="BW161" s="708"/>
      <c r="BX161" s="708"/>
      <c r="BY161" s="708"/>
      <c r="BZ161" s="708"/>
      <c r="CA161" s="708"/>
      <c r="CB161" s="708"/>
      <c r="CC161" s="708"/>
      <c r="CD161" s="708"/>
      <c r="CE161" s="708"/>
      <c r="CF161" s="708"/>
      <c r="CG161" s="708"/>
      <c r="CH161" s="708"/>
      <c r="CI161" s="708"/>
      <c r="CJ161" s="708"/>
      <c r="CK161" s="708"/>
      <c r="CL161" s="708"/>
      <c r="CM161" s="708"/>
      <c r="CN161" s="708"/>
      <c r="CO161" s="708"/>
      <c r="CP161" s="708"/>
      <c r="CQ161" s="708"/>
      <c r="CR161" s="708"/>
      <c r="CS161" s="708"/>
      <c r="CT161" s="708"/>
      <c r="CU161" s="708"/>
      <c r="CV161" s="708"/>
      <c r="CW161" s="708"/>
      <c r="CX161" s="708"/>
      <c r="CY161" s="708"/>
      <c r="CZ161" s="708"/>
      <c r="DA161" s="708"/>
      <c r="DB161" s="708"/>
      <c r="DC161" s="708"/>
      <c r="DD161" s="708"/>
      <c r="DE161" s="708"/>
      <c r="DF161" s="708"/>
      <c r="DG161" s="708"/>
      <c r="DH161" s="708"/>
      <c r="DI161" s="708"/>
      <c r="DJ161" s="708"/>
      <c r="DK161" s="708"/>
      <c r="DL161" s="708"/>
      <c r="DM161" s="708"/>
      <c r="DN161" s="708"/>
      <c r="DO161" s="708"/>
      <c r="DP161" s="708"/>
      <c r="DQ161" s="708"/>
      <c r="DR161" s="708"/>
      <c r="DS161" s="708"/>
      <c r="DT161" s="708"/>
      <c r="DU161" s="708"/>
      <c r="DV161" s="708"/>
      <c r="GQ161" s="708"/>
      <c r="GR161" s="708"/>
      <c r="GS161" s="708"/>
      <c r="GT161" s="708"/>
    </row>
    <row r="162" spans="1:202" s="707" customFormat="1" x14ac:dyDescent="0.35">
      <c r="A162" s="708"/>
      <c r="B162" s="708"/>
      <c r="C162" s="708"/>
      <c r="D162" s="708"/>
      <c r="E162" s="708"/>
      <c r="F162" s="708"/>
      <c r="G162" s="708"/>
      <c r="H162" s="708"/>
      <c r="I162" s="708"/>
      <c r="J162" s="708"/>
      <c r="K162" s="708"/>
      <c r="L162" s="708"/>
      <c r="M162" s="708"/>
      <c r="N162" s="708"/>
      <c r="O162" s="708"/>
      <c r="P162" s="708"/>
      <c r="Q162" s="708"/>
      <c r="R162" s="708"/>
      <c r="S162" s="708"/>
      <c r="T162" s="708"/>
      <c r="U162" s="708"/>
      <c r="V162" s="708"/>
      <c r="W162" s="708"/>
      <c r="X162" s="708"/>
      <c r="Y162" s="708"/>
      <c r="Z162" s="708"/>
      <c r="AA162" s="708"/>
      <c r="AB162" s="708"/>
      <c r="AC162" s="708"/>
      <c r="AD162" s="708"/>
      <c r="AE162" s="708"/>
      <c r="AF162" s="708"/>
      <c r="AG162" s="708"/>
      <c r="AH162" s="708"/>
      <c r="AI162" s="708"/>
      <c r="AJ162" s="708"/>
      <c r="AK162" s="708"/>
      <c r="AL162" s="708"/>
      <c r="AM162" s="708"/>
      <c r="AN162" s="708"/>
      <c r="AO162" s="708"/>
      <c r="AP162" s="708"/>
      <c r="AQ162" s="708"/>
      <c r="AR162" s="708"/>
      <c r="AS162" s="708"/>
      <c r="AT162" s="708"/>
      <c r="AU162" s="708"/>
      <c r="AV162" s="708"/>
      <c r="AW162" s="708"/>
      <c r="AX162" s="708"/>
      <c r="AY162" s="708"/>
      <c r="AZ162" s="708"/>
      <c r="BA162" s="708"/>
      <c r="BB162" s="708"/>
      <c r="BC162" s="708"/>
      <c r="BD162" s="708"/>
      <c r="BE162" s="708"/>
      <c r="BF162" s="708"/>
      <c r="BG162" s="708"/>
      <c r="BH162" s="708"/>
      <c r="BI162" s="708"/>
      <c r="BJ162" s="708"/>
      <c r="BK162" s="708"/>
      <c r="BL162" s="708"/>
      <c r="BM162" s="708"/>
      <c r="BN162" s="708"/>
      <c r="BO162" s="708"/>
      <c r="BP162" s="708"/>
      <c r="BQ162" s="708"/>
      <c r="BR162" s="708"/>
      <c r="BS162" s="708"/>
      <c r="BT162" s="708"/>
      <c r="BU162" s="708"/>
      <c r="BV162" s="708"/>
      <c r="BW162" s="708"/>
      <c r="BX162" s="708"/>
      <c r="BY162" s="708"/>
      <c r="BZ162" s="708"/>
      <c r="CA162" s="708"/>
      <c r="CB162" s="708"/>
      <c r="CC162" s="708"/>
      <c r="CD162" s="708"/>
      <c r="CE162" s="708"/>
      <c r="CF162" s="708"/>
      <c r="CG162" s="708"/>
      <c r="CH162" s="708"/>
      <c r="CI162" s="708"/>
      <c r="CJ162" s="708"/>
      <c r="CK162" s="708"/>
      <c r="CL162" s="708"/>
      <c r="CM162" s="708"/>
      <c r="CN162" s="708"/>
      <c r="CO162" s="708"/>
      <c r="CP162" s="708"/>
      <c r="CQ162" s="708"/>
      <c r="CR162" s="708"/>
      <c r="CS162" s="708"/>
      <c r="CT162" s="708"/>
      <c r="CU162" s="708"/>
      <c r="CV162" s="708"/>
      <c r="CW162" s="708"/>
      <c r="CX162" s="708"/>
      <c r="CY162" s="708"/>
      <c r="CZ162" s="708"/>
      <c r="DA162" s="708"/>
      <c r="DB162" s="708"/>
      <c r="DC162" s="708"/>
      <c r="DD162" s="708"/>
      <c r="DE162" s="708"/>
      <c r="DF162" s="708"/>
      <c r="DG162" s="708"/>
      <c r="DH162" s="708"/>
      <c r="DI162" s="708"/>
      <c r="DJ162" s="708"/>
      <c r="DK162" s="708"/>
      <c r="DL162" s="708"/>
      <c r="DM162" s="708"/>
      <c r="DN162" s="708"/>
      <c r="DO162" s="708"/>
      <c r="DP162" s="708"/>
      <c r="DQ162" s="708"/>
      <c r="DR162" s="708"/>
      <c r="DS162" s="708"/>
      <c r="DT162" s="708"/>
      <c r="DU162" s="708"/>
      <c r="DV162" s="708"/>
      <c r="GQ162" s="708"/>
      <c r="GR162" s="708"/>
      <c r="GS162" s="708"/>
      <c r="GT162" s="708"/>
    </row>
    <row r="163" spans="1:202" s="707" customFormat="1" x14ac:dyDescent="0.35">
      <c r="A163" s="708"/>
      <c r="B163" s="708"/>
      <c r="C163" s="708"/>
      <c r="D163" s="708"/>
      <c r="E163" s="708"/>
      <c r="F163" s="708"/>
      <c r="G163" s="708"/>
      <c r="H163" s="708"/>
      <c r="I163" s="708"/>
      <c r="J163" s="708"/>
      <c r="K163" s="708"/>
      <c r="L163" s="708"/>
      <c r="M163" s="708"/>
      <c r="N163" s="708"/>
      <c r="O163" s="708"/>
      <c r="P163" s="708"/>
      <c r="Q163" s="708"/>
      <c r="R163" s="708"/>
      <c r="S163" s="708"/>
      <c r="T163" s="708"/>
      <c r="U163" s="708"/>
      <c r="V163" s="708"/>
      <c r="W163" s="708"/>
      <c r="X163" s="708"/>
      <c r="Y163" s="708"/>
      <c r="Z163" s="708"/>
      <c r="AA163" s="708"/>
      <c r="AB163" s="708"/>
      <c r="AC163" s="708"/>
      <c r="AD163" s="708"/>
      <c r="AE163" s="708"/>
      <c r="AF163" s="708"/>
      <c r="AG163" s="708"/>
      <c r="AH163" s="708"/>
      <c r="AI163" s="708"/>
      <c r="AJ163" s="708"/>
      <c r="AK163" s="708"/>
      <c r="AL163" s="708"/>
      <c r="AM163" s="708"/>
      <c r="AN163" s="708"/>
      <c r="AO163" s="708"/>
      <c r="AP163" s="708"/>
      <c r="AQ163" s="708"/>
      <c r="AR163" s="708"/>
      <c r="AS163" s="708"/>
      <c r="AT163" s="708"/>
      <c r="AU163" s="708"/>
      <c r="AV163" s="708"/>
      <c r="AW163" s="708"/>
      <c r="AX163" s="708"/>
      <c r="AY163" s="708"/>
      <c r="AZ163" s="708"/>
      <c r="BA163" s="708"/>
      <c r="BB163" s="708"/>
      <c r="BC163" s="708"/>
      <c r="BD163" s="708"/>
      <c r="BE163" s="708"/>
      <c r="BF163" s="708"/>
      <c r="BG163" s="708"/>
      <c r="BH163" s="708"/>
      <c r="BI163" s="708"/>
      <c r="BJ163" s="708"/>
      <c r="BK163" s="708"/>
      <c r="BL163" s="708"/>
      <c r="BM163" s="708"/>
      <c r="BN163" s="708"/>
      <c r="BO163" s="708"/>
      <c r="BP163" s="708"/>
      <c r="BQ163" s="708"/>
      <c r="BR163" s="708"/>
      <c r="BS163" s="708"/>
      <c r="BT163" s="708"/>
      <c r="BU163" s="708"/>
      <c r="BV163" s="708"/>
      <c r="BW163" s="708"/>
      <c r="BX163" s="708"/>
      <c r="BY163" s="708"/>
      <c r="BZ163" s="708"/>
      <c r="CA163" s="708"/>
      <c r="CB163" s="708"/>
      <c r="CC163" s="708"/>
      <c r="CD163" s="708"/>
      <c r="CE163" s="708"/>
      <c r="CF163" s="708"/>
      <c r="CG163" s="708"/>
      <c r="CH163" s="708"/>
      <c r="CI163" s="708"/>
      <c r="CJ163" s="708"/>
      <c r="CK163" s="708"/>
      <c r="CL163" s="708"/>
      <c r="CM163" s="708"/>
      <c r="CN163" s="708"/>
      <c r="CO163" s="708"/>
      <c r="CP163" s="708"/>
      <c r="CQ163" s="708"/>
      <c r="CR163" s="708"/>
      <c r="CS163" s="708"/>
      <c r="CT163" s="708"/>
      <c r="CU163" s="708"/>
      <c r="CV163" s="708"/>
      <c r="CW163" s="708"/>
      <c r="CX163" s="708"/>
      <c r="CY163" s="708"/>
      <c r="CZ163" s="708"/>
      <c r="DA163" s="708"/>
      <c r="DB163" s="708"/>
      <c r="DC163" s="708"/>
      <c r="DD163" s="708"/>
      <c r="DE163" s="708"/>
      <c r="DF163" s="708"/>
      <c r="DG163" s="708"/>
      <c r="DH163" s="708"/>
      <c r="DI163" s="708"/>
      <c r="DJ163" s="708"/>
      <c r="DK163" s="708"/>
      <c r="DL163" s="708"/>
      <c r="DM163" s="708"/>
      <c r="DN163" s="708"/>
      <c r="DO163" s="708"/>
      <c r="DP163" s="708"/>
      <c r="DQ163" s="708"/>
      <c r="DR163" s="708"/>
      <c r="DS163" s="708"/>
      <c r="DT163" s="708"/>
      <c r="DU163" s="708"/>
      <c r="DV163" s="708"/>
      <c r="GQ163" s="708"/>
      <c r="GR163" s="708"/>
      <c r="GS163" s="708"/>
      <c r="GT163" s="708"/>
    </row>
    <row r="164" spans="1:202" s="707" customFormat="1" x14ac:dyDescent="0.35">
      <c r="A164" s="708"/>
      <c r="B164" s="708"/>
      <c r="C164" s="708"/>
      <c r="D164" s="708"/>
      <c r="E164" s="708"/>
      <c r="F164" s="708"/>
      <c r="G164" s="708"/>
      <c r="H164" s="708"/>
      <c r="I164" s="708"/>
      <c r="J164" s="708"/>
      <c r="K164" s="708"/>
      <c r="L164" s="708"/>
      <c r="M164" s="708"/>
      <c r="N164" s="708"/>
      <c r="O164" s="708"/>
      <c r="P164" s="708"/>
      <c r="Q164" s="708"/>
      <c r="R164" s="708"/>
      <c r="S164" s="708"/>
      <c r="T164" s="708"/>
      <c r="U164" s="708"/>
      <c r="V164" s="708"/>
      <c r="W164" s="708"/>
      <c r="X164" s="708"/>
      <c r="Y164" s="708"/>
      <c r="Z164" s="708"/>
      <c r="AA164" s="708"/>
      <c r="AB164" s="708"/>
      <c r="AC164" s="708"/>
      <c r="AD164" s="708"/>
      <c r="AE164" s="708"/>
      <c r="AF164" s="708"/>
      <c r="AG164" s="708"/>
      <c r="AH164" s="708"/>
      <c r="AI164" s="708"/>
      <c r="AJ164" s="708"/>
      <c r="AK164" s="708"/>
      <c r="AL164" s="708"/>
      <c r="AM164" s="708"/>
      <c r="AN164" s="708"/>
      <c r="AO164" s="708"/>
      <c r="AP164" s="708"/>
      <c r="AQ164" s="708"/>
      <c r="AR164" s="708"/>
      <c r="AS164" s="708"/>
      <c r="AT164" s="708"/>
      <c r="AU164" s="708"/>
      <c r="AV164" s="708"/>
      <c r="AW164" s="708"/>
      <c r="AX164" s="708"/>
      <c r="AY164" s="708"/>
      <c r="AZ164" s="708"/>
      <c r="BA164" s="708"/>
      <c r="BB164" s="708"/>
      <c r="BC164" s="708"/>
      <c r="BD164" s="708"/>
      <c r="BE164" s="708"/>
      <c r="BF164" s="708"/>
      <c r="BG164" s="708"/>
      <c r="BH164" s="708"/>
      <c r="BI164" s="708"/>
      <c r="BJ164" s="708"/>
      <c r="BK164" s="708"/>
      <c r="BL164" s="708"/>
      <c r="BM164" s="708"/>
      <c r="BN164" s="708"/>
      <c r="BO164" s="708"/>
      <c r="BP164" s="708"/>
      <c r="BQ164" s="708"/>
      <c r="BR164" s="708"/>
      <c r="BS164" s="708"/>
      <c r="BT164" s="708"/>
      <c r="BU164" s="708"/>
      <c r="BV164" s="708"/>
      <c r="BW164" s="708"/>
      <c r="BX164" s="708"/>
      <c r="BY164" s="708"/>
      <c r="BZ164" s="708"/>
      <c r="CA164" s="708"/>
      <c r="CB164" s="708"/>
      <c r="CC164" s="708"/>
      <c r="CD164" s="708"/>
      <c r="CE164" s="708"/>
      <c r="CF164" s="708"/>
      <c r="CG164" s="708"/>
      <c r="CH164" s="708"/>
      <c r="CI164" s="708"/>
      <c r="CJ164" s="708"/>
      <c r="CK164" s="708"/>
      <c r="CL164" s="708"/>
      <c r="CM164" s="708"/>
      <c r="CN164" s="708"/>
      <c r="CO164" s="708"/>
      <c r="CP164" s="708"/>
      <c r="CQ164" s="708"/>
      <c r="CR164" s="708"/>
      <c r="CS164" s="708"/>
      <c r="CT164" s="708"/>
      <c r="CU164" s="708"/>
      <c r="CV164" s="708"/>
      <c r="CW164" s="708"/>
      <c r="CX164" s="708"/>
      <c r="CY164" s="708"/>
      <c r="CZ164" s="708"/>
      <c r="DA164" s="708"/>
      <c r="DB164" s="708"/>
      <c r="DC164" s="708"/>
      <c r="DD164" s="708"/>
      <c r="DE164" s="708"/>
      <c r="DF164" s="708"/>
      <c r="DG164" s="708"/>
      <c r="DH164" s="708"/>
      <c r="DI164" s="708"/>
      <c r="DJ164" s="708"/>
      <c r="DK164" s="708"/>
      <c r="DL164" s="708"/>
      <c r="DM164" s="708"/>
      <c r="DN164" s="708"/>
      <c r="DO164" s="708"/>
      <c r="DP164" s="708"/>
      <c r="DQ164" s="708"/>
      <c r="DR164" s="708"/>
      <c r="DS164" s="708"/>
      <c r="DT164" s="708"/>
      <c r="DU164" s="708"/>
      <c r="DV164" s="708"/>
      <c r="GQ164" s="708"/>
      <c r="GR164" s="708"/>
      <c r="GS164" s="708"/>
      <c r="GT164" s="708"/>
    </row>
    <row r="165" spans="1:202" s="707" customFormat="1" x14ac:dyDescent="0.35">
      <c r="A165" s="708"/>
      <c r="B165" s="708"/>
      <c r="C165" s="708"/>
      <c r="D165" s="708"/>
      <c r="E165" s="708"/>
      <c r="F165" s="708"/>
      <c r="G165" s="708"/>
      <c r="H165" s="708"/>
      <c r="I165" s="708"/>
      <c r="J165" s="708"/>
      <c r="K165" s="708"/>
      <c r="L165" s="708"/>
      <c r="M165" s="708"/>
      <c r="N165" s="708"/>
      <c r="O165" s="708"/>
      <c r="P165" s="708"/>
      <c r="Q165" s="708"/>
      <c r="R165" s="708"/>
      <c r="S165" s="708"/>
      <c r="T165" s="708"/>
      <c r="U165" s="708"/>
      <c r="V165" s="708"/>
      <c r="W165" s="708"/>
      <c r="X165" s="708"/>
      <c r="Y165" s="708"/>
      <c r="Z165" s="708"/>
      <c r="AA165" s="708"/>
      <c r="AB165" s="708"/>
      <c r="AC165" s="708"/>
      <c r="AD165" s="708"/>
      <c r="AE165" s="708"/>
      <c r="AF165" s="708"/>
      <c r="AG165" s="708"/>
      <c r="AH165" s="708"/>
      <c r="AI165" s="708"/>
      <c r="AJ165" s="708"/>
      <c r="AK165" s="708"/>
      <c r="AL165" s="708"/>
      <c r="AM165" s="708"/>
      <c r="AN165" s="708"/>
      <c r="AO165" s="708"/>
      <c r="AP165" s="708"/>
      <c r="AQ165" s="708"/>
      <c r="AR165" s="708"/>
      <c r="AS165" s="708"/>
      <c r="AT165" s="708"/>
      <c r="AU165" s="708"/>
      <c r="AV165" s="708"/>
      <c r="AW165" s="708"/>
      <c r="AX165" s="708"/>
      <c r="AY165" s="708"/>
      <c r="AZ165" s="708"/>
      <c r="BA165" s="708"/>
      <c r="BB165" s="708"/>
      <c r="BC165" s="708"/>
      <c r="BD165" s="708"/>
      <c r="BE165" s="708"/>
      <c r="BF165" s="708"/>
      <c r="BG165" s="708"/>
      <c r="BH165" s="708"/>
      <c r="BI165" s="708"/>
      <c r="BJ165" s="708"/>
      <c r="BK165" s="708"/>
      <c r="BL165" s="708"/>
      <c r="BM165" s="708"/>
      <c r="BN165" s="708"/>
      <c r="BO165" s="708"/>
      <c r="BP165" s="708"/>
      <c r="BQ165" s="708"/>
      <c r="BR165" s="708"/>
      <c r="BS165" s="708"/>
      <c r="BT165" s="708"/>
      <c r="BU165" s="708"/>
      <c r="BV165" s="708"/>
      <c r="BW165" s="708"/>
      <c r="BX165" s="708"/>
      <c r="BY165" s="708"/>
      <c r="BZ165" s="708"/>
      <c r="CA165" s="708"/>
      <c r="CB165" s="708"/>
      <c r="CC165" s="708"/>
      <c r="CD165" s="708"/>
      <c r="CE165" s="708"/>
      <c r="CF165" s="708"/>
      <c r="CG165" s="708"/>
      <c r="CH165" s="708"/>
      <c r="CI165" s="708"/>
      <c r="CJ165" s="708"/>
      <c r="CK165" s="708"/>
      <c r="CL165" s="708"/>
      <c r="CM165" s="708"/>
      <c r="CN165" s="708"/>
      <c r="CO165" s="708"/>
      <c r="CP165" s="708"/>
      <c r="CQ165" s="708"/>
      <c r="CR165" s="708"/>
      <c r="CS165" s="708"/>
      <c r="CT165" s="708"/>
      <c r="CU165" s="708"/>
      <c r="CV165" s="708"/>
      <c r="CW165" s="708"/>
      <c r="CX165" s="708"/>
      <c r="CY165" s="708"/>
      <c r="CZ165" s="708"/>
      <c r="DA165" s="708"/>
      <c r="DB165" s="708"/>
      <c r="DC165" s="708"/>
      <c r="DD165" s="708"/>
      <c r="DE165" s="708"/>
      <c r="DF165" s="708"/>
      <c r="DG165" s="708"/>
      <c r="DH165" s="708"/>
      <c r="DI165" s="708"/>
      <c r="DJ165" s="708"/>
      <c r="DK165" s="708"/>
      <c r="DL165" s="708"/>
      <c r="DM165" s="708"/>
      <c r="DN165" s="708"/>
      <c r="DO165" s="708"/>
      <c r="DP165" s="708"/>
      <c r="DQ165" s="708"/>
      <c r="DR165" s="708"/>
      <c r="DS165" s="708"/>
      <c r="DT165" s="708"/>
      <c r="DU165" s="708"/>
      <c r="DV165" s="708"/>
      <c r="GQ165" s="708"/>
      <c r="GR165" s="708"/>
      <c r="GS165" s="708"/>
      <c r="GT165" s="708"/>
    </row>
    <row r="166" spans="1:202" s="707" customFormat="1" x14ac:dyDescent="0.35">
      <c r="A166" s="708"/>
      <c r="B166" s="708"/>
      <c r="C166" s="708"/>
      <c r="D166" s="708"/>
      <c r="E166" s="708"/>
      <c r="F166" s="708"/>
      <c r="G166" s="708"/>
      <c r="H166" s="708"/>
      <c r="I166" s="708"/>
      <c r="J166" s="708"/>
      <c r="K166" s="708"/>
      <c r="L166" s="708"/>
      <c r="M166" s="708"/>
      <c r="N166" s="708"/>
      <c r="O166" s="708"/>
      <c r="P166" s="708"/>
      <c r="Q166" s="708"/>
      <c r="R166" s="708"/>
      <c r="S166" s="708"/>
      <c r="T166" s="708"/>
      <c r="U166" s="708"/>
      <c r="V166" s="708"/>
      <c r="W166" s="708"/>
      <c r="X166" s="708"/>
      <c r="Y166" s="708"/>
      <c r="Z166" s="708"/>
      <c r="AA166" s="708"/>
      <c r="AB166" s="708"/>
      <c r="AC166" s="708"/>
      <c r="AD166" s="708"/>
      <c r="AE166" s="708"/>
      <c r="AF166" s="708"/>
      <c r="AG166" s="708"/>
      <c r="AH166" s="708"/>
      <c r="AI166" s="708"/>
      <c r="AJ166" s="708"/>
      <c r="AK166" s="708"/>
      <c r="AL166" s="708"/>
      <c r="AM166" s="708"/>
      <c r="AN166" s="708"/>
      <c r="AO166" s="708"/>
      <c r="AP166" s="708"/>
      <c r="AQ166" s="708"/>
      <c r="AR166" s="708"/>
      <c r="AS166" s="708"/>
      <c r="AT166" s="708"/>
      <c r="AU166" s="708"/>
      <c r="AV166" s="708"/>
      <c r="AW166" s="708"/>
      <c r="AX166" s="708"/>
      <c r="AY166" s="708"/>
      <c r="AZ166" s="708"/>
      <c r="BA166" s="708"/>
      <c r="BB166" s="708"/>
      <c r="BC166" s="708"/>
      <c r="BD166" s="708"/>
      <c r="BE166" s="708"/>
      <c r="BF166" s="708"/>
      <c r="BG166" s="708"/>
      <c r="BH166" s="708"/>
      <c r="BI166" s="708"/>
      <c r="BJ166" s="708"/>
      <c r="BK166" s="708"/>
      <c r="BL166" s="708"/>
      <c r="BM166" s="708"/>
      <c r="BN166" s="708"/>
      <c r="BO166" s="708"/>
      <c r="BP166" s="708"/>
      <c r="BQ166" s="708"/>
      <c r="BR166" s="708"/>
      <c r="BS166" s="708"/>
      <c r="BT166" s="708"/>
      <c r="BU166" s="708"/>
      <c r="BV166" s="708"/>
      <c r="BW166" s="708"/>
      <c r="BX166" s="708"/>
      <c r="BY166" s="708"/>
      <c r="BZ166" s="708"/>
      <c r="CA166" s="708"/>
      <c r="CB166" s="708"/>
      <c r="CC166" s="708"/>
      <c r="CD166" s="708"/>
      <c r="CE166" s="708"/>
      <c r="CF166" s="708"/>
      <c r="CG166" s="708"/>
      <c r="CH166" s="708"/>
      <c r="CI166" s="708"/>
      <c r="CJ166" s="708"/>
      <c r="CK166" s="708"/>
      <c r="CL166" s="708"/>
      <c r="CM166" s="708"/>
      <c r="CN166" s="708"/>
      <c r="CO166" s="708"/>
      <c r="CP166" s="708"/>
      <c r="CQ166" s="708"/>
      <c r="CR166" s="708"/>
      <c r="CS166" s="708"/>
      <c r="CT166" s="708"/>
      <c r="CU166" s="708"/>
      <c r="CV166" s="708"/>
      <c r="CW166" s="708"/>
      <c r="CX166" s="708"/>
      <c r="CY166" s="708"/>
      <c r="CZ166" s="708"/>
      <c r="DA166" s="708"/>
      <c r="DB166" s="708"/>
      <c r="DC166" s="708"/>
      <c r="DD166" s="708"/>
      <c r="DE166" s="708"/>
      <c r="DF166" s="708"/>
      <c r="DG166" s="708"/>
      <c r="DH166" s="708"/>
      <c r="DI166" s="708"/>
      <c r="DJ166" s="708"/>
      <c r="DK166" s="708"/>
      <c r="DL166" s="708"/>
      <c r="DM166" s="708"/>
      <c r="DN166" s="708"/>
      <c r="DO166" s="708"/>
      <c r="DP166" s="708"/>
      <c r="DQ166" s="708"/>
      <c r="DR166" s="708"/>
      <c r="DS166" s="708"/>
      <c r="DT166" s="708"/>
      <c r="DU166" s="708"/>
      <c r="DV166" s="708"/>
      <c r="GQ166" s="708"/>
      <c r="GR166" s="708"/>
      <c r="GS166" s="708"/>
      <c r="GT166" s="708"/>
    </row>
    <row r="167" spans="1:202" s="707" customFormat="1" x14ac:dyDescent="0.35">
      <c r="A167" s="708"/>
      <c r="B167" s="708"/>
      <c r="C167" s="708"/>
      <c r="D167" s="708"/>
      <c r="E167" s="708"/>
      <c r="F167" s="708"/>
      <c r="G167" s="708"/>
      <c r="H167" s="708"/>
      <c r="I167" s="708"/>
      <c r="J167" s="708"/>
      <c r="K167" s="708"/>
      <c r="L167" s="708"/>
      <c r="M167" s="708"/>
      <c r="N167" s="708"/>
      <c r="O167" s="708"/>
      <c r="P167" s="708"/>
      <c r="Q167" s="708"/>
      <c r="R167" s="708"/>
      <c r="S167" s="708"/>
      <c r="T167" s="708"/>
      <c r="U167" s="708"/>
      <c r="V167" s="708"/>
      <c r="W167" s="708"/>
      <c r="X167" s="708"/>
      <c r="Y167" s="708"/>
      <c r="Z167" s="708"/>
      <c r="AA167" s="708"/>
      <c r="AB167" s="708"/>
      <c r="AC167" s="708"/>
      <c r="AD167" s="708"/>
      <c r="AE167" s="708"/>
      <c r="AF167" s="708"/>
      <c r="AG167" s="708"/>
      <c r="AH167" s="708"/>
      <c r="AI167" s="708"/>
      <c r="AJ167" s="708"/>
      <c r="AK167" s="708"/>
      <c r="AL167" s="708"/>
      <c r="AM167" s="708"/>
      <c r="AN167" s="708"/>
      <c r="AO167" s="708"/>
      <c r="AP167" s="708"/>
      <c r="AQ167" s="708"/>
      <c r="AR167" s="708"/>
      <c r="AS167" s="708"/>
      <c r="AT167" s="708"/>
      <c r="AU167" s="708"/>
      <c r="AV167" s="708"/>
      <c r="AW167" s="708"/>
      <c r="AX167" s="708"/>
      <c r="AY167" s="708"/>
      <c r="AZ167" s="708"/>
      <c r="BA167" s="708"/>
      <c r="BB167" s="708"/>
      <c r="BC167" s="708"/>
      <c r="BD167" s="708"/>
      <c r="BE167" s="708"/>
      <c r="BF167" s="708"/>
      <c r="BG167" s="708"/>
      <c r="BH167" s="708"/>
      <c r="BI167" s="708"/>
      <c r="BJ167" s="708"/>
      <c r="BK167" s="708"/>
      <c r="BL167" s="708"/>
      <c r="BM167" s="708"/>
      <c r="BN167" s="708"/>
      <c r="BO167" s="708"/>
      <c r="BP167" s="708"/>
      <c r="BQ167" s="708"/>
      <c r="BR167" s="708"/>
      <c r="BS167" s="708"/>
      <c r="BT167" s="708"/>
      <c r="BU167" s="708"/>
      <c r="BV167" s="708"/>
      <c r="BW167" s="708"/>
      <c r="BX167" s="708"/>
      <c r="BY167" s="708"/>
      <c r="BZ167" s="708"/>
      <c r="CA167" s="708"/>
      <c r="CB167" s="708"/>
      <c r="CC167" s="708"/>
      <c r="CD167" s="708"/>
      <c r="CE167" s="708"/>
      <c r="CF167" s="708"/>
      <c r="CG167" s="708"/>
      <c r="CH167" s="708"/>
      <c r="CI167" s="708"/>
      <c r="CJ167" s="708"/>
      <c r="CK167" s="708"/>
      <c r="CL167" s="708"/>
      <c r="CM167" s="708"/>
      <c r="CN167" s="708"/>
      <c r="CO167" s="708"/>
      <c r="CP167" s="708"/>
      <c r="CQ167" s="708"/>
      <c r="CR167" s="708"/>
      <c r="CS167" s="708"/>
      <c r="CT167" s="708"/>
      <c r="CU167" s="708"/>
      <c r="CV167" s="708"/>
      <c r="CW167" s="708"/>
      <c r="CX167" s="708"/>
      <c r="CY167" s="708"/>
      <c r="CZ167" s="708"/>
      <c r="DA167" s="708"/>
      <c r="DB167" s="708"/>
      <c r="DC167" s="708"/>
      <c r="DD167" s="708"/>
      <c r="DE167" s="708"/>
      <c r="DF167" s="708"/>
      <c r="DG167" s="708"/>
      <c r="DH167" s="708"/>
      <c r="DI167" s="708"/>
      <c r="DJ167" s="708"/>
      <c r="DK167" s="708"/>
      <c r="DL167" s="708"/>
      <c r="DM167" s="708"/>
      <c r="DN167" s="708"/>
      <c r="DO167" s="708"/>
      <c r="DP167" s="708"/>
      <c r="DQ167" s="708"/>
      <c r="DR167" s="708"/>
      <c r="DS167" s="708"/>
      <c r="DT167" s="708"/>
      <c r="DU167" s="708"/>
      <c r="DV167" s="708"/>
      <c r="GQ167" s="708"/>
      <c r="GR167" s="708"/>
      <c r="GS167" s="708"/>
      <c r="GT167" s="708"/>
    </row>
    <row r="168" spans="1:202" s="707" customFormat="1" x14ac:dyDescent="0.35">
      <c r="A168" s="708"/>
      <c r="B168" s="708"/>
      <c r="C168" s="708"/>
      <c r="D168" s="708"/>
      <c r="E168" s="708"/>
      <c r="F168" s="708"/>
      <c r="G168" s="708"/>
      <c r="H168" s="708"/>
      <c r="I168" s="708"/>
      <c r="J168" s="708"/>
      <c r="K168" s="708"/>
      <c r="L168" s="708"/>
      <c r="M168" s="708"/>
      <c r="N168" s="708"/>
      <c r="O168" s="708"/>
      <c r="P168" s="708"/>
      <c r="Q168" s="708"/>
      <c r="R168" s="708"/>
      <c r="S168" s="708"/>
      <c r="T168" s="708"/>
      <c r="U168" s="708"/>
      <c r="V168" s="708"/>
      <c r="W168" s="708"/>
      <c r="X168" s="708"/>
      <c r="Y168" s="708"/>
      <c r="Z168" s="708"/>
      <c r="AA168" s="708"/>
      <c r="AB168" s="708"/>
      <c r="AC168" s="708"/>
      <c r="AD168" s="708"/>
      <c r="AE168" s="708"/>
      <c r="AF168" s="708"/>
      <c r="AG168" s="708"/>
      <c r="AH168" s="708"/>
      <c r="AI168" s="708"/>
      <c r="AJ168" s="708"/>
      <c r="AK168" s="708"/>
      <c r="AL168" s="708"/>
      <c r="AM168" s="708"/>
      <c r="AN168" s="708"/>
      <c r="AO168" s="708"/>
      <c r="AP168" s="708"/>
      <c r="AQ168" s="708"/>
      <c r="AR168" s="708"/>
      <c r="AS168" s="708"/>
      <c r="AT168" s="708"/>
      <c r="AU168" s="708"/>
      <c r="AV168" s="708"/>
      <c r="AW168" s="708"/>
      <c r="AX168" s="708"/>
      <c r="AY168" s="708"/>
      <c r="AZ168" s="708"/>
      <c r="BA168" s="708"/>
      <c r="BB168" s="708"/>
      <c r="BC168" s="708"/>
      <c r="BD168" s="708"/>
      <c r="BE168" s="708"/>
      <c r="BF168" s="708"/>
      <c r="BG168" s="708"/>
      <c r="BH168" s="708"/>
      <c r="BI168" s="708"/>
      <c r="BJ168" s="708"/>
      <c r="BK168" s="708"/>
      <c r="BL168" s="708"/>
      <c r="BM168" s="708"/>
      <c r="BN168" s="708"/>
      <c r="BO168" s="708"/>
      <c r="BP168" s="708"/>
      <c r="BQ168" s="708"/>
      <c r="BR168" s="708"/>
      <c r="BS168" s="708"/>
      <c r="BT168" s="708"/>
      <c r="BU168" s="708"/>
      <c r="BV168" s="708"/>
      <c r="BW168" s="708"/>
      <c r="BX168" s="708"/>
      <c r="BY168" s="708"/>
      <c r="BZ168" s="708"/>
      <c r="CA168" s="708"/>
      <c r="CB168" s="708"/>
      <c r="CC168" s="708"/>
      <c r="CD168" s="708"/>
      <c r="CE168" s="708"/>
      <c r="CF168" s="708"/>
      <c r="CG168" s="708"/>
      <c r="CH168" s="708"/>
      <c r="CI168" s="708"/>
      <c r="CJ168" s="708"/>
      <c r="CK168" s="708"/>
      <c r="CL168" s="708"/>
      <c r="CM168" s="708"/>
      <c r="CN168" s="708"/>
      <c r="CO168" s="708"/>
      <c r="CP168" s="708"/>
      <c r="CQ168" s="708"/>
      <c r="CR168" s="708"/>
      <c r="CS168" s="708"/>
      <c r="CT168" s="708"/>
      <c r="CU168" s="708"/>
      <c r="CV168" s="708"/>
      <c r="CW168" s="708"/>
      <c r="CX168" s="708"/>
      <c r="CY168" s="708"/>
      <c r="CZ168" s="708"/>
      <c r="DA168" s="708"/>
      <c r="DB168" s="708"/>
      <c r="DC168" s="708"/>
      <c r="DD168" s="708"/>
      <c r="DE168" s="708"/>
      <c r="DF168" s="708"/>
      <c r="DG168" s="708"/>
      <c r="DH168" s="708"/>
      <c r="DI168" s="708"/>
      <c r="DJ168" s="708"/>
      <c r="DK168" s="708"/>
      <c r="DL168" s="708"/>
      <c r="DM168" s="708"/>
      <c r="DN168" s="708"/>
      <c r="DO168" s="708"/>
      <c r="DP168" s="708"/>
      <c r="DQ168" s="708"/>
      <c r="DR168" s="708"/>
      <c r="DS168" s="708"/>
      <c r="DT168" s="708"/>
      <c r="DU168" s="708"/>
      <c r="DV168" s="708"/>
      <c r="GQ168" s="708"/>
      <c r="GR168" s="708"/>
      <c r="GS168" s="708"/>
      <c r="GT168" s="708"/>
    </row>
    <row r="169" spans="1:202" s="707" customFormat="1" x14ac:dyDescent="0.35">
      <c r="A169" s="708"/>
      <c r="B169" s="708"/>
      <c r="C169" s="708"/>
      <c r="D169" s="708"/>
      <c r="E169" s="708"/>
      <c r="F169" s="708"/>
      <c r="G169" s="708"/>
      <c r="H169" s="708"/>
      <c r="I169" s="708"/>
      <c r="J169" s="708"/>
      <c r="K169" s="708"/>
      <c r="L169" s="708"/>
      <c r="M169" s="708"/>
      <c r="N169" s="708"/>
      <c r="O169" s="708"/>
      <c r="P169" s="708"/>
      <c r="Q169" s="708"/>
      <c r="R169" s="708"/>
      <c r="S169" s="708"/>
      <c r="T169" s="708"/>
      <c r="U169" s="708"/>
      <c r="V169" s="708"/>
      <c r="W169" s="708"/>
      <c r="X169" s="708"/>
      <c r="Y169" s="708"/>
      <c r="Z169" s="708"/>
      <c r="AA169" s="708"/>
      <c r="AB169" s="708"/>
      <c r="AC169" s="708"/>
      <c r="AD169" s="708"/>
      <c r="AE169" s="708"/>
      <c r="AF169" s="708"/>
      <c r="AG169" s="708"/>
      <c r="AH169" s="708"/>
      <c r="AI169" s="708"/>
      <c r="AJ169" s="708"/>
      <c r="AK169" s="708"/>
      <c r="AL169" s="708"/>
      <c r="AM169" s="708"/>
      <c r="AN169" s="708"/>
      <c r="AO169" s="708"/>
      <c r="AP169" s="708"/>
      <c r="AQ169" s="708"/>
      <c r="AR169" s="708"/>
      <c r="AS169" s="708"/>
      <c r="AT169" s="708"/>
      <c r="AU169" s="708"/>
      <c r="AV169" s="708"/>
      <c r="AW169" s="708"/>
      <c r="AX169" s="708"/>
      <c r="AY169" s="708"/>
      <c r="AZ169" s="708"/>
      <c r="BA169" s="708"/>
      <c r="BB169" s="708"/>
      <c r="BC169" s="708"/>
      <c r="BD169" s="708"/>
      <c r="BE169" s="708"/>
      <c r="BF169" s="708"/>
      <c r="BG169" s="708"/>
      <c r="BH169" s="708"/>
      <c r="BI169" s="708"/>
      <c r="BJ169" s="708"/>
      <c r="BK169" s="708"/>
      <c r="BL169" s="708"/>
      <c r="BM169" s="708"/>
      <c r="BN169" s="708"/>
      <c r="BO169" s="708"/>
      <c r="BP169" s="708"/>
      <c r="BQ169" s="708"/>
      <c r="BR169" s="708"/>
      <c r="BS169" s="708"/>
      <c r="BT169" s="708"/>
      <c r="BU169" s="708"/>
      <c r="BV169" s="708"/>
      <c r="BW169" s="708"/>
      <c r="BX169" s="708"/>
      <c r="BY169" s="708"/>
      <c r="BZ169" s="708"/>
      <c r="CA169" s="708"/>
      <c r="CB169" s="708"/>
      <c r="CC169" s="708"/>
      <c r="CD169" s="708"/>
      <c r="CE169" s="708"/>
      <c r="CF169" s="708"/>
      <c r="CG169" s="708"/>
      <c r="CH169" s="708"/>
      <c r="CI169" s="708"/>
      <c r="CJ169" s="708"/>
      <c r="CK169" s="708"/>
      <c r="CL169" s="708"/>
      <c r="CM169" s="708"/>
      <c r="CN169" s="708"/>
      <c r="CO169" s="708"/>
      <c r="CP169" s="708"/>
      <c r="CQ169" s="708"/>
      <c r="CR169" s="708"/>
      <c r="CS169" s="708"/>
      <c r="CT169" s="708"/>
      <c r="CU169" s="708"/>
      <c r="CV169" s="708"/>
      <c r="CW169" s="708"/>
      <c r="CX169" s="708"/>
      <c r="CY169" s="708"/>
      <c r="CZ169" s="708"/>
      <c r="DA169" s="708"/>
      <c r="DB169" s="708"/>
      <c r="DC169" s="708"/>
      <c r="DD169" s="708"/>
      <c r="DE169" s="708"/>
      <c r="DF169" s="708"/>
      <c r="DG169" s="708"/>
      <c r="DH169" s="708"/>
      <c r="DI169" s="708"/>
      <c r="DJ169" s="708"/>
      <c r="DK169" s="708"/>
      <c r="DL169" s="708"/>
      <c r="DM169" s="708"/>
      <c r="DN169" s="708"/>
      <c r="DO169" s="708"/>
      <c r="DP169" s="708"/>
      <c r="DQ169" s="708"/>
      <c r="DR169" s="708"/>
      <c r="DS169" s="708"/>
      <c r="DT169" s="708"/>
      <c r="DU169" s="708"/>
      <c r="DV169" s="708"/>
      <c r="GQ169" s="708"/>
      <c r="GR169" s="708"/>
      <c r="GS169" s="708"/>
      <c r="GT169" s="708"/>
    </row>
    <row r="170" spans="1:202" s="707" customFormat="1" x14ac:dyDescent="0.35">
      <c r="A170" s="708"/>
      <c r="B170" s="708"/>
      <c r="C170" s="708"/>
      <c r="D170" s="708"/>
      <c r="E170" s="708"/>
      <c r="F170" s="708"/>
      <c r="G170" s="708"/>
      <c r="H170" s="708"/>
      <c r="I170" s="708"/>
      <c r="J170" s="708"/>
      <c r="K170" s="708"/>
      <c r="L170" s="708"/>
      <c r="M170" s="708"/>
      <c r="N170" s="708"/>
      <c r="O170" s="708"/>
      <c r="P170" s="708"/>
      <c r="Q170" s="708"/>
      <c r="R170" s="708"/>
      <c r="S170" s="708"/>
      <c r="T170" s="708"/>
      <c r="U170" s="708"/>
      <c r="V170" s="708"/>
      <c r="W170" s="708"/>
      <c r="X170" s="708"/>
      <c r="Y170" s="708"/>
      <c r="Z170" s="708"/>
      <c r="AA170" s="708"/>
      <c r="AB170" s="708"/>
      <c r="AC170" s="708"/>
      <c r="AD170" s="708"/>
      <c r="AE170" s="708"/>
      <c r="AF170" s="708"/>
      <c r="AG170" s="708"/>
      <c r="AH170" s="708"/>
      <c r="AI170" s="708"/>
      <c r="AJ170" s="708"/>
      <c r="AK170" s="708"/>
      <c r="AL170" s="708"/>
      <c r="AM170" s="708"/>
      <c r="AN170" s="708"/>
      <c r="AO170" s="708"/>
      <c r="AP170" s="708"/>
      <c r="AQ170" s="708"/>
      <c r="AR170" s="708"/>
      <c r="AS170" s="708"/>
      <c r="AT170" s="708"/>
      <c r="AU170" s="708"/>
      <c r="AV170" s="708"/>
      <c r="AW170" s="708"/>
      <c r="AX170" s="708"/>
      <c r="AY170" s="708"/>
      <c r="AZ170" s="708"/>
      <c r="BA170" s="708"/>
      <c r="BB170" s="708"/>
      <c r="BC170" s="708"/>
      <c r="BD170" s="708"/>
      <c r="BE170" s="708"/>
      <c r="BF170" s="708"/>
      <c r="BG170" s="708"/>
      <c r="BH170" s="708"/>
      <c r="BI170" s="708"/>
      <c r="BJ170" s="708"/>
      <c r="BK170" s="708"/>
      <c r="BL170" s="708"/>
      <c r="BM170" s="708"/>
      <c r="BN170" s="708"/>
      <c r="BO170" s="708"/>
      <c r="BP170" s="708"/>
      <c r="BQ170" s="708"/>
      <c r="BR170" s="708"/>
      <c r="BS170" s="708"/>
      <c r="BT170" s="708"/>
      <c r="BU170" s="708"/>
      <c r="BV170" s="708"/>
      <c r="BW170" s="708"/>
      <c r="BX170" s="708"/>
      <c r="BY170" s="708"/>
      <c r="BZ170" s="708"/>
      <c r="CA170" s="708"/>
      <c r="CB170" s="708"/>
      <c r="CC170" s="708"/>
      <c r="CD170" s="708"/>
      <c r="CE170" s="708"/>
      <c r="CF170" s="708"/>
      <c r="CG170" s="708"/>
      <c r="CH170" s="708"/>
      <c r="CI170" s="708"/>
      <c r="CJ170" s="708"/>
      <c r="CK170" s="708"/>
      <c r="CL170" s="708"/>
      <c r="CM170" s="708"/>
      <c r="CN170" s="708"/>
      <c r="CO170" s="708"/>
      <c r="CP170" s="708"/>
      <c r="CQ170" s="708"/>
      <c r="CR170" s="708"/>
      <c r="CS170" s="708"/>
      <c r="CT170" s="708"/>
      <c r="CU170" s="708"/>
      <c r="CV170" s="708"/>
      <c r="CW170" s="708"/>
      <c r="CX170" s="708"/>
      <c r="CY170" s="708"/>
      <c r="CZ170" s="708"/>
      <c r="DA170" s="708"/>
      <c r="DB170" s="708"/>
      <c r="DC170" s="708"/>
      <c r="DD170" s="708"/>
      <c r="DE170" s="708"/>
      <c r="DF170" s="708"/>
      <c r="DG170" s="708"/>
      <c r="DH170" s="708"/>
      <c r="DI170" s="708"/>
      <c r="DJ170" s="708"/>
      <c r="DK170" s="708"/>
      <c r="DL170" s="708"/>
      <c r="DM170" s="708"/>
      <c r="DN170" s="708"/>
      <c r="DO170" s="708"/>
      <c r="DP170" s="708"/>
      <c r="DQ170" s="708"/>
      <c r="DR170" s="708"/>
      <c r="DS170" s="708"/>
      <c r="DT170" s="708"/>
      <c r="DU170" s="708"/>
      <c r="DV170" s="708"/>
      <c r="GQ170" s="708"/>
      <c r="GR170" s="708"/>
      <c r="GS170" s="708"/>
      <c r="GT170" s="708"/>
    </row>
    <row r="171" spans="1:202" s="707" customFormat="1" x14ac:dyDescent="0.35">
      <c r="A171" s="708"/>
      <c r="B171" s="708"/>
      <c r="C171" s="708"/>
      <c r="D171" s="708"/>
      <c r="E171" s="708"/>
      <c r="F171" s="708"/>
      <c r="G171" s="708"/>
      <c r="H171" s="708"/>
      <c r="I171" s="708"/>
      <c r="J171" s="708"/>
      <c r="K171" s="708"/>
      <c r="L171" s="708"/>
      <c r="M171" s="708"/>
      <c r="N171" s="708"/>
      <c r="O171" s="708"/>
      <c r="P171" s="708"/>
      <c r="Q171" s="708"/>
      <c r="R171" s="708"/>
      <c r="S171" s="708"/>
      <c r="T171" s="708"/>
      <c r="U171" s="708"/>
      <c r="V171" s="708"/>
      <c r="W171" s="708"/>
      <c r="X171" s="708"/>
      <c r="Y171" s="708"/>
      <c r="Z171" s="708"/>
      <c r="AA171" s="708"/>
      <c r="AB171" s="708"/>
      <c r="AC171" s="708"/>
      <c r="AD171" s="708"/>
      <c r="AE171" s="708"/>
      <c r="AF171" s="708"/>
      <c r="AG171" s="708"/>
      <c r="AH171" s="708"/>
      <c r="AI171" s="708"/>
      <c r="AJ171" s="708"/>
      <c r="AK171" s="708"/>
      <c r="AL171" s="708"/>
      <c r="AM171" s="708"/>
      <c r="AN171" s="708"/>
      <c r="AO171" s="708"/>
      <c r="AP171" s="708"/>
      <c r="AQ171" s="708"/>
      <c r="AR171" s="708"/>
      <c r="AS171" s="708"/>
      <c r="AT171" s="708"/>
      <c r="AU171" s="708"/>
      <c r="AV171" s="708"/>
      <c r="AW171" s="708"/>
      <c r="AX171" s="708"/>
      <c r="AY171" s="708"/>
      <c r="AZ171" s="708"/>
      <c r="BA171" s="708"/>
      <c r="BB171" s="708"/>
      <c r="BC171" s="708"/>
      <c r="BD171" s="708"/>
      <c r="BE171" s="708"/>
      <c r="BF171" s="708"/>
      <c r="BG171" s="708"/>
      <c r="BH171" s="708"/>
      <c r="BI171" s="708"/>
      <c r="BJ171" s="708"/>
      <c r="BK171" s="708"/>
      <c r="BL171" s="708"/>
      <c r="BM171" s="708"/>
      <c r="BN171" s="708"/>
      <c r="BO171" s="708"/>
      <c r="BP171" s="708"/>
      <c r="BQ171" s="708"/>
      <c r="BR171" s="708"/>
      <c r="BS171" s="708"/>
      <c r="BT171" s="708"/>
      <c r="BU171" s="708"/>
      <c r="BV171" s="708"/>
      <c r="BW171" s="708"/>
      <c r="BX171" s="708"/>
      <c r="BY171" s="708"/>
      <c r="BZ171" s="708"/>
      <c r="CA171" s="708"/>
      <c r="CB171" s="708"/>
      <c r="CC171" s="708"/>
      <c r="CD171" s="708"/>
      <c r="CE171" s="708"/>
      <c r="CF171" s="708"/>
      <c r="CG171" s="708"/>
      <c r="CH171" s="708"/>
      <c r="CI171" s="708"/>
      <c r="CJ171" s="708"/>
      <c r="CK171" s="708"/>
      <c r="CL171" s="708"/>
      <c r="CM171" s="708"/>
      <c r="CN171" s="708"/>
      <c r="CO171" s="708"/>
      <c r="CP171" s="708"/>
      <c r="CQ171" s="708"/>
      <c r="CR171" s="708"/>
      <c r="CS171" s="708"/>
      <c r="CT171" s="708"/>
      <c r="CU171" s="708"/>
      <c r="CV171" s="708"/>
      <c r="CW171" s="708"/>
      <c r="CX171" s="708"/>
      <c r="CY171" s="708"/>
      <c r="CZ171" s="708"/>
      <c r="DA171" s="708"/>
      <c r="DB171" s="708"/>
      <c r="DC171" s="708"/>
      <c r="DD171" s="708"/>
      <c r="DE171" s="708"/>
      <c r="DF171" s="708"/>
      <c r="DG171" s="708"/>
      <c r="DH171" s="708"/>
      <c r="DI171" s="708"/>
      <c r="DJ171" s="708"/>
      <c r="DK171" s="708"/>
      <c r="DL171" s="708"/>
      <c r="DM171" s="708"/>
      <c r="DN171" s="708"/>
      <c r="DO171" s="708"/>
      <c r="DP171" s="708"/>
      <c r="DQ171" s="708"/>
      <c r="DR171" s="708"/>
      <c r="DS171" s="708"/>
      <c r="DT171" s="708"/>
      <c r="DU171" s="708"/>
      <c r="DV171" s="708"/>
      <c r="GQ171" s="708"/>
      <c r="GR171" s="708"/>
      <c r="GS171" s="708"/>
      <c r="GT171" s="708"/>
    </row>
    <row r="172" spans="1:202" s="707" customFormat="1" x14ac:dyDescent="0.35">
      <c r="A172" s="708"/>
      <c r="B172" s="708"/>
      <c r="C172" s="708"/>
      <c r="D172" s="708"/>
      <c r="E172" s="708"/>
      <c r="F172" s="708"/>
      <c r="G172" s="708"/>
      <c r="H172" s="708"/>
      <c r="I172" s="708"/>
      <c r="J172" s="708"/>
      <c r="K172" s="708"/>
      <c r="L172" s="708"/>
      <c r="M172" s="708"/>
      <c r="N172" s="708"/>
      <c r="O172" s="708"/>
      <c r="P172" s="708"/>
      <c r="Q172" s="708"/>
      <c r="R172" s="708"/>
      <c r="S172" s="708"/>
      <c r="T172" s="708"/>
      <c r="U172" s="708"/>
      <c r="V172" s="708"/>
      <c r="W172" s="708"/>
      <c r="X172" s="708"/>
      <c r="Y172" s="708"/>
      <c r="Z172" s="708"/>
      <c r="AA172" s="708"/>
      <c r="AB172" s="708"/>
      <c r="AC172" s="708"/>
      <c r="AD172" s="708"/>
      <c r="AE172" s="708"/>
      <c r="AF172" s="708"/>
      <c r="AG172" s="708"/>
      <c r="AH172" s="708"/>
      <c r="AI172" s="708"/>
      <c r="AJ172" s="708"/>
      <c r="AK172" s="708"/>
      <c r="AL172" s="708"/>
      <c r="AM172" s="708"/>
      <c r="AN172" s="708"/>
      <c r="AO172" s="708"/>
      <c r="AP172" s="708"/>
      <c r="AQ172" s="708"/>
      <c r="AR172" s="708"/>
      <c r="AS172" s="708"/>
      <c r="AT172" s="708"/>
      <c r="AU172" s="708"/>
      <c r="AV172" s="708"/>
      <c r="AW172" s="708"/>
      <c r="AX172" s="708"/>
      <c r="AY172" s="708"/>
      <c r="AZ172" s="708"/>
      <c r="BA172" s="708"/>
      <c r="BB172" s="708"/>
      <c r="BC172" s="708"/>
      <c r="BD172" s="708"/>
      <c r="BE172" s="708"/>
      <c r="BF172" s="708"/>
      <c r="BG172" s="708"/>
      <c r="BH172" s="708"/>
      <c r="BI172" s="708"/>
      <c r="BJ172" s="708"/>
      <c r="BK172" s="708"/>
      <c r="BL172" s="708"/>
      <c r="BM172" s="708"/>
      <c r="BN172" s="708"/>
      <c r="BO172" s="708"/>
      <c r="BP172" s="708"/>
      <c r="BQ172" s="708"/>
      <c r="BR172" s="708"/>
      <c r="BS172" s="708"/>
      <c r="BT172" s="708"/>
      <c r="BU172" s="708"/>
      <c r="BV172" s="708"/>
      <c r="BW172" s="708"/>
      <c r="BX172" s="708"/>
      <c r="BY172" s="708"/>
      <c r="BZ172" s="708"/>
      <c r="CA172" s="708"/>
      <c r="CB172" s="708"/>
      <c r="CC172" s="708"/>
      <c r="CD172" s="708"/>
      <c r="CE172" s="708"/>
      <c r="CF172" s="708"/>
      <c r="CG172" s="708"/>
      <c r="CH172" s="708"/>
      <c r="CI172" s="708"/>
      <c r="CJ172" s="708"/>
      <c r="CK172" s="708"/>
      <c r="CL172" s="708"/>
      <c r="CM172" s="708"/>
      <c r="CN172" s="708"/>
      <c r="CO172" s="708"/>
      <c r="CP172" s="708"/>
      <c r="CQ172" s="708"/>
      <c r="CR172" s="708"/>
      <c r="CS172" s="708"/>
      <c r="CT172" s="708"/>
      <c r="CU172" s="708"/>
      <c r="CV172" s="708"/>
      <c r="CW172" s="708"/>
      <c r="CX172" s="708"/>
      <c r="CY172" s="708"/>
      <c r="CZ172" s="708"/>
      <c r="DA172" s="708"/>
      <c r="DB172" s="708"/>
      <c r="DC172" s="708"/>
      <c r="DD172" s="708"/>
      <c r="DE172" s="708"/>
      <c r="DF172" s="708"/>
      <c r="DG172" s="708"/>
      <c r="DH172" s="708"/>
      <c r="DI172" s="708"/>
      <c r="DJ172" s="708"/>
      <c r="DK172" s="708"/>
      <c r="DL172" s="708"/>
      <c r="DM172" s="708"/>
      <c r="DN172" s="708"/>
      <c r="DO172" s="708"/>
      <c r="DP172" s="708"/>
      <c r="DQ172" s="708"/>
      <c r="DR172" s="708"/>
      <c r="DS172" s="708"/>
      <c r="DT172" s="708"/>
      <c r="DU172" s="708"/>
      <c r="DV172" s="708"/>
      <c r="GQ172" s="708"/>
      <c r="GR172" s="708"/>
      <c r="GS172" s="708"/>
      <c r="GT172" s="708"/>
    </row>
    <row r="173" spans="1:202" s="707" customFormat="1" x14ac:dyDescent="0.35">
      <c r="A173" s="708"/>
      <c r="B173" s="708"/>
      <c r="C173" s="708"/>
      <c r="D173" s="708"/>
      <c r="E173" s="708"/>
      <c r="F173" s="708"/>
      <c r="G173" s="708"/>
      <c r="H173" s="708"/>
      <c r="I173" s="708"/>
      <c r="J173" s="708"/>
      <c r="K173" s="708"/>
      <c r="L173" s="708"/>
      <c r="M173" s="708"/>
      <c r="N173" s="708"/>
      <c r="O173" s="708"/>
      <c r="P173" s="708"/>
      <c r="Q173" s="708"/>
      <c r="R173" s="708"/>
      <c r="S173" s="708"/>
      <c r="T173" s="708"/>
      <c r="U173" s="708"/>
      <c r="V173" s="708"/>
      <c r="W173" s="708"/>
      <c r="X173" s="708"/>
      <c r="Y173" s="708"/>
      <c r="Z173" s="708"/>
      <c r="AA173" s="708"/>
      <c r="AB173" s="708"/>
      <c r="AC173" s="708"/>
      <c r="AD173" s="708"/>
      <c r="AE173" s="708"/>
      <c r="AF173" s="708"/>
      <c r="AG173" s="708"/>
      <c r="AH173" s="708"/>
      <c r="AI173" s="708"/>
      <c r="AJ173" s="708"/>
      <c r="AK173" s="708"/>
      <c r="AL173" s="708"/>
      <c r="AM173" s="708"/>
      <c r="AN173" s="708"/>
      <c r="AO173" s="708"/>
      <c r="AP173" s="708"/>
      <c r="AQ173" s="708"/>
      <c r="AR173" s="708"/>
      <c r="AS173" s="708"/>
      <c r="AT173" s="708"/>
      <c r="AU173" s="708"/>
      <c r="AV173" s="708"/>
      <c r="AW173" s="708"/>
      <c r="AX173" s="708"/>
      <c r="AY173" s="708"/>
      <c r="AZ173" s="708"/>
      <c r="BA173" s="708"/>
      <c r="BB173" s="708"/>
      <c r="BC173" s="708"/>
      <c r="BD173" s="708"/>
      <c r="BE173" s="708"/>
      <c r="BF173" s="708"/>
      <c r="BG173" s="708"/>
      <c r="BH173" s="708"/>
      <c r="BI173" s="708"/>
      <c r="BJ173" s="708"/>
      <c r="BK173" s="708"/>
      <c r="BL173" s="708"/>
      <c r="BM173" s="708"/>
      <c r="BN173" s="708"/>
      <c r="BO173" s="708"/>
      <c r="BP173" s="708"/>
      <c r="BQ173" s="708"/>
      <c r="BR173" s="708"/>
      <c r="BS173" s="708"/>
      <c r="BT173" s="708"/>
      <c r="BU173" s="708"/>
      <c r="BV173" s="708"/>
      <c r="BW173" s="708"/>
      <c r="BX173" s="708"/>
      <c r="BY173" s="708"/>
      <c r="BZ173" s="708"/>
      <c r="CA173" s="708"/>
      <c r="CB173" s="708"/>
      <c r="CC173" s="708"/>
      <c r="CD173" s="708"/>
      <c r="CE173" s="708"/>
      <c r="CF173" s="708"/>
      <c r="CG173" s="708"/>
      <c r="CH173" s="708"/>
      <c r="CI173" s="708"/>
      <c r="CJ173" s="708"/>
      <c r="CK173" s="708"/>
      <c r="CL173" s="708"/>
      <c r="CM173" s="708"/>
      <c r="CN173" s="708"/>
      <c r="CO173" s="708"/>
      <c r="CP173" s="708"/>
      <c r="CQ173" s="708"/>
      <c r="CR173" s="708"/>
      <c r="CS173" s="708"/>
      <c r="CT173" s="708"/>
      <c r="CU173" s="708"/>
      <c r="CV173" s="708"/>
      <c r="CW173" s="708"/>
      <c r="CX173" s="708"/>
      <c r="CY173" s="708"/>
      <c r="CZ173" s="708"/>
      <c r="DA173" s="708"/>
      <c r="DB173" s="708"/>
      <c r="DC173" s="708"/>
      <c r="DD173" s="708"/>
      <c r="DE173" s="708"/>
      <c r="DF173" s="708"/>
      <c r="DG173" s="708"/>
      <c r="DH173" s="708"/>
      <c r="DI173" s="708"/>
      <c r="DJ173" s="708"/>
      <c r="DK173" s="708"/>
      <c r="DL173" s="708"/>
      <c r="DM173" s="708"/>
      <c r="DN173" s="708"/>
      <c r="DO173" s="708"/>
      <c r="DP173" s="708"/>
      <c r="DQ173" s="708"/>
      <c r="DR173" s="708"/>
      <c r="DS173" s="708"/>
      <c r="DT173" s="708"/>
      <c r="DU173" s="708"/>
      <c r="DV173" s="708"/>
      <c r="GQ173" s="708"/>
      <c r="GR173" s="708"/>
      <c r="GS173" s="708"/>
      <c r="GT173" s="708"/>
    </row>
    <row r="174" spans="1:202" s="707" customFormat="1" x14ac:dyDescent="0.35">
      <c r="A174" s="708"/>
      <c r="B174" s="708"/>
      <c r="C174" s="708"/>
      <c r="D174" s="708"/>
      <c r="E174" s="708"/>
      <c r="F174" s="708"/>
      <c r="G174" s="708"/>
      <c r="H174" s="708"/>
      <c r="I174" s="708"/>
      <c r="J174" s="708"/>
      <c r="K174" s="708"/>
      <c r="L174" s="708"/>
      <c r="M174" s="708"/>
      <c r="N174" s="708"/>
      <c r="O174" s="708"/>
      <c r="P174" s="708"/>
      <c r="Q174" s="708"/>
      <c r="R174" s="708"/>
      <c r="S174" s="708"/>
      <c r="T174" s="708"/>
      <c r="U174" s="708"/>
      <c r="V174" s="708"/>
      <c r="W174" s="708"/>
      <c r="X174" s="708"/>
      <c r="Y174" s="708"/>
      <c r="Z174" s="708"/>
      <c r="AA174" s="708"/>
      <c r="AB174" s="708"/>
      <c r="AC174" s="708"/>
      <c r="AD174" s="708"/>
      <c r="AE174" s="708"/>
      <c r="AF174" s="708"/>
      <c r="AG174" s="708"/>
      <c r="AH174" s="708"/>
      <c r="AI174" s="708"/>
      <c r="AJ174" s="708"/>
      <c r="AK174" s="708"/>
      <c r="AL174" s="708"/>
      <c r="AM174" s="708"/>
      <c r="AN174" s="708"/>
      <c r="AO174" s="708"/>
      <c r="AP174" s="708"/>
      <c r="AQ174" s="708"/>
      <c r="AR174" s="708"/>
      <c r="AS174" s="708"/>
      <c r="AT174" s="708"/>
      <c r="AU174" s="708"/>
      <c r="AV174" s="708"/>
      <c r="AW174" s="708"/>
      <c r="AX174" s="708"/>
      <c r="AY174" s="708"/>
      <c r="AZ174" s="708"/>
      <c r="BA174" s="708"/>
      <c r="BB174" s="708"/>
      <c r="BC174" s="708"/>
      <c r="BD174" s="708"/>
      <c r="BE174" s="708"/>
      <c r="BF174" s="708"/>
      <c r="BG174" s="708"/>
      <c r="BH174" s="708"/>
      <c r="BI174" s="708"/>
      <c r="BJ174" s="708"/>
      <c r="BK174" s="708"/>
      <c r="BL174" s="708"/>
      <c r="BM174" s="708"/>
      <c r="BN174" s="708"/>
      <c r="BO174" s="708"/>
      <c r="BP174" s="708"/>
      <c r="BQ174" s="708"/>
      <c r="BR174" s="708"/>
      <c r="BS174" s="708"/>
      <c r="BT174" s="708"/>
      <c r="BU174" s="708"/>
      <c r="BV174" s="708"/>
      <c r="BW174" s="708"/>
      <c r="BX174" s="708"/>
      <c r="BY174" s="708"/>
      <c r="BZ174" s="708"/>
      <c r="CA174" s="708"/>
      <c r="CB174" s="708"/>
      <c r="CC174" s="708"/>
      <c r="CD174" s="708"/>
      <c r="CE174" s="708"/>
      <c r="CF174" s="708"/>
      <c r="CG174" s="708"/>
      <c r="CH174" s="708"/>
      <c r="CI174" s="708"/>
      <c r="CJ174" s="708"/>
      <c r="CK174" s="708"/>
      <c r="CL174" s="708"/>
      <c r="CM174" s="708"/>
      <c r="CN174" s="708"/>
      <c r="CO174" s="708"/>
      <c r="CP174" s="708"/>
      <c r="CQ174" s="708"/>
      <c r="CR174" s="708"/>
      <c r="CS174" s="708"/>
      <c r="CT174" s="708"/>
      <c r="CU174" s="708"/>
      <c r="CV174" s="708"/>
      <c r="CW174" s="708"/>
      <c r="CX174" s="708"/>
      <c r="CY174" s="708"/>
      <c r="CZ174" s="708"/>
      <c r="DA174" s="708"/>
      <c r="DB174" s="708"/>
      <c r="DC174" s="708"/>
      <c r="DD174" s="708"/>
      <c r="DE174" s="708"/>
      <c r="DF174" s="708"/>
      <c r="DG174" s="708"/>
      <c r="DH174" s="708"/>
      <c r="DI174" s="708"/>
      <c r="DJ174" s="708"/>
      <c r="DK174" s="708"/>
      <c r="DL174" s="708"/>
      <c r="DM174" s="708"/>
      <c r="DN174" s="708"/>
      <c r="DO174" s="708"/>
      <c r="DP174" s="708"/>
      <c r="DQ174" s="708"/>
      <c r="DR174" s="708"/>
      <c r="DS174" s="708"/>
      <c r="DT174" s="708"/>
      <c r="DU174" s="708"/>
      <c r="DV174" s="708"/>
      <c r="GQ174" s="708"/>
      <c r="GR174" s="708"/>
      <c r="GS174" s="708"/>
      <c r="GT174" s="708"/>
    </row>
    <row r="175" spans="1:202" s="707" customFormat="1" x14ac:dyDescent="0.35">
      <c r="A175" s="708"/>
      <c r="B175" s="708"/>
      <c r="C175" s="708"/>
      <c r="D175" s="708"/>
      <c r="E175" s="708"/>
      <c r="F175" s="708"/>
      <c r="G175" s="708"/>
      <c r="H175" s="708"/>
      <c r="I175" s="708"/>
      <c r="J175" s="708"/>
      <c r="K175" s="708"/>
      <c r="L175" s="708"/>
      <c r="M175" s="708"/>
      <c r="N175" s="708"/>
      <c r="O175" s="708"/>
      <c r="P175" s="708"/>
      <c r="Q175" s="708"/>
      <c r="R175" s="708"/>
      <c r="S175" s="708"/>
      <c r="T175" s="708"/>
      <c r="U175" s="708"/>
      <c r="V175" s="708"/>
      <c r="W175" s="708"/>
      <c r="X175" s="708"/>
      <c r="Y175" s="708"/>
      <c r="Z175" s="708"/>
      <c r="AA175" s="708"/>
      <c r="AB175" s="708"/>
      <c r="AC175" s="708"/>
      <c r="AD175" s="708"/>
      <c r="AE175" s="708"/>
      <c r="AF175" s="708"/>
      <c r="AG175" s="708"/>
      <c r="AH175" s="708"/>
      <c r="AI175" s="708"/>
      <c r="AJ175" s="708"/>
      <c r="AK175" s="708"/>
      <c r="AL175" s="708"/>
      <c r="AM175" s="708"/>
      <c r="AN175" s="708"/>
      <c r="AO175" s="708"/>
      <c r="AP175" s="708"/>
      <c r="AQ175" s="708"/>
      <c r="AR175" s="708"/>
      <c r="AS175" s="708"/>
      <c r="AT175" s="708"/>
      <c r="AU175" s="708"/>
      <c r="AV175" s="708"/>
      <c r="AW175" s="708"/>
      <c r="AX175" s="708"/>
      <c r="AY175" s="708"/>
      <c r="AZ175" s="708"/>
      <c r="BA175" s="708"/>
      <c r="BB175" s="708"/>
      <c r="BC175" s="708"/>
      <c r="BD175" s="708"/>
      <c r="BE175" s="708"/>
      <c r="BF175" s="708"/>
      <c r="BG175" s="708"/>
      <c r="BH175" s="708"/>
      <c r="BI175" s="708"/>
      <c r="BJ175" s="708"/>
      <c r="BK175" s="708"/>
      <c r="BL175" s="708"/>
      <c r="BM175" s="708"/>
      <c r="BN175" s="708"/>
      <c r="BO175" s="708"/>
      <c r="BP175" s="708"/>
      <c r="BQ175" s="708"/>
      <c r="BR175" s="708"/>
      <c r="BS175" s="708"/>
      <c r="BT175" s="708"/>
      <c r="BU175" s="708"/>
      <c r="BV175" s="708"/>
      <c r="BW175" s="708"/>
      <c r="BX175" s="708"/>
      <c r="BY175" s="708"/>
      <c r="BZ175" s="708"/>
      <c r="CA175" s="708"/>
      <c r="CB175" s="708"/>
      <c r="CC175" s="708"/>
      <c r="CD175" s="708"/>
      <c r="CE175" s="708"/>
      <c r="CF175" s="708"/>
      <c r="CG175" s="708"/>
      <c r="CH175" s="708"/>
      <c r="CI175" s="708"/>
      <c r="CJ175" s="708"/>
      <c r="CK175" s="708"/>
      <c r="CL175" s="708"/>
      <c r="CM175" s="708"/>
      <c r="CN175" s="708"/>
      <c r="CO175" s="708"/>
      <c r="CP175" s="708"/>
      <c r="CQ175" s="708"/>
      <c r="CR175" s="708"/>
      <c r="CS175" s="708"/>
      <c r="CT175" s="708"/>
      <c r="CU175" s="708"/>
      <c r="CV175" s="708"/>
      <c r="CW175" s="708"/>
      <c r="CX175" s="708"/>
      <c r="CY175" s="708"/>
      <c r="CZ175" s="708"/>
      <c r="DA175" s="708"/>
      <c r="DB175" s="708"/>
      <c r="DC175" s="708"/>
      <c r="DD175" s="708"/>
      <c r="DE175" s="708"/>
      <c r="DF175" s="708"/>
      <c r="DG175" s="708"/>
      <c r="DH175" s="708"/>
      <c r="DI175" s="708"/>
      <c r="DJ175" s="708"/>
      <c r="DK175" s="708"/>
      <c r="DL175" s="708"/>
      <c r="DM175" s="708"/>
      <c r="DN175" s="708"/>
      <c r="DO175" s="708"/>
      <c r="DP175" s="708"/>
      <c r="DQ175" s="708"/>
      <c r="DR175" s="708"/>
      <c r="DS175" s="708"/>
      <c r="DT175" s="708"/>
      <c r="DU175" s="708"/>
      <c r="DV175" s="708"/>
      <c r="GQ175" s="708"/>
      <c r="GR175" s="708"/>
      <c r="GS175" s="708"/>
      <c r="GT175" s="708"/>
    </row>
    <row r="176" spans="1:202" s="707" customFormat="1" x14ac:dyDescent="0.35">
      <c r="A176" s="708"/>
      <c r="B176" s="708"/>
      <c r="C176" s="708"/>
      <c r="D176" s="708"/>
      <c r="E176" s="708"/>
      <c r="F176" s="708"/>
      <c r="G176" s="708"/>
      <c r="H176" s="708"/>
      <c r="I176" s="708"/>
      <c r="J176" s="708"/>
      <c r="K176" s="708"/>
      <c r="L176" s="708"/>
      <c r="M176" s="708"/>
      <c r="N176" s="708"/>
      <c r="O176" s="708"/>
      <c r="P176" s="708"/>
      <c r="Q176" s="708"/>
      <c r="R176" s="708"/>
      <c r="S176" s="708"/>
      <c r="T176" s="708"/>
      <c r="U176" s="708"/>
      <c r="V176" s="708"/>
      <c r="W176" s="708"/>
      <c r="X176" s="708"/>
      <c r="Y176" s="708"/>
      <c r="Z176" s="708"/>
      <c r="AA176" s="708"/>
      <c r="AB176" s="708"/>
      <c r="AC176" s="708"/>
      <c r="AD176" s="708"/>
      <c r="AE176" s="708"/>
      <c r="AF176" s="708"/>
      <c r="AG176" s="708"/>
      <c r="AH176" s="708"/>
      <c r="AI176" s="708"/>
      <c r="AJ176" s="708"/>
      <c r="AK176" s="708"/>
      <c r="AL176" s="708"/>
      <c r="AM176" s="708"/>
      <c r="AN176" s="708"/>
      <c r="AO176" s="708"/>
      <c r="AP176" s="708"/>
      <c r="AQ176" s="708"/>
      <c r="AR176" s="708"/>
      <c r="AS176" s="708"/>
      <c r="AT176" s="708"/>
      <c r="AU176" s="708"/>
      <c r="AV176" s="708"/>
      <c r="AW176" s="708"/>
      <c r="AX176" s="708"/>
      <c r="AY176" s="708"/>
      <c r="AZ176" s="708"/>
      <c r="BA176" s="708"/>
      <c r="BB176" s="708"/>
      <c r="BC176" s="708"/>
      <c r="BD176" s="708"/>
      <c r="BE176" s="708"/>
      <c r="BF176" s="708"/>
      <c r="BG176" s="708"/>
      <c r="BH176" s="708"/>
      <c r="BI176" s="708"/>
      <c r="BJ176" s="708"/>
      <c r="BK176" s="708"/>
      <c r="BL176" s="708"/>
      <c r="BM176" s="708"/>
      <c r="BN176" s="708"/>
      <c r="BO176" s="708"/>
      <c r="BP176" s="708"/>
      <c r="BQ176" s="708"/>
      <c r="BR176" s="708"/>
      <c r="BS176" s="708"/>
      <c r="BT176" s="708"/>
      <c r="BU176" s="708"/>
      <c r="BV176" s="708"/>
      <c r="BW176" s="708"/>
      <c r="BX176" s="708"/>
      <c r="BY176" s="708"/>
      <c r="BZ176" s="708"/>
      <c r="CA176" s="708"/>
      <c r="CB176" s="708"/>
      <c r="CC176" s="708"/>
      <c r="CD176" s="708"/>
      <c r="CE176" s="708"/>
      <c r="CF176" s="708"/>
      <c r="CG176" s="708"/>
      <c r="CH176" s="708"/>
      <c r="CI176" s="708"/>
      <c r="CJ176" s="708"/>
      <c r="CK176" s="708"/>
      <c r="CL176" s="708"/>
      <c r="CM176" s="708"/>
      <c r="CN176" s="708"/>
      <c r="CO176" s="708"/>
      <c r="CP176" s="708"/>
      <c r="CQ176" s="708"/>
      <c r="CR176" s="708"/>
      <c r="CS176" s="708"/>
      <c r="CT176" s="708"/>
      <c r="CU176" s="708"/>
      <c r="CV176" s="708"/>
      <c r="CW176" s="708"/>
      <c r="CX176" s="708"/>
      <c r="CY176" s="708"/>
      <c r="CZ176" s="708"/>
      <c r="DA176" s="708"/>
      <c r="DB176" s="708"/>
      <c r="DC176" s="708"/>
      <c r="DD176" s="708"/>
      <c r="DE176" s="708"/>
      <c r="DF176" s="708"/>
      <c r="DG176" s="708"/>
      <c r="DH176" s="708"/>
      <c r="DI176" s="708"/>
      <c r="DJ176" s="708"/>
      <c r="DK176" s="708"/>
      <c r="DL176" s="708"/>
      <c r="DM176" s="708"/>
      <c r="DN176" s="708"/>
      <c r="DO176" s="708"/>
      <c r="DP176" s="708"/>
      <c r="DQ176" s="708"/>
      <c r="DR176" s="708"/>
      <c r="DS176" s="708"/>
      <c r="DT176" s="708"/>
      <c r="DU176" s="708"/>
      <c r="DV176" s="708"/>
      <c r="GQ176" s="708"/>
      <c r="GR176" s="708"/>
      <c r="GS176" s="708"/>
      <c r="GT176" s="708"/>
    </row>
    <row r="177" spans="1:202" s="707" customFormat="1" x14ac:dyDescent="0.35">
      <c r="A177" s="708"/>
      <c r="B177" s="708"/>
      <c r="C177" s="708"/>
      <c r="D177" s="708"/>
      <c r="E177" s="708"/>
      <c r="F177" s="708"/>
      <c r="G177" s="708"/>
      <c r="H177" s="708"/>
      <c r="I177" s="708"/>
      <c r="J177" s="708"/>
      <c r="K177" s="708"/>
      <c r="L177" s="708"/>
      <c r="M177" s="708"/>
      <c r="N177" s="708"/>
      <c r="O177" s="708"/>
      <c r="P177" s="708"/>
      <c r="Q177" s="708"/>
      <c r="R177" s="708"/>
      <c r="S177" s="708"/>
      <c r="T177" s="708"/>
      <c r="U177" s="708"/>
      <c r="V177" s="708"/>
      <c r="W177" s="708"/>
      <c r="X177" s="708"/>
      <c r="Y177" s="708"/>
      <c r="Z177" s="708"/>
      <c r="AA177" s="708"/>
      <c r="AB177" s="708"/>
      <c r="AC177" s="708"/>
      <c r="AD177" s="708"/>
      <c r="AE177" s="708"/>
      <c r="AF177" s="708"/>
      <c r="AG177" s="708"/>
      <c r="AH177" s="708"/>
      <c r="AI177" s="708"/>
      <c r="AJ177" s="708"/>
      <c r="AK177" s="708"/>
      <c r="AL177" s="708"/>
      <c r="AM177" s="708"/>
      <c r="AN177" s="708"/>
      <c r="AO177" s="708"/>
      <c r="AP177" s="708"/>
      <c r="AQ177" s="708"/>
      <c r="AR177" s="708"/>
      <c r="AS177" s="708"/>
      <c r="AT177" s="708"/>
      <c r="AU177" s="708"/>
      <c r="AV177" s="708"/>
      <c r="AW177" s="708"/>
      <c r="AX177" s="708"/>
      <c r="AY177" s="708"/>
      <c r="AZ177" s="708"/>
      <c r="BA177" s="708"/>
      <c r="BB177" s="708"/>
      <c r="BC177" s="708"/>
      <c r="BD177" s="708"/>
      <c r="BE177" s="708"/>
      <c r="BF177" s="708"/>
      <c r="BG177" s="708"/>
      <c r="BH177" s="708"/>
      <c r="BI177" s="708"/>
      <c r="BJ177" s="708"/>
      <c r="BK177" s="708"/>
      <c r="BL177" s="708"/>
      <c r="BM177" s="708"/>
      <c r="BN177" s="708"/>
      <c r="BO177" s="708"/>
      <c r="BP177" s="708"/>
      <c r="BQ177" s="708"/>
      <c r="BR177" s="708"/>
      <c r="BS177" s="708"/>
      <c r="BT177" s="708"/>
      <c r="BU177" s="708"/>
      <c r="BV177" s="708"/>
      <c r="BW177" s="708"/>
      <c r="BX177" s="708"/>
      <c r="BY177" s="708"/>
      <c r="BZ177" s="708"/>
      <c r="CA177" s="708"/>
      <c r="CB177" s="708"/>
      <c r="CC177" s="708"/>
      <c r="CD177" s="708"/>
      <c r="CE177" s="708"/>
      <c r="CF177" s="708"/>
      <c r="CG177" s="708"/>
      <c r="CH177" s="708"/>
      <c r="CI177" s="708"/>
      <c r="CJ177" s="708"/>
      <c r="CK177" s="708"/>
      <c r="CL177" s="708"/>
      <c r="CM177" s="708"/>
      <c r="CN177" s="708"/>
      <c r="CO177" s="708"/>
      <c r="CP177" s="708"/>
      <c r="CQ177" s="708"/>
      <c r="CR177" s="708"/>
      <c r="CS177" s="708"/>
      <c r="CT177" s="708"/>
      <c r="CU177" s="708"/>
      <c r="CV177" s="708"/>
      <c r="CW177" s="708"/>
      <c r="CX177" s="708"/>
      <c r="CY177" s="708"/>
      <c r="CZ177" s="708"/>
      <c r="DA177" s="708"/>
      <c r="DB177" s="708"/>
      <c r="DC177" s="708"/>
      <c r="DD177" s="708"/>
      <c r="DE177" s="708"/>
      <c r="DF177" s="708"/>
      <c r="DG177" s="708"/>
      <c r="DH177" s="708"/>
      <c r="DI177" s="708"/>
      <c r="DJ177" s="708"/>
      <c r="DK177" s="708"/>
      <c r="DL177" s="708"/>
      <c r="DM177" s="708"/>
      <c r="DN177" s="708"/>
      <c r="DO177" s="708"/>
      <c r="DP177" s="708"/>
      <c r="DQ177" s="708"/>
      <c r="DR177" s="708"/>
      <c r="DS177" s="708"/>
      <c r="DT177" s="708"/>
      <c r="DU177" s="708"/>
      <c r="DV177" s="708"/>
      <c r="GQ177" s="708"/>
      <c r="GR177" s="708"/>
      <c r="GS177" s="708"/>
      <c r="GT177" s="708"/>
    </row>
    <row r="178" spans="1:202" s="707" customFormat="1" x14ac:dyDescent="0.35">
      <c r="A178" s="708"/>
      <c r="B178" s="708"/>
      <c r="C178" s="708"/>
      <c r="D178" s="708"/>
      <c r="E178" s="708"/>
      <c r="F178" s="708"/>
      <c r="G178" s="708"/>
      <c r="H178" s="708"/>
      <c r="I178" s="708"/>
      <c r="J178" s="708"/>
      <c r="K178" s="708"/>
      <c r="L178" s="708"/>
      <c r="M178" s="708"/>
      <c r="N178" s="708"/>
      <c r="O178" s="708"/>
      <c r="P178" s="708"/>
      <c r="Q178" s="708"/>
      <c r="R178" s="708"/>
      <c r="S178" s="708"/>
      <c r="T178" s="708"/>
      <c r="U178" s="708"/>
      <c r="V178" s="708"/>
      <c r="W178" s="708"/>
      <c r="X178" s="708"/>
      <c r="Y178" s="708"/>
      <c r="Z178" s="708"/>
      <c r="AA178" s="708"/>
      <c r="AB178" s="708"/>
      <c r="AC178" s="708"/>
      <c r="AD178" s="708"/>
      <c r="AE178" s="708"/>
      <c r="AF178" s="708"/>
      <c r="AG178" s="708"/>
      <c r="AH178" s="708"/>
      <c r="AI178" s="708"/>
      <c r="AJ178" s="708"/>
      <c r="AK178" s="708"/>
      <c r="AL178" s="708"/>
      <c r="AM178" s="708"/>
      <c r="AN178" s="708"/>
      <c r="AO178" s="708"/>
      <c r="AP178" s="708"/>
      <c r="AQ178" s="708"/>
      <c r="AR178" s="708"/>
      <c r="AS178" s="708"/>
      <c r="AT178" s="708"/>
      <c r="AU178" s="708"/>
      <c r="AV178" s="708"/>
      <c r="AW178" s="708"/>
      <c r="AX178" s="708"/>
      <c r="AY178" s="708"/>
      <c r="AZ178" s="708"/>
      <c r="BA178" s="708"/>
      <c r="BB178" s="708"/>
      <c r="BC178" s="708"/>
      <c r="BD178" s="708"/>
      <c r="BE178" s="708"/>
      <c r="BF178" s="708"/>
      <c r="BG178" s="708"/>
      <c r="BH178" s="708"/>
      <c r="BI178" s="708"/>
      <c r="BJ178" s="708"/>
      <c r="BK178" s="708"/>
      <c r="BL178" s="708"/>
      <c r="BM178" s="708"/>
      <c r="BN178" s="708"/>
      <c r="BO178" s="708"/>
      <c r="BP178" s="708"/>
      <c r="BQ178" s="708"/>
      <c r="BR178" s="708"/>
      <c r="BS178" s="708"/>
      <c r="BT178" s="708"/>
      <c r="BU178" s="708"/>
      <c r="BV178" s="708"/>
      <c r="BW178" s="708"/>
      <c r="BX178" s="708"/>
      <c r="BY178" s="708"/>
      <c r="BZ178" s="708"/>
      <c r="CA178" s="708"/>
      <c r="CB178" s="708"/>
      <c r="CC178" s="708"/>
      <c r="CD178" s="708"/>
      <c r="CE178" s="708"/>
      <c r="CF178" s="708"/>
      <c r="CG178" s="708"/>
      <c r="CH178" s="708"/>
      <c r="CI178" s="708"/>
      <c r="CJ178" s="708"/>
      <c r="CK178" s="708"/>
      <c r="CL178" s="708"/>
      <c r="CM178" s="708"/>
      <c r="CN178" s="708"/>
      <c r="CO178" s="708"/>
      <c r="CP178" s="708"/>
      <c r="CQ178" s="708"/>
      <c r="CR178" s="708"/>
      <c r="CS178" s="708"/>
      <c r="CT178" s="708"/>
      <c r="CU178" s="708"/>
      <c r="CV178" s="708"/>
      <c r="CW178" s="708"/>
      <c r="CX178" s="708"/>
      <c r="CY178" s="708"/>
      <c r="CZ178" s="708"/>
      <c r="DA178" s="708"/>
      <c r="DB178" s="708"/>
      <c r="DC178" s="708"/>
      <c r="DD178" s="708"/>
      <c r="DE178" s="708"/>
      <c r="DF178" s="708"/>
      <c r="DG178" s="708"/>
      <c r="DH178" s="708"/>
      <c r="DI178" s="708"/>
      <c r="DJ178" s="708"/>
      <c r="DK178" s="708"/>
      <c r="DL178" s="708"/>
      <c r="DM178" s="708"/>
      <c r="DN178" s="708"/>
      <c r="DO178" s="708"/>
      <c r="DP178" s="708"/>
      <c r="DQ178" s="708"/>
      <c r="DR178" s="708"/>
      <c r="DS178" s="708"/>
      <c r="DT178" s="708"/>
      <c r="DU178" s="708"/>
      <c r="DV178" s="708"/>
      <c r="GQ178" s="708"/>
      <c r="GR178" s="708"/>
      <c r="GS178" s="708"/>
      <c r="GT178" s="708"/>
    </row>
    <row r="179" spans="1:202" s="707" customFormat="1" x14ac:dyDescent="0.35">
      <c r="A179" s="708"/>
      <c r="B179" s="708"/>
      <c r="C179" s="708"/>
      <c r="D179" s="708"/>
      <c r="E179" s="708"/>
      <c r="F179" s="708"/>
      <c r="G179" s="708"/>
      <c r="H179" s="708"/>
      <c r="I179" s="708"/>
      <c r="J179" s="708"/>
      <c r="K179" s="708"/>
      <c r="L179" s="708"/>
      <c r="M179" s="708"/>
      <c r="N179" s="708"/>
      <c r="O179" s="708"/>
      <c r="P179" s="708"/>
      <c r="Q179" s="708"/>
      <c r="R179" s="708"/>
      <c r="S179" s="708"/>
      <c r="T179" s="708"/>
      <c r="U179" s="708"/>
      <c r="V179" s="708"/>
      <c r="W179" s="708"/>
      <c r="X179" s="708"/>
      <c r="Y179" s="708"/>
      <c r="Z179" s="708"/>
      <c r="AA179" s="708"/>
      <c r="AB179" s="708"/>
      <c r="AC179" s="708"/>
      <c r="AD179" s="708"/>
      <c r="AE179" s="708"/>
      <c r="AF179" s="708"/>
      <c r="AG179" s="708"/>
      <c r="AH179" s="708"/>
      <c r="AI179" s="708"/>
      <c r="AJ179" s="708"/>
      <c r="AK179" s="708"/>
      <c r="AL179" s="708"/>
      <c r="AM179" s="708"/>
      <c r="AN179" s="708"/>
      <c r="AO179" s="708"/>
      <c r="AP179" s="708"/>
      <c r="AQ179" s="708"/>
      <c r="AR179" s="708"/>
      <c r="AS179" s="708"/>
      <c r="AT179" s="708"/>
      <c r="AU179" s="708"/>
      <c r="AV179" s="708"/>
      <c r="AW179" s="708"/>
      <c r="AX179" s="708"/>
      <c r="AY179" s="708"/>
      <c r="AZ179" s="708"/>
      <c r="BA179" s="708"/>
      <c r="BB179" s="708"/>
      <c r="BC179" s="708"/>
      <c r="BD179" s="708"/>
      <c r="BE179" s="708"/>
      <c r="BF179" s="708"/>
      <c r="BG179" s="708"/>
      <c r="BH179" s="708"/>
      <c r="BI179" s="708"/>
      <c r="BJ179" s="708"/>
      <c r="BK179" s="708"/>
      <c r="BL179" s="708"/>
      <c r="BM179" s="708"/>
      <c r="BN179" s="708"/>
      <c r="BO179" s="708"/>
      <c r="BP179" s="708"/>
      <c r="BQ179" s="708"/>
      <c r="BR179" s="708"/>
      <c r="BS179" s="708"/>
      <c r="BT179" s="708"/>
      <c r="BU179" s="708"/>
      <c r="BV179" s="708"/>
      <c r="BW179" s="708"/>
      <c r="BX179" s="708"/>
      <c r="BY179" s="708"/>
      <c r="BZ179" s="708"/>
      <c r="CA179" s="708"/>
      <c r="CB179" s="708"/>
      <c r="CC179" s="708"/>
      <c r="CD179" s="708"/>
      <c r="CE179" s="708"/>
      <c r="CF179" s="708"/>
      <c r="CG179" s="708"/>
      <c r="CH179" s="708"/>
      <c r="CI179" s="708"/>
      <c r="CJ179" s="708"/>
      <c r="CK179" s="708"/>
      <c r="CL179" s="708"/>
      <c r="CM179" s="708"/>
      <c r="CN179" s="708"/>
      <c r="CO179" s="708"/>
      <c r="CP179" s="708"/>
      <c r="CQ179" s="708"/>
      <c r="CR179" s="708"/>
      <c r="CS179" s="708"/>
      <c r="CT179" s="708"/>
      <c r="CU179" s="708"/>
      <c r="CV179" s="708"/>
      <c r="CW179" s="708"/>
      <c r="CX179" s="708"/>
      <c r="CY179" s="708"/>
      <c r="CZ179" s="708"/>
      <c r="DA179" s="708"/>
      <c r="DB179" s="708"/>
      <c r="DC179" s="708"/>
      <c r="DD179" s="708"/>
      <c r="DE179" s="708"/>
      <c r="DF179" s="708"/>
      <c r="DG179" s="708"/>
      <c r="DH179" s="708"/>
      <c r="DI179" s="708"/>
      <c r="DJ179" s="708"/>
      <c r="DK179" s="708"/>
      <c r="DL179" s="708"/>
      <c r="DM179" s="708"/>
      <c r="DN179" s="708"/>
      <c r="DO179" s="708"/>
      <c r="DP179" s="708"/>
      <c r="DQ179" s="708"/>
      <c r="DR179" s="708"/>
      <c r="DS179" s="708"/>
      <c r="DT179" s="708"/>
      <c r="DU179" s="708"/>
      <c r="DV179" s="708"/>
      <c r="GQ179" s="708"/>
      <c r="GR179" s="708"/>
      <c r="GS179" s="708"/>
      <c r="GT179" s="708"/>
    </row>
    <row r="180" spans="1:202" s="707" customFormat="1" x14ac:dyDescent="0.35">
      <c r="A180" s="708"/>
      <c r="B180" s="708"/>
      <c r="C180" s="708"/>
      <c r="D180" s="708"/>
      <c r="E180" s="708"/>
      <c r="F180" s="708"/>
      <c r="G180" s="708"/>
      <c r="H180" s="708"/>
      <c r="I180" s="708"/>
      <c r="J180" s="708"/>
      <c r="K180" s="708"/>
      <c r="L180" s="708"/>
      <c r="M180" s="708"/>
      <c r="N180" s="708"/>
      <c r="O180" s="708"/>
      <c r="P180" s="708"/>
      <c r="Q180" s="708"/>
      <c r="R180" s="708"/>
      <c r="S180" s="708"/>
      <c r="T180" s="708"/>
      <c r="U180" s="708"/>
      <c r="V180" s="708"/>
      <c r="W180" s="708"/>
      <c r="X180" s="708"/>
      <c r="Y180" s="708"/>
      <c r="Z180" s="708"/>
      <c r="AA180" s="708"/>
      <c r="AB180" s="708"/>
      <c r="AC180" s="708"/>
      <c r="AD180" s="708"/>
      <c r="AE180" s="708"/>
      <c r="AF180" s="708"/>
      <c r="AG180" s="708"/>
      <c r="AH180" s="708"/>
      <c r="AI180" s="708"/>
      <c r="AJ180" s="708"/>
      <c r="AK180" s="708"/>
      <c r="AL180" s="708"/>
      <c r="AM180" s="708"/>
      <c r="AN180" s="708"/>
      <c r="AO180" s="708"/>
      <c r="AP180" s="708"/>
      <c r="AQ180" s="708"/>
      <c r="AR180" s="708"/>
      <c r="AS180" s="708"/>
      <c r="AT180" s="708"/>
      <c r="AU180" s="708"/>
      <c r="AV180" s="708"/>
      <c r="AW180" s="708"/>
      <c r="AX180" s="708"/>
      <c r="AY180" s="708"/>
      <c r="AZ180" s="708"/>
      <c r="BA180" s="708"/>
      <c r="BB180" s="708"/>
      <c r="BC180" s="708"/>
      <c r="BD180" s="708"/>
      <c r="BE180" s="708"/>
      <c r="BF180" s="708"/>
      <c r="BG180" s="708"/>
      <c r="BH180" s="708"/>
      <c r="BI180" s="708"/>
      <c r="BJ180" s="708"/>
      <c r="BK180" s="708"/>
      <c r="BL180" s="708"/>
      <c r="BM180" s="708"/>
      <c r="BN180" s="708"/>
      <c r="BO180" s="708"/>
      <c r="BP180" s="708"/>
      <c r="BQ180" s="708"/>
      <c r="BR180" s="708"/>
      <c r="BS180" s="708"/>
      <c r="BT180" s="708"/>
      <c r="BU180" s="708"/>
      <c r="BV180" s="708"/>
      <c r="BW180" s="708"/>
      <c r="BX180" s="708"/>
      <c r="BY180" s="708"/>
      <c r="BZ180" s="708"/>
      <c r="CA180" s="708"/>
      <c r="CB180" s="708"/>
      <c r="CC180" s="708"/>
      <c r="CD180" s="708"/>
      <c r="CE180" s="708"/>
      <c r="CF180" s="708"/>
      <c r="CG180" s="708"/>
      <c r="CH180" s="708"/>
      <c r="CI180" s="708"/>
      <c r="CJ180" s="708"/>
      <c r="CK180" s="708"/>
      <c r="CL180" s="708"/>
      <c r="CM180" s="708"/>
      <c r="CN180" s="708"/>
      <c r="CO180" s="708"/>
      <c r="CP180" s="708"/>
      <c r="CQ180" s="708"/>
      <c r="CR180" s="708"/>
      <c r="CS180" s="708"/>
      <c r="CT180" s="708"/>
      <c r="CU180" s="708"/>
      <c r="CV180" s="708"/>
      <c r="CW180" s="708"/>
      <c r="CX180" s="708"/>
      <c r="CY180" s="708"/>
      <c r="CZ180" s="708"/>
      <c r="DA180" s="708"/>
      <c r="DB180" s="708"/>
      <c r="DC180" s="708"/>
      <c r="DD180" s="708"/>
      <c r="DE180" s="708"/>
      <c r="DF180" s="708"/>
      <c r="DG180" s="708"/>
      <c r="DH180" s="708"/>
      <c r="DI180" s="708"/>
      <c r="DJ180" s="708"/>
      <c r="DK180" s="708"/>
      <c r="DL180" s="708"/>
      <c r="DM180" s="708"/>
      <c r="DN180" s="708"/>
      <c r="DO180" s="708"/>
      <c r="DP180" s="708"/>
      <c r="DQ180" s="708"/>
      <c r="DR180" s="708"/>
      <c r="DS180" s="708"/>
      <c r="DT180" s="708"/>
      <c r="DU180" s="708"/>
      <c r="DV180" s="708"/>
      <c r="GQ180" s="708"/>
      <c r="GR180" s="708"/>
      <c r="GS180" s="708"/>
      <c r="GT180" s="708"/>
    </row>
    <row r="181" spans="1:202" s="707" customFormat="1" x14ac:dyDescent="0.35">
      <c r="A181" s="708"/>
      <c r="B181" s="708"/>
      <c r="C181" s="708"/>
      <c r="D181" s="708"/>
      <c r="E181" s="708"/>
      <c r="F181" s="708"/>
      <c r="G181" s="708"/>
      <c r="H181" s="708"/>
      <c r="I181" s="708"/>
      <c r="J181" s="708"/>
      <c r="K181" s="708"/>
      <c r="L181" s="708"/>
      <c r="M181" s="708"/>
      <c r="N181" s="708"/>
      <c r="O181" s="708"/>
      <c r="P181" s="708"/>
      <c r="Q181" s="708"/>
      <c r="R181" s="708"/>
      <c r="S181" s="708"/>
      <c r="T181" s="708"/>
      <c r="U181" s="708"/>
      <c r="V181" s="708"/>
      <c r="W181" s="708"/>
      <c r="X181" s="708"/>
      <c r="Y181" s="708"/>
      <c r="Z181" s="708"/>
      <c r="AA181" s="708"/>
      <c r="AB181" s="708"/>
      <c r="AC181" s="708"/>
      <c r="AD181" s="708"/>
      <c r="AE181" s="708"/>
      <c r="AF181" s="708"/>
      <c r="AG181" s="708"/>
      <c r="AH181" s="708"/>
      <c r="AI181" s="708"/>
      <c r="AJ181" s="708"/>
      <c r="AK181" s="708"/>
      <c r="AL181" s="708"/>
      <c r="AM181" s="708"/>
      <c r="AN181" s="708"/>
      <c r="AO181" s="708"/>
      <c r="AP181" s="708"/>
      <c r="AQ181" s="708"/>
      <c r="AR181" s="708"/>
      <c r="AS181" s="708"/>
      <c r="AT181" s="708"/>
      <c r="AU181" s="708"/>
      <c r="AV181" s="708"/>
      <c r="AW181" s="708"/>
      <c r="AX181" s="708"/>
      <c r="AY181" s="708"/>
      <c r="AZ181" s="708"/>
      <c r="BA181" s="708"/>
      <c r="BB181" s="708"/>
      <c r="BC181" s="708"/>
      <c r="BD181" s="708"/>
      <c r="BE181" s="708"/>
      <c r="BF181" s="708"/>
      <c r="BG181" s="708"/>
      <c r="BH181" s="708"/>
      <c r="BI181" s="708"/>
      <c r="BJ181" s="708"/>
      <c r="BK181" s="708"/>
      <c r="BL181" s="708"/>
      <c r="BM181" s="708"/>
      <c r="BN181" s="708"/>
      <c r="BO181" s="708"/>
      <c r="BP181" s="708"/>
      <c r="BQ181" s="708"/>
      <c r="BR181" s="708"/>
      <c r="BS181" s="708"/>
      <c r="BT181" s="708"/>
      <c r="BU181" s="708"/>
      <c r="BV181" s="708"/>
      <c r="BW181" s="708"/>
      <c r="BX181" s="708"/>
      <c r="BY181" s="708"/>
      <c r="BZ181" s="708"/>
      <c r="CA181" s="708"/>
      <c r="CB181" s="708"/>
      <c r="CC181" s="708"/>
      <c r="CD181" s="708"/>
      <c r="CE181" s="708"/>
      <c r="CF181" s="708"/>
      <c r="CG181" s="708"/>
      <c r="CH181" s="708"/>
      <c r="CI181" s="708"/>
      <c r="CJ181" s="708"/>
      <c r="CK181" s="708"/>
      <c r="CL181" s="708"/>
      <c r="CM181" s="708"/>
      <c r="CN181" s="708"/>
      <c r="CO181" s="708"/>
      <c r="CP181" s="708"/>
      <c r="CQ181" s="708"/>
      <c r="CR181" s="708"/>
      <c r="CS181" s="708"/>
      <c r="CT181" s="708"/>
      <c r="CU181" s="708"/>
      <c r="CV181" s="708"/>
      <c r="CW181" s="708"/>
      <c r="CX181" s="708"/>
      <c r="CY181" s="708"/>
      <c r="CZ181" s="708"/>
      <c r="DA181" s="708"/>
      <c r="DB181" s="708"/>
      <c r="DC181" s="708"/>
      <c r="DD181" s="708"/>
      <c r="DE181" s="708"/>
      <c r="DF181" s="708"/>
      <c r="DG181" s="708"/>
      <c r="DH181" s="708"/>
      <c r="DI181" s="708"/>
      <c r="DJ181" s="708"/>
      <c r="DK181" s="708"/>
      <c r="DL181" s="708"/>
      <c r="DM181" s="708"/>
      <c r="DN181" s="708"/>
      <c r="DO181" s="708"/>
      <c r="DP181" s="708"/>
      <c r="DQ181" s="708"/>
      <c r="DR181" s="708"/>
      <c r="DS181" s="708"/>
      <c r="DT181" s="708"/>
      <c r="DU181" s="708"/>
      <c r="DV181" s="708"/>
      <c r="GQ181" s="708"/>
      <c r="GR181" s="708"/>
      <c r="GS181" s="708"/>
      <c r="GT181" s="708"/>
    </row>
    <row r="182" spans="1:202" s="707" customFormat="1" x14ac:dyDescent="0.35">
      <c r="A182" s="708"/>
      <c r="B182" s="708"/>
      <c r="C182" s="708"/>
      <c r="D182" s="708"/>
      <c r="E182" s="708"/>
      <c r="F182" s="708"/>
      <c r="G182" s="708"/>
      <c r="H182" s="708"/>
      <c r="I182" s="708"/>
      <c r="J182" s="708"/>
      <c r="K182" s="708"/>
      <c r="L182" s="708"/>
      <c r="M182" s="708"/>
      <c r="N182" s="708"/>
      <c r="O182" s="708"/>
      <c r="P182" s="708"/>
      <c r="Q182" s="708"/>
      <c r="R182" s="708"/>
      <c r="S182" s="708"/>
      <c r="T182" s="708"/>
      <c r="U182" s="708"/>
      <c r="V182" s="708"/>
      <c r="W182" s="708"/>
      <c r="X182" s="708"/>
      <c r="Y182" s="708"/>
      <c r="Z182" s="708"/>
      <c r="AA182" s="708"/>
      <c r="AB182" s="708"/>
      <c r="AC182" s="708"/>
      <c r="AD182" s="708"/>
      <c r="AE182" s="708"/>
      <c r="AF182" s="708"/>
      <c r="AG182" s="708"/>
      <c r="AH182" s="708"/>
      <c r="AI182" s="708"/>
      <c r="AJ182" s="708"/>
      <c r="AK182" s="708"/>
      <c r="AL182" s="708"/>
      <c r="AM182" s="708"/>
      <c r="AN182" s="708"/>
      <c r="AO182" s="708"/>
      <c r="AP182" s="708"/>
      <c r="AQ182" s="708"/>
      <c r="AR182" s="708"/>
      <c r="AS182" s="708"/>
      <c r="AT182" s="708"/>
      <c r="AU182" s="708"/>
      <c r="AV182" s="708"/>
      <c r="AW182" s="708"/>
      <c r="AX182" s="708"/>
      <c r="AY182" s="708"/>
      <c r="AZ182" s="708"/>
      <c r="BA182" s="708"/>
      <c r="BB182" s="708"/>
      <c r="BC182" s="708"/>
      <c r="BD182" s="708"/>
      <c r="BE182" s="708"/>
      <c r="BF182" s="708"/>
      <c r="BG182" s="708"/>
      <c r="BH182" s="708"/>
      <c r="BI182" s="708"/>
      <c r="BJ182" s="708"/>
      <c r="BK182" s="708"/>
      <c r="BL182" s="708"/>
      <c r="BM182" s="708"/>
      <c r="BN182" s="708"/>
      <c r="BO182" s="708"/>
      <c r="BP182" s="708"/>
      <c r="BQ182" s="708"/>
      <c r="BR182" s="708"/>
      <c r="BS182" s="708"/>
      <c r="BT182" s="708"/>
      <c r="BU182" s="708"/>
      <c r="BV182" s="708"/>
      <c r="BW182" s="708"/>
      <c r="BX182" s="708"/>
      <c r="BY182" s="708"/>
      <c r="BZ182" s="708"/>
      <c r="CA182" s="708"/>
      <c r="CB182" s="708"/>
      <c r="CC182" s="708"/>
      <c r="CD182" s="708"/>
      <c r="CE182" s="708"/>
      <c r="CF182" s="708"/>
      <c r="CG182" s="708"/>
      <c r="CH182" s="708"/>
      <c r="CI182" s="708"/>
      <c r="CJ182" s="708"/>
      <c r="CK182" s="708"/>
      <c r="CL182" s="708"/>
      <c r="CM182" s="708"/>
      <c r="CN182" s="708"/>
      <c r="CO182" s="708"/>
      <c r="CP182" s="708"/>
      <c r="CQ182" s="708"/>
      <c r="CR182" s="708"/>
      <c r="CS182" s="708"/>
      <c r="CT182" s="708"/>
      <c r="CU182" s="708"/>
      <c r="CV182" s="708"/>
      <c r="CW182" s="708"/>
      <c r="CX182" s="708"/>
      <c r="CY182" s="708"/>
      <c r="CZ182" s="708"/>
      <c r="DA182" s="708"/>
      <c r="DB182" s="708"/>
      <c r="DC182" s="708"/>
      <c r="DD182" s="708"/>
      <c r="DE182" s="708"/>
      <c r="DF182" s="708"/>
      <c r="DG182" s="708"/>
      <c r="DH182" s="708"/>
      <c r="DI182" s="708"/>
      <c r="DJ182" s="708"/>
      <c r="DK182" s="708"/>
      <c r="DL182" s="708"/>
      <c r="DM182" s="708"/>
      <c r="DN182" s="708"/>
      <c r="DO182" s="708"/>
      <c r="DP182" s="708"/>
      <c r="DQ182" s="708"/>
      <c r="DR182" s="708"/>
      <c r="DS182" s="708"/>
      <c r="DT182" s="708"/>
      <c r="DU182" s="708"/>
      <c r="DV182" s="708"/>
      <c r="GQ182" s="708"/>
      <c r="GR182" s="708"/>
      <c r="GS182" s="708"/>
      <c r="GT182" s="708"/>
    </row>
    <row r="183" spans="1:202" s="707" customFormat="1" x14ac:dyDescent="0.35">
      <c r="A183" s="708"/>
      <c r="B183" s="708"/>
      <c r="C183" s="708"/>
      <c r="D183" s="708"/>
      <c r="E183" s="708"/>
      <c r="F183" s="708"/>
      <c r="G183" s="708"/>
      <c r="H183" s="708"/>
      <c r="I183" s="708"/>
      <c r="J183" s="708"/>
      <c r="K183" s="708"/>
      <c r="L183" s="708"/>
      <c r="M183" s="708"/>
      <c r="N183" s="708"/>
      <c r="O183" s="708"/>
      <c r="P183" s="708"/>
      <c r="Q183" s="708"/>
      <c r="R183" s="708"/>
      <c r="S183" s="708"/>
      <c r="T183" s="708"/>
      <c r="U183" s="708"/>
      <c r="V183" s="708"/>
      <c r="W183" s="708"/>
      <c r="X183" s="708"/>
      <c r="Y183" s="708"/>
      <c r="Z183" s="708"/>
      <c r="AA183" s="708"/>
      <c r="AB183" s="708"/>
      <c r="AC183" s="708"/>
      <c r="AD183" s="708"/>
      <c r="AE183" s="708"/>
      <c r="AF183" s="708"/>
      <c r="AG183" s="708"/>
      <c r="AH183" s="708"/>
      <c r="AI183" s="708"/>
      <c r="AJ183" s="708"/>
      <c r="AK183" s="708"/>
      <c r="AL183" s="708"/>
      <c r="AM183" s="708"/>
      <c r="AN183" s="708"/>
      <c r="AO183" s="708"/>
      <c r="AP183" s="708"/>
      <c r="AQ183" s="708"/>
      <c r="AR183" s="708"/>
      <c r="AS183" s="708"/>
      <c r="AT183" s="708"/>
      <c r="AU183" s="708"/>
      <c r="AV183" s="708"/>
      <c r="AW183" s="708"/>
      <c r="AX183" s="708"/>
      <c r="AY183" s="708"/>
      <c r="AZ183" s="708"/>
      <c r="BA183" s="708"/>
      <c r="BB183" s="708"/>
      <c r="BC183" s="708"/>
      <c r="BD183" s="708"/>
      <c r="BE183" s="708"/>
      <c r="BF183" s="708"/>
      <c r="BG183" s="708"/>
      <c r="BH183" s="708"/>
      <c r="BI183" s="708"/>
      <c r="BJ183" s="708"/>
      <c r="BK183" s="708"/>
      <c r="BL183" s="708"/>
      <c r="BM183" s="708"/>
      <c r="BN183" s="708"/>
      <c r="BO183" s="708"/>
      <c r="BP183" s="708"/>
      <c r="BQ183" s="708"/>
      <c r="BR183" s="708"/>
      <c r="BS183" s="708"/>
      <c r="BT183" s="708"/>
      <c r="BU183" s="708"/>
      <c r="BV183" s="708"/>
      <c r="BW183" s="708"/>
      <c r="BX183" s="708"/>
      <c r="BY183" s="708"/>
      <c r="BZ183" s="708"/>
      <c r="CA183" s="708"/>
      <c r="CB183" s="708"/>
      <c r="CC183" s="708"/>
      <c r="CD183" s="708"/>
      <c r="CE183" s="708"/>
      <c r="CF183" s="708"/>
      <c r="CG183" s="708"/>
      <c r="CH183" s="708"/>
      <c r="CI183" s="708"/>
      <c r="CJ183" s="708"/>
      <c r="CK183" s="708"/>
      <c r="CL183" s="708"/>
      <c r="CM183" s="708"/>
      <c r="CN183" s="708"/>
      <c r="CO183" s="708"/>
      <c r="CP183" s="708"/>
      <c r="CQ183" s="708"/>
      <c r="CR183" s="708"/>
      <c r="CS183" s="708"/>
      <c r="CT183" s="708"/>
      <c r="CU183" s="708"/>
      <c r="CV183" s="708"/>
      <c r="CW183" s="708"/>
      <c r="CX183" s="708"/>
      <c r="CY183" s="708"/>
      <c r="CZ183" s="708"/>
      <c r="DA183" s="708"/>
      <c r="DB183" s="708"/>
      <c r="DC183" s="708"/>
      <c r="DD183" s="708"/>
      <c r="DE183" s="708"/>
      <c r="DF183" s="708"/>
      <c r="DG183" s="708"/>
      <c r="DH183" s="708"/>
      <c r="DI183" s="708"/>
      <c r="DJ183" s="708"/>
      <c r="DK183" s="708"/>
      <c r="DL183" s="708"/>
      <c r="DM183" s="708"/>
      <c r="DN183" s="708"/>
      <c r="DO183" s="708"/>
      <c r="DP183" s="708"/>
      <c r="DQ183" s="708"/>
      <c r="DR183" s="708"/>
      <c r="DS183" s="708"/>
      <c r="DT183" s="708"/>
      <c r="DU183" s="708"/>
      <c r="DV183" s="708"/>
      <c r="GQ183" s="708"/>
      <c r="GR183" s="708"/>
      <c r="GS183" s="708"/>
      <c r="GT183" s="708"/>
    </row>
    <row r="184" spans="1:202" s="707" customFormat="1" x14ac:dyDescent="0.35">
      <c r="A184" s="708"/>
      <c r="B184" s="708"/>
      <c r="C184" s="708"/>
      <c r="D184" s="708"/>
      <c r="E184" s="708"/>
      <c r="F184" s="708"/>
      <c r="G184" s="708"/>
      <c r="H184" s="708"/>
      <c r="I184" s="708"/>
      <c r="J184" s="708"/>
      <c r="K184" s="708"/>
      <c r="L184" s="708"/>
      <c r="M184" s="708"/>
      <c r="N184" s="708"/>
      <c r="O184" s="708"/>
      <c r="P184" s="708"/>
      <c r="Q184" s="708"/>
      <c r="R184" s="708"/>
      <c r="S184" s="708"/>
      <c r="T184" s="708"/>
      <c r="U184" s="708"/>
      <c r="V184" s="708"/>
      <c r="W184" s="708"/>
      <c r="X184" s="708"/>
      <c r="Y184" s="708"/>
      <c r="Z184" s="708"/>
      <c r="AA184" s="708"/>
      <c r="AB184" s="708"/>
      <c r="AC184" s="708"/>
      <c r="AD184" s="708"/>
      <c r="AE184" s="708"/>
      <c r="AF184" s="708"/>
      <c r="AG184" s="708"/>
      <c r="AH184" s="708"/>
      <c r="AI184" s="708"/>
      <c r="AJ184" s="708"/>
      <c r="AK184" s="708"/>
      <c r="AL184" s="708"/>
      <c r="AM184" s="708"/>
      <c r="AN184" s="708"/>
      <c r="AO184" s="708"/>
      <c r="AP184" s="708"/>
      <c r="AQ184" s="708"/>
      <c r="AR184" s="708"/>
      <c r="AS184" s="708"/>
      <c r="AT184" s="708"/>
      <c r="AU184" s="708"/>
      <c r="AV184" s="708"/>
      <c r="AW184" s="708"/>
      <c r="AX184" s="708"/>
      <c r="AY184" s="708"/>
      <c r="AZ184" s="708"/>
      <c r="BA184" s="708"/>
      <c r="BB184" s="708"/>
      <c r="BC184" s="708"/>
      <c r="BD184" s="708"/>
      <c r="BE184" s="708"/>
      <c r="BF184" s="708"/>
      <c r="BG184" s="708"/>
      <c r="BH184" s="708"/>
      <c r="BI184" s="708"/>
      <c r="BJ184" s="708"/>
      <c r="BK184" s="708"/>
      <c r="BL184" s="708"/>
      <c r="BM184" s="708"/>
      <c r="BN184" s="708"/>
      <c r="BO184" s="708"/>
      <c r="BP184" s="708"/>
      <c r="BQ184" s="708"/>
      <c r="BR184" s="708"/>
      <c r="BS184" s="708"/>
      <c r="BT184" s="708"/>
      <c r="BU184" s="708"/>
      <c r="BV184" s="708"/>
      <c r="BW184" s="708"/>
      <c r="BX184" s="708"/>
      <c r="BY184" s="708"/>
      <c r="BZ184" s="708"/>
      <c r="CA184" s="708"/>
      <c r="CB184" s="708"/>
      <c r="CC184" s="708"/>
      <c r="CD184" s="708"/>
      <c r="CE184" s="708"/>
      <c r="CF184" s="708"/>
      <c r="CG184" s="708"/>
      <c r="CH184" s="708"/>
      <c r="CI184" s="708"/>
      <c r="CJ184" s="708"/>
      <c r="CK184" s="708"/>
      <c r="CL184" s="708"/>
      <c r="CM184" s="708"/>
      <c r="CN184" s="708"/>
      <c r="CO184" s="708"/>
      <c r="CP184" s="708"/>
      <c r="CQ184" s="708"/>
      <c r="CR184" s="708"/>
      <c r="CS184" s="708"/>
      <c r="CT184" s="708"/>
      <c r="CU184" s="708"/>
      <c r="CV184" s="708"/>
      <c r="CW184" s="708"/>
      <c r="CX184" s="708"/>
      <c r="CY184" s="708"/>
      <c r="CZ184" s="708"/>
      <c r="DA184" s="708"/>
      <c r="DB184" s="708"/>
      <c r="DC184" s="708"/>
      <c r="DD184" s="708"/>
      <c r="DE184" s="708"/>
      <c r="DF184" s="708"/>
      <c r="DG184" s="708"/>
      <c r="DH184" s="708"/>
      <c r="DI184" s="708"/>
      <c r="DJ184" s="708"/>
      <c r="DK184" s="708"/>
      <c r="DL184" s="708"/>
      <c r="DM184" s="708"/>
      <c r="DN184" s="708"/>
      <c r="DO184" s="708"/>
      <c r="DP184" s="708"/>
      <c r="DQ184" s="708"/>
      <c r="DR184" s="708"/>
      <c r="DS184" s="708"/>
      <c r="DT184" s="708"/>
      <c r="DU184" s="708"/>
      <c r="DV184" s="708"/>
      <c r="GQ184" s="708"/>
      <c r="GR184" s="708"/>
      <c r="GS184" s="708"/>
      <c r="GT184" s="708"/>
    </row>
    <row r="185" spans="1:202" s="707" customFormat="1" x14ac:dyDescent="0.35">
      <c r="A185" s="708"/>
      <c r="B185" s="708"/>
      <c r="C185" s="708"/>
      <c r="D185" s="708"/>
      <c r="E185" s="708"/>
      <c r="F185" s="708"/>
      <c r="G185" s="708"/>
      <c r="H185" s="708"/>
      <c r="I185" s="708"/>
      <c r="J185" s="708"/>
      <c r="K185" s="708"/>
      <c r="L185" s="708"/>
      <c r="M185" s="708"/>
      <c r="N185" s="708"/>
      <c r="O185" s="708"/>
      <c r="P185" s="708"/>
      <c r="Q185" s="708"/>
      <c r="R185" s="708"/>
      <c r="S185" s="708"/>
      <c r="T185" s="708"/>
      <c r="U185" s="708"/>
      <c r="V185" s="708"/>
      <c r="W185" s="708"/>
      <c r="X185" s="708"/>
      <c r="Y185" s="708"/>
      <c r="Z185" s="708"/>
      <c r="AA185" s="708"/>
      <c r="AB185" s="708"/>
      <c r="AC185" s="708"/>
      <c r="AD185" s="708"/>
      <c r="AE185" s="708"/>
      <c r="AF185" s="708"/>
      <c r="AG185" s="708"/>
      <c r="AH185" s="708"/>
      <c r="AI185" s="708"/>
      <c r="AJ185" s="708"/>
      <c r="AK185" s="708"/>
      <c r="AL185" s="708"/>
      <c r="AM185" s="708"/>
      <c r="AN185" s="708"/>
      <c r="AO185" s="708"/>
      <c r="AP185" s="708"/>
      <c r="AQ185" s="708"/>
      <c r="AR185" s="708"/>
      <c r="AS185" s="708"/>
      <c r="AT185" s="708"/>
      <c r="AU185" s="708"/>
      <c r="AV185" s="708"/>
      <c r="AW185" s="708"/>
      <c r="AX185" s="708"/>
      <c r="AY185" s="708"/>
      <c r="AZ185" s="708"/>
      <c r="BA185" s="708"/>
      <c r="BB185" s="708"/>
      <c r="BC185" s="708"/>
      <c r="BD185" s="708"/>
      <c r="BE185" s="708"/>
      <c r="BF185" s="708"/>
      <c r="BG185" s="708"/>
      <c r="BH185" s="708"/>
      <c r="BI185" s="708"/>
      <c r="BJ185" s="708"/>
      <c r="BK185" s="708"/>
      <c r="BL185" s="708"/>
      <c r="BM185" s="708"/>
      <c r="BN185" s="708"/>
      <c r="BO185" s="708"/>
      <c r="BP185" s="708"/>
      <c r="BQ185" s="708"/>
      <c r="BR185" s="708"/>
      <c r="BS185" s="708"/>
      <c r="BT185" s="708"/>
      <c r="BU185" s="708"/>
      <c r="BV185" s="708"/>
      <c r="BW185" s="708"/>
      <c r="BX185" s="708"/>
      <c r="BY185" s="708"/>
      <c r="BZ185" s="708"/>
      <c r="CA185" s="708"/>
      <c r="CB185" s="708"/>
      <c r="CC185" s="708"/>
      <c r="CD185" s="708"/>
      <c r="CE185" s="708"/>
      <c r="CF185" s="708"/>
      <c r="CG185" s="708"/>
      <c r="CH185" s="708"/>
      <c r="CI185" s="708"/>
      <c r="CJ185" s="708"/>
      <c r="CK185" s="708"/>
      <c r="CL185" s="708"/>
      <c r="CM185" s="708"/>
      <c r="CN185" s="708"/>
      <c r="CO185" s="708"/>
      <c r="CP185" s="708"/>
      <c r="CQ185" s="708"/>
      <c r="CR185" s="708"/>
      <c r="CS185" s="708"/>
      <c r="CT185" s="708"/>
      <c r="CU185" s="708"/>
      <c r="CV185" s="708"/>
      <c r="CW185" s="708"/>
      <c r="CX185" s="708"/>
      <c r="CY185" s="708"/>
      <c r="CZ185" s="708"/>
      <c r="DA185" s="708"/>
      <c r="DB185" s="708"/>
      <c r="DC185" s="708"/>
      <c r="DD185" s="708"/>
      <c r="DE185" s="708"/>
      <c r="DF185" s="708"/>
      <c r="DG185" s="708"/>
      <c r="DH185" s="708"/>
      <c r="DI185" s="708"/>
      <c r="DJ185" s="708"/>
      <c r="DK185" s="708"/>
      <c r="DL185" s="708"/>
      <c r="DM185" s="708"/>
      <c r="DN185" s="708"/>
      <c r="DO185" s="708"/>
      <c r="DP185" s="708"/>
      <c r="DQ185" s="708"/>
      <c r="DR185" s="708"/>
      <c r="DS185" s="708"/>
      <c r="DT185" s="708"/>
      <c r="DU185" s="708"/>
      <c r="DV185" s="708"/>
      <c r="GQ185" s="708"/>
      <c r="GR185" s="708"/>
      <c r="GS185" s="708"/>
      <c r="GT185" s="708"/>
    </row>
    <row r="186" spans="1:202" s="707" customFormat="1" x14ac:dyDescent="0.35">
      <c r="A186" s="708"/>
      <c r="B186" s="708"/>
      <c r="C186" s="708"/>
      <c r="D186" s="708"/>
      <c r="E186" s="708"/>
      <c r="F186" s="708"/>
      <c r="G186" s="708"/>
      <c r="H186" s="708"/>
      <c r="I186" s="708"/>
      <c r="J186" s="708"/>
      <c r="K186" s="708"/>
      <c r="L186" s="708"/>
      <c r="M186" s="708"/>
      <c r="N186" s="708"/>
      <c r="O186" s="708"/>
      <c r="P186" s="708"/>
      <c r="Q186" s="708"/>
      <c r="R186" s="708"/>
      <c r="S186" s="708"/>
      <c r="T186" s="708"/>
      <c r="U186" s="708"/>
      <c r="V186" s="708"/>
      <c r="W186" s="708"/>
      <c r="X186" s="708"/>
      <c r="Y186" s="708"/>
      <c r="Z186" s="708"/>
      <c r="AA186" s="708"/>
      <c r="AB186" s="708"/>
      <c r="AC186" s="708"/>
      <c r="AD186" s="708"/>
      <c r="AE186" s="708"/>
      <c r="AF186" s="708"/>
      <c r="AG186" s="708"/>
      <c r="AH186" s="708"/>
      <c r="AI186" s="708"/>
      <c r="AJ186" s="708"/>
      <c r="AK186" s="708"/>
      <c r="AL186" s="708"/>
      <c r="AM186" s="708"/>
      <c r="AN186" s="708"/>
      <c r="AO186" s="708"/>
      <c r="AP186" s="708"/>
      <c r="AQ186" s="708"/>
      <c r="AR186" s="708"/>
      <c r="AS186" s="708"/>
      <c r="AT186" s="708"/>
      <c r="AU186" s="708"/>
      <c r="AV186" s="708"/>
      <c r="AW186" s="708"/>
      <c r="AX186" s="708"/>
      <c r="AY186" s="708"/>
      <c r="AZ186" s="708"/>
      <c r="BA186" s="708"/>
      <c r="BB186" s="708"/>
      <c r="BC186" s="708"/>
      <c r="BD186" s="708"/>
      <c r="BE186" s="708"/>
      <c r="BF186" s="708"/>
      <c r="BG186" s="708"/>
      <c r="BH186" s="708"/>
      <c r="BI186" s="708"/>
      <c r="BJ186" s="708"/>
      <c r="BK186" s="708"/>
      <c r="BL186" s="708"/>
      <c r="BM186" s="708"/>
      <c r="BN186" s="708"/>
      <c r="BO186" s="708"/>
      <c r="BP186" s="708"/>
      <c r="BQ186" s="708"/>
      <c r="BR186" s="708"/>
      <c r="BS186" s="708"/>
      <c r="BT186" s="708"/>
      <c r="BU186" s="708"/>
      <c r="BV186" s="708"/>
      <c r="BW186" s="708"/>
      <c r="BX186" s="708"/>
      <c r="BY186" s="708"/>
      <c r="BZ186" s="708"/>
      <c r="CA186" s="708"/>
      <c r="CB186" s="708"/>
      <c r="CC186" s="708"/>
      <c r="CD186" s="708"/>
      <c r="CE186" s="708"/>
      <c r="CF186" s="708"/>
      <c r="CG186" s="708"/>
      <c r="CH186" s="708"/>
      <c r="CI186" s="708"/>
      <c r="CJ186" s="708"/>
      <c r="CK186" s="708"/>
      <c r="CL186" s="708"/>
      <c r="CM186" s="708"/>
      <c r="CN186" s="708"/>
      <c r="CO186" s="708"/>
      <c r="CP186" s="708"/>
      <c r="CQ186" s="708"/>
      <c r="CR186" s="708"/>
      <c r="CS186" s="708"/>
      <c r="CT186" s="708"/>
      <c r="CU186" s="708"/>
      <c r="CV186" s="708"/>
      <c r="CW186" s="708"/>
      <c r="CX186" s="708"/>
      <c r="CY186" s="708"/>
      <c r="CZ186" s="708"/>
      <c r="DA186" s="708"/>
      <c r="DB186" s="708"/>
      <c r="DC186" s="708"/>
      <c r="DD186" s="708"/>
      <c r="DE186" s="708"/>
      <c r="DF186" s="708"/>
      <c r="DG186" s="708"/>
      <c r="DH186" s="708"/>
      <c r="DI186" s="708"/>
      <c r="DJ186" s="708"/>
      <c r="DK186" s="708"/>
      <c r="DL186" s="708"/>
      <c r="DM186" s="708"/>
      <c r="DN186" s="708"/>
      <c r="DO186" s="708"/>
      <c r="DP186" s="708"/>
      <c r="DQ186" s="708"/>
      <c r="DR186" s="708"/>
      <c r="DS186" s="708"/>
      <c r="DT186" s="708"/>
      <c r="DU186" s="708"/>
      <c r="DV186" s="708"/>
      <c r="GQ186" s="708"/>
      <c r="GR186" s="708"/>
      <c r="GS186" s="708"/>
      <c r="GT186" s="708"/>
    </row>
    <row r="187" spans="1:202" s="707" customFormat="1" x14ac:dyDescent="0.35">
      <c r="A187" s="708"/>
      <c r="B187" s="708"/>
      <c r="C187" s="708"/>
      <c r="D187" s="708"/>
      <c r="E187" s="708"/>
      <c r="F187" s="708"/>
      <c r="G187" s="708"/>
      <c r="H187" s="708"/>
      <c r="I187" s="708"/>
      <c r="J187" s="708"/>
      <c r="K187" s="708"/>
      <c r="L187" s="708"/>
      <c r="M187" s="708"/>
      <c r="N187" s="708"/>
      <c r="O187" s="708"/>
      <c r="P187" s="708"/>
      <c r="Q187" s="708"/>
      <c r="R187" s="708"/>
      <c r="S187" s="708"/>
      <c r="T187" s="708"/>
      <c r="U187" s="708"/>
      <c r="V187" s="708"/>
      <c r="W187" s="708"/>
      <c r="X187" s="708"/>
      <c r="Y187" s="708"/>
      <c r="Z187" s="708"/>
      <c r="AA187" s="708"/>
      <c r="AB187" s="708"/>
      <c r="AC187" s="708"/>
      <c r="AD187" s="708"/>
      <c r="AE187" s="708"/>
      <c r="AF187" s="708"/>
      <c r="AG187" s="708"/>
      <c r="AH187" s="708"/>
      <c r="AI187" s="708"/>
      <c r="AJ187" s="708"/>
      <c r="AK187" s="708"/>
      <c r="AL187" s="708"/>
      <c r="AM187" s="708"/>
      <c r="AN187" s="708"/>
      <c r="AO187" s="708"/>
      <c r="AP187" s="708"/>
      <c r="AQ187" s="708"/>
      <c r="AR187" s="708"/>
      <c r="AS187" s="708"/>
      <c r="AT187" s="708"/>
      <c r="AU187" s="708"/>
      <c r="AV187" s="708"/>
      <c r="AW187" s="708"/>
      <c r="AX187" s="708"/>
      <c r="AY187" s="708"/>
      <c r="AZ187" s="708"/>
      <c r="BA187" s="708"/>
      <c r="BB187" s="708"/>
      <c r="BC187" s="708"/>
      <c r="BD187" s="708"/>
      <c r="BE187" s="708"/>
      <c r="BF187" s="708"/>
      <c r="BG187" s="708"/>
      <c r="BH187" s="708"/>
      <c r="BI187" s="708"/>
      <c r="BJ187" s="708"/>
      <c r="BK187" s="708"/>
      <c r="BL187" s="708"/>
      <c r="BM187" s="708"/>
      <c r="BN187" s="708"/>
      <c r="BO187" s="708"/>
      <c r="BP187" s="708"/>
      <c r="BQ187" s="708"/>
      <c r="BR187" s="708"/>
      <c r="BS187" s="708"/>
      <c r="BT187" s="708"/>
      <c r="BU187" s="708"/>
      <c r="BV187" s="708"/>
      <c r="BW187" s="708"/>
      <c r="BX187" s="708"/>
      <c r="BY187" s="708"/>
      <c r="BZ187" s="708"/>
      <c r="CA187" s="708"/>
      <c r="CB187" s="708"/>
      <c r="CC187" s="708"/>
      <c r="CD187" s="708"/>
      <c r="CE187" s="708"/>
      <c r="CF187" s="708"/>
      <c r="CG187" s="708"/>
      <c r="CH187" s="708"/>
      <c r="CI187" s="708"/>
      <c r="CJ187" s="708"/>
      <c r="CK187" s="708"/>
      <c r="CL187" s="708"/>
      <c r="CM187" s="708"/>
      <c r="CN187" s="708"/>
      <c r="CO187" s="708"/>
      <c r="CP187" s="708"/>
      <c r="CQ187" s="708"/>
      <c r="CR187" s="708"/>
      <c r="CS187" s="708"/>
      <c r="CT187" s="708"/>
      <c r="CU187" s="708"/>
      <c r="CV187" s="708"/>
      <c r="CW187" s="708"/>
      <c r="CX187" s="708"/>
      <c r="CY187" s="708"/>
      <c r="CZ187" s="708"/>
      <c r="DA187" s="708"/>
      <c r="DB187" s="708"/>
      <c r="DC187" s="708"/>
      <c r="DD187" s="708"/>
      <c r="DE187" s="708"/>
      <c r="DF187" s="708"/>
      <c r="DG187" s="708"/>
      <c r="DH187" s="708"/>
      <c r="DI187" s="708"/>
      <c r="DJ187" s="708"/>
      <c r="DK187" s="708"/>
      <c r="DL187" s="708"/>
      <c r="DM187" s="708"/>
      <c r="DN187" s="708"/>
      <c r="DO187" s="708"/>
      <c r="DP187" s="708"/>
      <c r="DQ187" s="708"/>
      <c r="DR187" s="708"/>
      <c r="DS187" s="708"/>
      <c r="DT187" s="708"/>
      <c r="DU187" s="708"/>
      <c r="DV187" s="708"/>
      <c r="GQ187" s="708"/>
      <c r="GR187" s="708"/>
      <c r="GS187" s="708"/>
      <c r="GT187" s="708"/>
    </row>
    <row r="188" spans="1:202" s="707" customFormat="1" x14ac:dyDescent="0.35">
      <c r="A188" s="708"/>
      <c r="B188" s="708"/>
      <c r="C188" s="708"/>
      <c r="D188" s="708"/>
      <c r="E188" s="708"/>
      <c r="F188" s="708"/>
      <c r="G188" s="708"/>
      <c r="H188" s="708"/>
      <c r="I188" s="708"/>
      <c r="J188" s="708"/>
      <c r="K188" s="708"/>
      <c r="L188" s="708"/>
      <c r="M188" s="708"/>
      <c r="N188" s="708"/>
      <c r="O188" s="708"/>
      <c r="P188" s="708"/>
      <c r="Q188" s="708"/>
      <c r="R188" s="708"/>
      <c r="S188" s="708"/>
      <c r="T188" s="708"/>
      <c r="U188" s="708"/>
      <c r="V188" s="708"/>
      <c r="W188" s="708"/>
      <c r="X188" s="708"/>
      <c r="Y188" s="708"/>
      <c r="Z188" s="708"/>
      <c r="AA188" s="708"/>
      <c r="AB188" s="708"/>
      <c r="AC188" s="708"/>
      <c r="AD188" s="708"/>
      <c r="AE188" s="708"/>
      <c r="AF188" s="708"/>
      <c r="AG188" s="708"/>
      <c r="AH188" s="708"/>
      <c r="AI188" s="708"/>
      <c r="AJ188" s="708"/>
      <c r="AK188" s="708"/>
      <c r="AL188" s="708"/>
      <c r="AM188" s="708"/>
      <c r="AN188" s="708"/>
      <c r="AO188" s="708"/>
      <c r="AP188" s="708"/>
      <c r="AQ188" s="708"/>
      <c r="AR188" s="708"/>
      <c r="AS188" s="708"/>
      <c r="AT188" s="708"/>
      <c r="AU188" s="708"/>
      <c r="AV188" s="708"/>
      <c r="AW188" s="708"/>
      <c r="AX188" s="708"/>
      <c r="AY188" s="708"/>
      <c r="AZ188" s="708"/>
      <c r="BA188" s="708"/>
      <c r="BB188" s="708"/>
      <c r="BC188" s="708"/>
      <c r="BD188" s="708"/>
      <c r="BE188" s="708"/>
      <c r="BF188" s="708"/>
      <c r="BG188" s="708"/>
      <c r="BH188" s="708"/>
      <c r="BI188" s="708"/>
      <c r="BJ188" s="708"/>
      <c r="BK188" s="708"/>
      <c r="BL188" s="708"/>
      <c r="BM188" s="708"/>
      <c r="BN188" s="708"/>
      <c r="BO188" s="708"/>
      <c r="BP188" s="708"/>
      <c r="BQ188" s="708"/>
      <c r="BR188" s="708"/>
      <c r="BS188" s="708"/>
      <c r="BT188" s="708"/>
      <c r="BU188" s="708"/>
      <c r="BV188" s="708"/>
      <c r="BW188" s="708"/>
      <c r="BX188" s="708"/>
      <c r="BY188" s="708"/>
      <c r="BZ188" s="708"/>
      <c r="CA188" s="708"/>
      <c r="CB188" s="708"/>
      <c r="CC188" s="708"/>
      <c r="CD188" s="708"/>
      <c r="CE188" s="708"/>
      <c r="CF188" s="708"/>
      <c r="CG188" s="708"/>
      <c r="CH188" s="708"/>
      <c r="CI188" s="708"/>
      <c r="CJ188" s="708"/>
      <c r="CK188" s="708"/>
      <c r="CL188" s="708"/>
      <c r="CM188" s="708"/>
      <c r="CN188" s="708"/>
      <c r="CO188" s="708"/>
      <c r="CP188" s="708"/>
      <c r="CQ188" s="708"/>
      <c r="CR188" s="708"/>
      <c r="CS188" s="708"/>
      <c r="CT188" s="708"/>
      <c r="CU188" s="708"/>
      <c r="CV188" s="708"/>
      <c r="CW188" s="708"/>
      <c r="CX188" s="708"/>
      <c r="CY188" s="708"/>
      <c r="CZ188" s="708"/>
      <c r="DA188" s="708"/>
      <c r="DB188" s="708"/>
      <c r="DC188" s="708"/>
      <c r="DD188" s="708"/>
      <c r="DE188" s="708"/>
      <c r="DF188" s="708"/>
      <c r="DG188" s="708"/>
      <c r="DH188" s="708"/>
      <c r="DI188" s="708"/>
      <c r="DJ188" s="708"/>
      <c r="DK188" s="708"/>
      <c r="DL188" s="708"/>
      <c r="DM188" s="708"/>
      <c r="DN188" s="708"/>
      <c r="DO188" s="708"/>
      <c r="DP188" s="708"/>
      <c r="DQ188" s="708"/>
      <c r="DR188" s="708"/>
      <c r="DS188" s="708"/>
      <c r="DT188" s="708"/>
      <c r="DU188" s="708"/>
      <c r="DV188" s="708"/>
      <c r="GQ188" s="708"/>
      <c r="GR188" s="708"/>
      <c r="GS188" s="708"/>
      <c r="GT188" s="708"/>
    </row>
    <row r="189" spans="1:202" s="707" customFormat="1" x14ac:dyDescent="0.35">
      <c r="A189" s="708"/>
      <c r="B189" s="708"/>
      <c r="C189" s="708"/>
      <c r="D189" s="708"/>
      <c r="E189" s="708"/>
      <c r="F189" s="708"/>
      <c r="G189" s="708"/>
      <c r="H189" s="708"/>
      <c r="I189" s="708"/>
      <c r="J189" s="708"/>
      <c r="K189" s="708"/>
      <c r="L189" s="708"/>
      <c r="M189" s="708"/>
      <c r="N189" s="708"/>
      <c r="O189" s="708"/>
      <c r="P189" s="708"/>
      <c r="Q189" s="708"/>
      <c r="R189" s="708"/>
      <c r="S189" s="708"/>
      <c r="T189" s="708"/>
      <c r="U189" s="708"/>
      <c r="V189" s="708"/>
      <c r="W189" s="708"/>
      <c r="X189" s="708"/>
      <c r="Y189" s="708"/>
      <c r="Z189" s="708"/>
      <c r="AA189" s="708"/>
      <c r="AB189" s="708"/>
      <c r="AC189" s="708"/>
      <c r="AD189" s="708"/>
      <c r="AE189" s="708"/>
      <c r="AF189" s="708"/>
      <c r="AG189" s="708"/>
      <c r="AH189" s="708"/>
      <c r="AI189" s="708"/>
      <c r="AJ189" s="708"/>
      <c r="AK189" s="708"/>
      <c r="AL189" s="708"/>
      <c r="AM189" s="708"/>
      <c r="AN189" s="708"/>
      <c r="AO189" s="708"/>
      <c r="AP189" s="708"/>
      <c r="AQ189" s="708"/>
      <c r="AR189" s="708"/>
      <c r="AS189" s="708"/>
      <c r="AT189" s="708"/>
      <c r="AU189" s="708"/>
      <c r="AV189" s="708"/>
      <c r="AW189" s="708"/>
      <c r="AX189" s="708"/>
      <c r="AY189" s="708"/>
      <c r="AZ189" s="708"/>
      <c r="BA189" s="708"/>
      <c r="BB189" s="708"/>
      <c r="BC189" s="708"/>
      <c r="BD189" s="708"/>
      <c r="BE189" s="708"/>
      <c r="BF189" s="708"/>
      <c r="BG189" s="708"/>
      <c r="BH189" s="708"/>
      <c r="BI189" s="708"/>
      <c r="BJ189" s="708"/>
      <c r="BK189" s="708"/>
      <c r="BL189" s="708"/>
      <c r="BM189" s="708"/>
      <c r="BN189" s="708"/>
      <c r="BO189" s="708"/>
      <c r="BP189" s="708"/>
      <c r="BQ189" s="708"/>
      <c r="BR189" s="708"/>
      <c r="BS189" s="708"/>
      <c r="BT189" s="708"/>
      <c r="BU189" s="708"/>
      <c r="BV189" s="708"/>
      <c r="BW189" s="708"/>
      <c r="BX189" s="708"/>
      <c r="BY189" s="708"/>
      <c r="BZ189" s="708"/>
      <c r="CA189" s="708"/>
      <c r="CB189" s="708"/>
      <c r="CC189" s="708"/>
      <c r="CD189" s="708"/>
      <c r="CE189" s="708"/>
      <c r="CF189" s="708"/>
      <c r="CG189" s="708"/>
      <c r="CH189" s="708"/>
      <c r="CI189" s="708"/>
      <c r="CJ189" s="708"/>
      <c r="CK189" s="708"/>
      <c r="CL189" s="708"/>
      <c r="CM189" s="708"/>
      <c r="CN189" s="708"/>
      <c r="CO189" s="708"/>
      <c r="CP189" s="708"/>
      <c r="CQ189" s="708"/>
      <c r="CR189" s="708"/>
      <c r="CS189" s="708"/>
      <c r="CT189" s="708"/>
      <c r="CU189" s="708"/>
      <c r="CV189" s="708"/>
      <c r="CW189" s="708"/>
      <c r="CX189" s="708"/>
      <c r="CY189" s="708"/>
      <c r="CZ189" s="708"/>
      <c r="DA189" s="708"/>
      <c r="DB189" s="708"/>
      <c r="DC189" s="708"/>
      <c r="DD189" s="708"/>
      <c r="DE189" s="708"/>
      <c r="DF189" s="708"/>
      <c r="DG189" s="708"/>
      <c r="DH189" s="708"/>
      <c r="DI189" s="708"/>
      <c r="DJ189" s="708"/>
      <c r="DK189" s="708"/>
      <c r="DL189" s="708"/>
      <c r="DM189" s="708"/>
      <c r="DN189" s="708"/>
      <c r="DO189" s="708"/>
      <c r="DP189" s="708"/>
      <c r="DQ189" s="708"/>
      <c r="DR189" s="708"/>
      <c r="DS189" s="708"/>
      <c r="DT189" s="708"/>
      <c r="DU189" s="708"/>
      <c r="DV189" s="708"/>
      <c r="GQ189" s="708"/>
      <c r="GR189" s="708"/>
      <c r="GS189" s="708"/>
      <c r="GT189" s="708"/>
    </row>
    <row r="190" spans="1:202" s="707" customFormat="1" x14ac:dyDescent="0.35">
      <c r="A190" s="708"/>
      <c r="B190" s="708"/>
      <c r="C190" s="708"/>
      <c r="D190" s="708"/>
      <c r="E190" s="708"/>
      <c r="F190" s="708"/>
      <c r="G190" s="708"/>
      <c r="H190" s="708"/>
      <c r="I190" s="708"/>
      <c r="J190" s="708"/>
      <c r="K190" s="708"/>
      <c r="L190" s="708"/>
      <c r="M190" s="708"/>
      <c r="N190" s="708"/>
      <c r="O190" s="708"/>
      <c r="P190" s="708"/>
      <c r="Q190" s="708"/>
      <c r="R190" s="708"/>
      <c r="S190" s="708"/>
      <c r="T190" s="708"/>
      <c r="U190" s="708"/>
      <c r="V190" s="708"/>
      <c r="W190" s="708"/>
      <c r="X190" s="708"/>
      <c r="Y190" s="708"/>
      <c r="Z190" s="708"/>
      <c r="AA190" s="708"/>
      <c r="AB190" s="708"/>
      <c r="AC190" s="708"/>
      <c r="AD190" s="708"/>
      <c r="AE190" s="708"/>
      <c r="AF190" s="708"/>
      <c r="AG190" s="708"/>
      <c r="AH190" s="708"/>
      <c r="AI190" s="708"/>
      <c r="AJ190" s="708"/>
      <c r="AK190" s="708"/>
      <c r="AL190" s="708"/>
      <c r="AM190" s="708"/>
      <c r="AN190" s="708"/>
      <c r="AO190" s="708"/>
      <c r="AP190" s="708"/>
      <c r="AQ190" s="708"/>
      <c r="AR190" s="708"/>
      <c r="AS190" s="708"/>
      <c r="AT190" s="708"/>
      <c r="AU190" s="708"/>
      <c r="AV190" s="708"/>
      <c r="AW190" s="708"/>
      <c r="AX190" s="708"/>
      <c r="AY190" s="708"/>
      <c r="AZ190" s="708"/>
      <c r="BA190" s="708"/>
      <c r="BB190" s="708"/>
      <c r="BC190" s="708"/>
      <c r="BD190" s="708"/>
      <c r="BE190" s="708"/>
      <c r="BF190" s="708"/>
      <c r="BG190" s="708"/>
      <c r="BH190" s="708"/>
      <c r="BI190" s="708"/>
      <c r="BJ190" s="708"/>
      <c r="BK190" s="708"/>
      <c r="BL190" s="708"/>
      <c r="BM190" s="708"/>
      <c r="BN190" s="708"/>
      <c r="BO190" s="708"/>
      <c r="BP190" s="708"/>
      <c r="BQ190" s="708"/>
      <c r="BR190" s="708"/>
      <c r="BS190" s="708"/>
      <c r="BT190" s="708"/>
      <c r="BU190" s="708"/>
      <c r="BV190" s="708"/>
      <c r="BW190" s="708"/>
      <c r="BX190" s="708"/>
      <c r="BY190" s="708"/>
      <c r="BZ190" s="708"/>
      <c r="CA190" s="708"/>
      <c r="CB190" s="708"/>
      <c r="CC190" s="708"/>
      <c r="CD190" s="708"/>
      <c r="CE190" s="708"/>
      <c r="CF190" s="708"/>
      <c r="CG190" s="708"/>
      <c r="CH190" s="708"/>
      <c r="CI190" s="708"/>
      <c r="CJ190" s="708"/>
      <c r="CK190" s="708"/>
      <c r="CL190" s="708"/>
      <c r="CM190" s="708"/>
      <c r="CN190" s="708"/>
      <c r="CO190" s="708"/>
      <c r="CP190" s="708"/>
      <c r="CQ190" s="708"/>
      <c r="CR190" s="708"/>
      <c r="CS190" s="708"/>
      <c r="CT190" s="708"/>
      <c r="CU190" s="708"/>
      <c r="CV190" s="708"/>
      <c r="CW190" s="708"/>
      <c r="CX190" s="708"/>
      <c r="CY190" s="708"/>
      <c r="CZ190" s="708"/>
      <c r="DA190" s="708"/>
      <c r="DB190" s="708"/>
      <c r="DC190" s="708"/>
      <c r="DD190" s="708"/>
      <c r="DE190" s="708"/>
      <c r="DF190" s="708"/>
      <c r="DG190" s="708"/>
      <c r="DH190" s="708"/>
      <c r="DI190" s="708"/>
      <c r="DJ190" s="708"/>
      <c r="DK190" s="708"/>
      <c r="DL190" s="708"/>
      <c r="DM190" s="708"/>
      <c r="DN190" s="708"/>
      <c r="DO190" s="708"/>
      <c r="DP190" s="708"/>
      <c r="DQ190" s="708"/>
      <c r="DR190" s="708"/>
      <c r="DS190" s="708"/>
      <c r="DT190" s="708"/>
      <c r="DU190" s="708"/>
      <c r="DV190" s="708"/>
      <c r="GQ190" s="708"/>
      <c r="GR190" s="708"/>
      <c r="GS190" s="708"/>
      <c r="GT190" s="708"/>
    </row>
    <row r="191" spans="1:202" s="707" customFormat="1" x14ac:dyDescent="0.35">
      <c r="A191" s="708"/>
      <c r="B191" s="708"/>
      <c r="C191" s="708"/>
      <c r="D191" s="708"/>
      <c r="E191" s="708"/>
      <c r="F191" s="708"/>
      <c r="G191" s="708"/>
      <c r="H191" s="708"/>
      <c r="I191" s="708"/>
      <c r="J191" s="708"/>
      <c r="K191" s="708"/>
      <c r="L191" s="708"/>
      <c r="M191" s="708"/>
      <c r="N191" s="708"/>
      <c r="O191" s="708"/>
      <c r="P191" s="708"/>
      <c r="Q191" s="708"/>
      <c r="R191" s="708"/>
      <c r="S191" s="708"/>
      <c r="T191" s="708"/>
      <c r="U191" s="708"/>
      <c r="V191" s="708"/>
      <c r="W191" s="708"/>
      <c r="X191" s="708"/>
      <c r="Y191" s="708"/>
      <c r="Z191" s="708"/>
      <c r="AA191" s="708"/>
      <c r="AB191" s="708"/>
      <c r="AC191" s="708"/>
      <c r="AD191" s="708"/>
      <c r="AE191" s="708"/>
      <c r="AF191" s="708"/>
      <c r="AG191" s="708"/>
      <c r="AH191" s="708"/>
      <c r="AI191" s="708"/>
      <c r="AJ191" s="708"/>
      <c r="AK191" s="708"/>
      <c r="AL191" s="708"/>
      <c r="AM191" s="708"/>
      <c r="AN191" s="708"/>
      <c r="AO191" s="708"/>
      <c r="AP191" s="708"/>
      <c r="AQ191" s="708"/>
      <c r="AR191" s="708"/>
      <c r="AS191" s="708"/>
      <c r="AT191" s="708"/>
      <c r="AU191" s="708"/>
      <c r="AV191" s="708"/>
      <c r="AW191" s="708"/>
      <c r="AX191" s="708"/>
      <c r="AY191" s="708"/>
      <c r="AZ191" s="708"/>
      <c r="BA191" s="708"/>
      <c r="BB191" s="708"/>
      <c r="BC191" s="708"/>
      <c r="BD191" s="708"/>
      <c r="BE191" s="708"/>
      <c r="BF191" s="708"/>
      <c r="BG191" s="708"/>
      <c r="BH191" s="708"/>
      <c r="BI191" s="708"/>
      <c r="BJ191" s="708"/>
      <c r="BK191" s="708"/>
      <c r="BL191" s="708"/>
      <c r="BM191" s="708"/>
      <c r="BN191" s="708"/>
      <c r="BO191" s="708"/>
      <c r="BP191" s="708"/>
      <c r="BQ191" s="708"/>
      <c r="BR191" s="708"/>
      <c r="BS191" s="708"/>
      <c r="BT191" s="708"/>
      <c r="BU191" s="708"/>
      <c r="BV191" s="708"/>
      <c r="BW191" s="708"/>
      <c r="BX191" s="708"/>
      <c r="BY191" s="708"/>
      <c r="BZ191" s="708"/>
      <c r="CA191" s="708"/>
      <c r="CB191" s="708"/>
      <c r="CC191" s="708"/>
      <c r="CD191" s="708"/>
      <c r="CE191" s="708"/>
      <c r="CF191" s="708"/>
      <c r="CG191" s="708"/>
      <c r="CH191" s="708"/>
      <c r="CI191" s="708"/>
      <c r="CJ191" s="708"/>
      <c r="CK191" s="708"/>
      <c r="CL191" s="708"/>
      <c r="CM191" s="708"/>
      <c r="CN191" s="708"/>
      <c r="CO191" s="708"/>
      <c r="CP191" s="708"/>
      <c r="CQ191" s="708"/>
      <c r="CR191" s="708"/>
      <c r="CS191" s="708"/>
      <c r="CT191" s="708"/>
      <c r="CU191" s="708"/>
      <c r="CV191" s="708"/>
      <c r="CW191" s="708"/>
      <c r="CX191" s="708"/>
      <c r="CY191" s="708"/>
      <c r="CZ191" s="708"/>
      <c r="DA191" s="708"/>
      <c r="DB191" s="708"/>
      <c r="DC191" s="708"/>
      <c r="DD191" s="708"/>
      <c r="DE191" s="708"/>
      <c r="DF191" s="708"/>
      <c r="DG191" s="708"/>
      <c r="DH191" s="708"/>
      <c r="DI191" s="708"/>
      <c r="DJ191" s="708"/>
      <c r="DK191" s="708"/>
      <c r="DL191" s="708"/>
      <c r="DM191" s="708"/>
      <c r="DN191" s="708"/>
      <c r="DO191" s="708"/>
      <c r="DP191" s="708"/>
      <c r="DQ191" s="708"/>
      <c r="DR191" s="708"/>
      <c r="DS191" s="708"/>
      <c r="DT191" s="708"/>
      <c r="DU191" s="708"/>
      <c r="DV191" s="708"/>
      <c r="GQ191" s="708"/>
      <c r="GR191" s="708"/>
      <c r="GS191" s="708"/>
      <c r="GT191" s="708"/>
    </row>
    <row r="192" spans="1:202" s="707" customFormat="1" x14ac:dyDescent="0.35">
      <c r="A192" s="708"/>
      <c r="B192" s="708"/>
      <c r="C192" s="708"/>
      <c r="D192" s="708"/>
      <c r="E192" s="708"/>
      <c r="F192" s="708"/>
      <c r="G192" s="708"/>
      <c r="H192" s="708"/>
      <c r="I192" s="708"/>
      <c r="J192" s="708"/>
      <c r="K192" s="708"/>
      <c r="L192" s="708"/>
      <c r="M192" s="708"/>
      <c r="N192" s="708"/>
      <c r="O192" s="708"/>
      <c r="P192" s="708"/>
      <c r="Q192" s="708"/>
      <c r="R192" s="708"/>
      <c r="S192" s="708"/>
      <c r="T192" s="708"/>
      <c r="U192" s="708"/>
      <c r="V192" s="708"/>
      <c r="W192" s="708"/>
      <c r="X192" s="708"/>
      <c r="Y192" s="708"/>
      <c r="Z192" s="708"/>
      <c r="AA192" s="708"/>
      <c r="AB192" s="708"/>
      <c r="AC192" s="708"/>
      <c r="AD192" s="708"/>
      <c r="AE192" s="708"/>
      <c r="AF192" s="708"/>
      <c r="AG192" s="708"/>
      <c r="AH192" s="708"/>
      <c r="AI192" s="708"/>
      <c r="AJ192" s="708"/>
      <c r="AK192" s="708"/>
      <c r="AL192" s="708"/>
      <c r="AM192" s="708"/>
      <c r="AN192" s="708"/>
      <c r="AO192" s="708"/>
      <c r="AP192" s="708"/>
      <c r="AQ192" s="708"/>
      <c r="AR192" s="708"/>
      <c r="AS192" s="708"/>
      <c r="AT192" s="708"/>
      <c r="AU192" s="708"/>
      <c r="AV192" s="708"/>
      <c r="AW192" s="708"/>
      <c r="AX192" s="708"/>
      <c r="AY192" s="708"/>
      <c r="AZ192" s="708"/>
      <c r="BA192" s="708"/>
      <c r="BB192" s="708"/>
      <c r="BC192" s="708"/>
      <c r="BD192" s="708"/>
      <c r="BE192" s="708"/>
      <c r="BF192" s="708"/>
      <c r="BG192" s="708"/>
      <c r="BH192" s="708"/>
      <c r="BI192" s="708"/>
      <c r="BJ192" s="708"/>
      <c r="BK192" s="708"/>
      <c r="BL192" s="708"/>
      <c r="BM192" s="708"/>
      <c r="BN192" s="708"/>
      <c r="BO192" s="708"/>
      <c r="BP192" s="708"/>
      <c r="BQ192" s="708"/>
      <c r="BR192" s="708"/>
      <c r="BS192" s="708"/>
      <c r="BT192" s="708"/>
      <c r="BU192" s="708"/>
      <c r="BV192" s="708"/>
      <c r="BW192" s="708"/>
      <c r="BX192" s="708"/>
      <c r="BY192" s="708"/>
      <c r="BZ192" s="708"/>
      <c r="CA192" s="708"/>
      <c r="CB192" s="708"/>
      <c r="CC192" s="708"/>
      <c r="CD192" s="708"/>
      <c r="CE192" s="708"/>
      <c r="CF192" s="708"/>
      <c r="CG192" s="708"/>
      <c r="CH192" s="708"/>
      <c r="CI192" s="708"/>
      <c r="CJ192" s="708"/>
      <c r="CK192" s="708"/>
      <c r="CL192" s="708"/>
      <c r="CM192" s="708"/>
      <c r="CN192" s="708"/>
      <c r="CO192" s="708"/>
      <c r="CP192" s="708"/>
      <c r="CQ192" s="708"/>
      <c r="CR192" s="708"/>
      <c r="CS192" s="708"/>
      <c r="CT192" s="708"/>
      <c r="CU192" s="708"/>
      <c r="CV192" s="708"/>
      <c r="CW192" s="708"/>
      <c r="CX192" s="708"/>
      <c r="CY192" s="708"/>
      <c r="CZ192" s="708"/>
      <c r="DA192" s="708"/>
      <c r="DB192" s="708"/>
      <c r="DC192" s="708"/>
      <c r="DD192" s="708"/>
      <c r="DE192" s="708"/>
      <c r="DF192" s="708"/>
      <c r="DG192" s="708"/>
      <c r="DH192" s="708"/>
      <c r="DI192" s="708"/>
      <c r="DJ192" s="708"/>
      <c r="DK192" s="708"/>
      <c r="DL192" s="708"/>
      <c r="DM192" s="708"/>
      <c r="DN192" s="708"/>
      <c r="DO192" s="708"/>
      <c r="DP192" s="708"/>
      <c r="DQ192" s="708"/>
      <c r="DR192" s="708"/>
      <c r="DS192" s="708"/>
      <c r="DT192" s="708"/>
      <c r="DU192" s="708"/>
      <c r="DV192" s="708"/>
      <c r="GQ192" s="708"/>
      <c r="GR192" s="708"/>
      <c r="GS192" s="708"/>
      <c r="GT192" s="708"/>
    </row>
    <row r="193" spans="1:202" s="707" customFormat="1" x14ac:dyDescent="0.35">
      <c r="A193" s="708"/>
      <c r="B193" s="708"/>
      <c r="C193" s="708"/>
      <c r="D193" s="708"/>
      <c r="E193" s="708"/>
      <c r="F193" s="708"/>
      <c r="G193" s="708"/>
      <c r="H193" s="708"/>
      <c r="I193" s="708"/>
      <c r="J193" s="708"/>
      <c r="K193" s="708"/>
      <c r="L193" s="708"/>
      <c r="M193" s="708"/>
      <c r="N193" s="708"/>
      <c r="O193" s="708"/>
      <c r="P193" s="708"/>
      <c r="Q193" s="708"/>
      <c r="R193" s="708"/>
      <c r="S193" s="708"/>
      <c r="T193" s="708"/>
      <c r="U193" s="708"/>
      <c r="V193" s="708"/>
      <c r="W193" s="708"/>
      <c r="X193" s="708"/>
      <c r="Y193" s="708"/>
      <c r="Z193" s="708"/>
      <c r="AA193" s="708"/>
      <c r="AB193" s="708"/>
      <c r="AC193" s="708"/>
      <c r="AD193" s="708"/>
      <c r="AE193" s="708"/>
      <c r="AF193" s="708"/>
      <c r="AG193" s="708"/>
      <c r="AH193" s="708"/>
      <c r="AI193" s="708"/>
      <c r="AJ193" s="708"/>
      <c r="AK193" s="708"/>
      <c r="AL193" s="708"/>
      <c r="AM193" s="708"/>
      <c r="AN193" s="708"/>
      <c r="AO193" s="708"/>
      <c r="AP193" s="708"/>
      <c r="AQ193" s="708"/>
      <c r="AR193" s="708"/>
      <c r="AS193" s="708"/>
      <c r="AT193" s="708"/>
      <c r="AU193" s="708"/>
      <c r="AV193" s="708"/>
      <c r="AW193" s="708"/>
      <c r="AX193" s="708"/>
      <c r="AY193" s="708"/>
      <c r="AZ193" s="708"/>
      <c r="BA193" s="708"/>
      <c r="BB193" s="708"/>
      <c r="BC193" s="708"/>
      <c r="BD193" s="708"/>
      <c r="BE193" s="708"/>
      <c r="BF193" s="708"/>
      <c r="BG193" s="708"/>
      <c r="BH193" s="708"/>
      <c r="BI193" s="708"/>
      <c r="BJ193" s="708"/>
      <c r="BK193" s="708"/>
      <c r="BL193" s="708"/>
      <c r="BM193" s="708"/>
      <c r="BN193" s="708"/>
      <c r="BO193" s="708"/>
      <c r="BP193" s="708"/>
      <c r="BQ193" s="708"/>
      <c r="BR193" s="708"/>
      <c r="BS193" s="708"/>
      <c r="BT193" s="708"/>
      <c r="BU193" s="708"/>
      <c r="BV193" s="708"/>
      <c r="BW193" s="708"/>
      <c r="BX193" s="708"/>
      <c r="BY193" s="708"/>
      <c r="BZ193" s="708"/>
      <c r="CA193" s="708"/>
      <c r="CB193" s="708"/>
      <c r="CC193" s="708"/>
      <c r="CD193" s="708"/>
      <c r="CE193" s="708"/>
      <c r="CF193" s="708"/>
      <c r="CG193" s="708"/>
      <c r="CH193" s="708"/>
      <c r="CI193" s="708"/>
      <c r="CJ193" s="708"/>
      <c r="CK193" s="708"/>
      <c r="CL193" s="708"/>
      <c r="CM193" s="708"/>
      <c r="CN193" s="708"/>
      <c r="CO193" s="708"/>
      <c r="CP193" s="708"/>
      <c r="CQ193" s="708"/>
      <c r="CR193" s="708"/>
      <c r="CS193" s="708"/>
      <c r="CT193" s="708"/>
      <c r="CU193" s="708"/>
      <c r="CV193" s="708"/>
      <c r="CW193" s="708"/>
      <c r="CX193" s="708"/>
      <c r="CY193" s="708"/>
      <c r="CZ193" s="708"/>
      <c r="DA193" s="708"/>
      <c r="DB193" s="708"/>
      <c r="DC193" s="708"/>
      <c r="DD193" s="708"/>
      <c r="DE193" s="708"/>
      <c r="DF193" s="708"/>
      <c r="DG193" s="708"/>
      <c r="DH193" s="708"/>
      <c r="DI193" s="708"/>
      <c r="DJ193" s="708"/>
      <c r="DK193" s="708"/>
      <c r="DL193" s="708"/>
      <c r="DM193" s="708"/>
      <c r="DN193" s="708"/>
      <c r="DO193" s="708"/>
      <c r="DP193" s="708"/>
      <c r="DQ193" s="708"/>
      <c r="DR193" s="708"/>
      <c r="DS193" s="708"/>
      <c r="DT193" s="708"/>
      <c r="DU193" s="708"/>
      <c r="DV193" s="708"/>
      <c r="GQ193" s="708"/>
      <c r="GR193" s="708"/>
      <c r="GS193" s="708"/>
      <c r="GT193" s="708"/>
    </row>
    <row r="194" spans="1:202" s="707" customFormat="1" x14ac:dyDescent="0.35">
      <c r="A194" s="708"/>
      <c r="B194" s="708"/>
      <c r="C194" s="708"/>
      <c r="D194" s="708"/>
      <c r="E194" s="708"/>
      <c r="F194" s="708"/>
      <c r="G194" s="708"/>
      <c r="H194" s="708"/>
      <c r="I194" s="708"/>
      <c r="J194" s="708"/>
      <c r="K194" s="708"/>
      <c r="L194" s="708"/>
      <c r="M194" s="708"/>
      <c r="N194" s="708"/>
      <c r="O194" s="708"/>
      <c r="P194" s="708"/>
      <c r="Q194" s="708"/>
      <c r="R194" s="708"/>
      <c r="S194" s="708"/>
      <c r="T194" s="708"/>
      <c r="U194" s="708"/>
      <c r="V194" s="708"/>
      <c r="W194" s="708"/>
      <c r="X194" s="708"/>
      <c r="Y194" s="708"/>
      <c r="Z194" s="708"/>
      <c r="AA194" s="708"/>
      <c r="AB194" s="708"/>
      <c r="AC194" s="708"/>
      <c r="AD194" s="708"/>
      <c r="AE194" s="708"/>
      <c r="AF194" s="708"/>
      <c r="AG194" s="708"/>
      <c r="AH194" s="708"/>
      <c r="AI194" s="708"/>
      <c r="AJ194" s="708"/>
      <c r="AK194" s="708"/>
      <c r="AL194" s="708"/>
      <c r="AM194" s="708"/>
      <c r="AN194" s="708"/>
      <c r="AO194" s="708"/>
      <c r="AP194" s="708"/>
      <c r="AQ194" s="708"/>
      <c r="AR194" s="708"/>
      <c r="AS194" s="708"/>
      <c r="AT194" s="708"/>
      <c r="AU194" s="708"/>
      <c r="AV194" s="708"/>
      <c r="AW194" s="708"/>
      <c r="AX194" s="708"/>
      <c r="AY194" s="708"/>
      <c r="AZ194" s="708"/>
      <c r="BA194" s="708"/>
      <c r="BB194" s="708"/>
      <c r="BC194" s="708"/>
      <c r="BD194" s="708"/>
      <c r="BE194" s="708"/>
      <c r="BF194" s="708"/>
      <c r="BG194" s="708"/>
      <c r="BH194" s="708"/>
      <c r="BI194" s="708"/>
      <c r="BJ194" s="708"/>
      <c r="BK194" s="708"/>
      <c r="BL194" s="708"/>
      <c r="BM194" s="708"/>
      <c r="BN194" s="708"/>
      <c r="BO194" s="708"/>
      <c r="BP194" s="708"/>
      <c r="BQ194" s="708"/>
      <c r="BR194" s="708"/>
      <c r="BS194" s="708"/>
      <c r="BT194" s="708"/>
      <c r="BU194" s="708"/>
      <c r="BV194" s="708"/>
      <c r="BW194" s="708"/>
      <c r="BX194" s="708"/>
      <c r="BY194" s="708"/>
      <c r="BZ194" s="708"/>
      <c r="CA194" s="708"/>
      <c r="CB194" s="708"/>
      <c r="CC194" s="708"/>
      <c r="CD194" s="708"/>
      <c r="CE194" s="708"/>
      <c r="CF194" s="708"/>
      <c r="CG194" s="708"/>
      <c r="CH194" s="708"/>
      <c r="CI194" s="708"/>
      <c r="CJ194" s="708"/>
      <c r="CK194" s="708"/>
      <c r="CL194" s="708"/>
      <c r="CM194" s="708"/>
      <c r="CN194" s="708"/>
      <c r="CO194" s="708"/>
      <c r="CP194" s="708"/>
      <c r="CQ194" s="708"/>
      <c r="CR194" s="708"/>
      <c r="CS194" s="708"/>
      <c r="CT194" s="708"/>
      <c r="CU194" s="708"/>
      <c r="CV194" s="708"/>
      <c r="CW194" s="708"/>
      <c r="CX194" s="708"/>
      <c r="CY194" s="708"/>
      <c r="CZ194" s="708"/>
      <c r="DA194" s="708"/>
      <c r="DB194" s="708"/>
      <c r="DC194" s="708"/>
      <c r="DD194" s="708"/>
      <c r="DE194" s="708"/>
      <c r="DF194" s="708"/>
      <c r="DG194" s="708"/>
      <c r="DH194" s="708"/>
      <c r="DI194" s="708"/>
      <c r="DJ194" s="708"/>
      <c r="DK194" s="708"/>
      <c r="DL194" s="708"/>
      <c r="DM194" s="708"/>
      <c r="DN194" s="708"/>
      <c r="DO194" s="708"/>
      <c r="DP194" s="708"/>
      <c r="DQ194" s="708"/>
      <c r="DR194" s="708"/>
      <c r="DS194" s="708"/>
      <c r="DT194" s="708"/>
      <c r="DU194" s="708"/>
      <c r="DV194" s="708"/>
      <c r="GQ194" s="708"/>
      <c r="GR194" s="708"/>
      <c r="GS194" s="708"/>
      <c r="GT194" s="708"/>
    </row>
    <row r="195" spans="1:202" s="707" customFormat="1" x14ac:dyDescent="0.35">
      <c r="A195" s="708"/>
      <c r="B195" s="708"/>
      <c r="C195" s="708"/>
      <c r="D195" s="708"/>
      <c r="E195" s="708"/>
      <c r="F195" s="708"/>
      <c r="G195" s="708"/>
      <c r="H195" s="708"/>
      <c r="I195" s="708"/>
      <c r="J195" s="708"/>
      <c r="K195" s="708"/>
      <c r="L195" s="708"/>
      <c r="M195" s="708"/>
      <c r="N195" s="708"/>
      <c r="O195" s="708"/>
      <c r="P195" s="708"/>
      <c r="Q195" s="708"/>
      <c r="R195" s="708"/>
      <c r="S195" s="708"/>
      <c r="T195" s="708"/>
      <c r="U195" s="708"/>
      <c r="V195" s="708"/>
      <c r="W195" s="708"/>
      <c r="X195" s="708"/>
      <c r="Y195" s="708"/>
      <c r="Z195" s="708"/>
      <c r="AA195" s="708"/>
      <c r="AB195" s="708"/>
      <c r="AC195" s="708"/>
      <c r="AD195" s="708"/>
      <c r="AE195" s="708"/>
      <c r="AF195" s="708"/>
      <c r="AG195" s="708"/>
      <c r="AH195" s="708"/>
      <c r="AI195" s="708"/>
      <c r="AJ195" s="708"/>
      <c r="AK195" s="708"/>
      <c r="AL195" s="708"/>
      <c r="AM195" s="708"/>
      <c r="AN195" s="708"/>
      <c r="AO195" s="708"/>
      <c r="AP195" s="708"/>
      <c r="AQ195" s="708"/>
      <c r="AR195" s="708"/>
      <c r="AS195" s="708"/>
      <c r="AT195" s="708"/>
      <c r="AU195" s="708"/>
      <c r="AV195" s="708"/>
      <c r="AW195" s="708"/>
      <c r="AX195" s="708"/>
      <c r="AY195" s="708"/>
      <c r="AZ195" s="708"/>
      <c r="BA195" s="708"/>
      <c r="BB195" s="708"/>
      <c r="BC195" s="708"/>
      <c r="BD195" s="708"/>
      <c r="BE195" s="708"/>
      <c r="BF195" s="708"/>
      <c r="BG195" s="708"/>
      <c r="BH195" s="708"/>
      <c r="BI195" s="708"/>
      <c r="BJ195" s="708"/>
      <c r="BK195" s="708"/>
      <c r="BL195" s="708"/>
      <c r="BM195" s="708"/>
      <c r="BN195" s="708"/>
      <c r="BO195" s="708"/>
      <c r="BP195" s="708"/>
      <c r="BQ195" s="708"/>
      <c r="BR195" s="708"/>
      <c r="BS195" s="708"/>
      <c r="BT195" s="708"/>
      <c r="BU195" s="708"/>
      <c r="BV195" s="708"/>
      <c r="BW195" s="708"/>
      <c r="BX195" s="708"/>
      <c r="BY195" s="708"/>
      <c r="BZ195" s="708"/>
      <c r="CA195" s="708"/>
      <c r="CB195" s="708"/>
      <c r="CC195" s="708"/>
      <c r="CD195" s="708"/>
      <c r="CE195" s="708"/>
      <c r="CF195" s="708"/>
      <c r="CG195" s="708"/>
      <c r="CH195" s="708"/>
      <c r="CI195" s="708"/>
      <c r="CJ195" s="708"/>
      <c r="CK195" s="708"/>
      <c r="CL195" s="708"/>
      <c r="CM195" s="708"/>
      <c r="CN195" s="708"/>
      <c r="CO195" s="708"/>
      <c r="CP195" s="708"/>
      <c r="CQ195" s="708"/>
      <c r="CR195" s="708"/>
      <c r="CS195" s="708"/>
      <c r="CT195" s="708"/>
      <c r="CU195" s="708"/>
      <c r="CV195" s="708"/>
      <c r="CW195" s="708"/>
      <c r="CX195" s="708"/>
      <c r="CY195" s="708"/>
      <c r="CZ195" s="708"/>
      <c r="DA195" s="708"/>
      <c r="DB195" s="708"/>
      <c r="DC195" s="708"/>
      <c r="DD195" s="708"/>
      <c r="DE195" s="708"/>
      <c r="DF195" s="708"/>
      <c r="DG195" s="708"/>
      <c r="DH195" s="708"/>
      <c r="DI195" s="708"/>
      <c r="DJ195" s="708"/>
      <c r="DK195" s="708"/>
      <c r="DL195" s="708"/>
      <c r="DM195" s="708"/>
      <c r="DN195" s="708"/>
      <c r="DO195" s="708"/>
      <c r="DP195" s="708"/>
      <c r="DQ195" s="708"/>
      <c r="DR195" s="708"/>
      <c r="DS195" s="708"/>
      <c r="DT195" s="708"/>
      <c r="DU195" s="708"/>
      <c r="DV195" s="708"/>
      <c r="GQ195" s="708"/>
      <c r="GR195" s="708"/>
      <c r="GS195" s="708"/>
      <c r="GT195" s="708"/>
    </row>
    <row r="196" spans="1:202" s="707" customFormat="1" x14ac:dyDescent="0.35">
      <c r="A196" s="708"/>
      <c r="B196" s="708"/>
      <c r="C196" s="708"/>
      <c r="D196" s="708"/>
      <c r="E196" s="708"/>
      <c r="F196" s="708"/>
      <c r="G196" s="708"/>
      <c r="H196" s="708"/>
      <c r="I196" s="708"/>
      <c r="J196" s="708"/>
      <c r="K196" s="708"/>
      <c r="L196" s="708"/>
      <c r="M196" s="708"/>
      <c r="N196" s="708"/>
      <c r="O196" s="708"/>
      <c r="P196" s="708"/>
      <c r="Q196" s="708"/>
      <c r="R196" s="708"/>
      <c r="S196" s="708"/>
      <c r="T196" s="708"/>
      <c r="U196" s="708"/>
      <c r="V196" s="708"/>
      <c r="W196" s="708"/>
      <c r="X196" s="708"/>
      <c r="Y196" s="708"/>
      <c r="Z196" s="708"/>
      <c r="AA196" s="708"/>
      <c r="AB196" s="708"/>
      <c r="AC196" s="708"/>
      <c r="AD196" s="708"/>
      <c r="AE196" s="708"/>
      <c r="AF196" s="708"/>
      <c r="AG196" s="708"/>
      <c r="AH196" s="708"/>
      <c r="AI196" s="708"/>
      <c r="AJ196" s="708"/>
      <c r="AK196" s="708"/>
      <c r="AL196" s="708"/>
      <c r="AM196" s="708"/>
      <c r="AN196" s="708"/>
      <c r="AO196" s="708"/>
      <c r="AP196" s="708"/>
      <c r="AQ196" s="708"/>
      <c r="AR196" s="708"/>
      <c r="AS196" s="708"/>
      <c r="AT196" s="708"/>
      <c r="AU196" s="708"/>
      <c r="AV196" s="708"/>
      <c r="AW196" s="708"/>
      <c r="AX196" s="708"/>
      <c r="AY196" s="708"/>
      <c r="AZ196" s="708"/>
      <c r="BA196" s="708"/>
      <c r="BB196" s="708"/>
      <c r="BC196" s="708"/>
      <c r="BD196" s="708"/>
      <c r="BE196" s="708"/>
      <c r="BF196" s="708"/>
      <c r="BG196" s="708"/>
      <c r="BH196" s="708"/>
      <c r="BI196" s="708"/>
      <c r="BJ196" s="708"/>
      <c r="BK196" s="708"/>
      <c r="BL196" s="708"/>
      <c r="BM196" s="708"/>
      <c r="BN196" s="708"/>
      <c r="BO196" s="708"/>
      <c r="BP196" s="708"/>
      <c r="BQ196" s="708"/>
      <c r="BR196" s="708"/>
      <c r="BS196" s="708"/>
      <c r="BT196" s="708"/>
      <c r="BU196" s="708"/>
      <c r="BV196" s="708"/>
      <c r="BW196" s="708"/>
      <c r="BX196" s="708"/>
      <c r="BY196" s="708"/>
      <c r="BZ196" s="708"/>
      <c r="CA196" s="708"/>
      <c r="CB196" s="708"/>
      <c r="CC196" s="708"/>
      <c r="CD196" s="708"/>
      <c r="CE196" s="708"/>
      <c r="CF196" s="708"/>
      <c r="CG196" s="708"/>
      <c r="CH196" s="708"/>
      <c r="CI196" s="708"/>
      <c r="CJ196" s="708"/>
      <c r="CK196" s="708"/>
      <c r="CL196" s="708"/>
      <c r="CM196" s="708"/>
      <c r="CN196" s="708"/>
      <c r="CO196" s="708"/>
      <c r="CP196" s="708"/>
      <c r="CQ196" s="708"/>
      <c r="CR196" s="708"/>
      <c r="CS196" s="708"/>
      <c r="CT196" s="708"/>
      <c r="CU196" s="708"/>
      <c r="CV196" s="708"/>
      <c r="CW196" s="708"/>
      <c r="CX196" s="708"/>
      <c r="CY196" s="708"/>
      <c r="CZ196" s="708"/>
      <c r="DA196" s="708"/>
      <c r="DB196" s="708"/>
      <c r="DC196" s="708"/>
      <c r="DD196" s="708"/>
      <c r="DE196" s="708"/>
      <c r="DF196" s="708"/>
      <c r="DG196" s="708"/>
      <c r="DH196" s="708"/>
      <c r="DI196" s="708"/>
      <c r="DJ196" s="708"/>
      <c r="DK196" s="708"/>
      <c r="DL196" s="708"/>
      <c r="DM196" s="708"/>
      <c r="DN196" s="708"/>
      <c r="DO196" s="708"/>
      <c r="DP196" s="708"/>
      <c r="DQ196" s="708"/>
      <c r="DR196" s="708"/>
      <c r="DS196" s="708"/>
      <c r="DT196" s="708"/>
      <c r="DU196" s="708"/>
      <c r="DV196" s="708"/>
      <c r="GQ196" s="708"/>
      <c r="GR196" s="708"/>
      <c r="GS196" s="708"/>
      <c r="GT196" s="708"/>
    </row>
    <row r="197" spans="1:202" s="707" customFormat="1" x14ac:dyDescent="0.35">
      <c r="A197" s="708"/>
      <c r="B197" s="708"/>
      <c r="C197" s="708"/>
      <c r="D197" s="708"/>
      <c r="E197" s="708"/>
      <c r="F197" s="708"/>
      <c r="G197" s="708"/>
      <c r="H197" s="708"/>
      <c r="I197" s="708"/>
      <c r="J197" s="708"/>
      <c r="K197" s="708"/>
      <c r="L197" s="708"/>
      <c r="M197" s="708"/>
      <c r="N197" s="708"/>
      <c r="O197" s="708"/>
      <c r="P197" s="708"/>
      <c r="Q197" s="708"/>
      <c r="R197" s="708"/>
      <c r="S197" s="708"/>
      <c r="T197" s="708"/>
      <c r="U197" s="708"/>
      <c r="V197" s="708"/>
      <c r="W197" s="708"/>
      <c r="X197" s="708"/>
      <c r="Y197" s="708"/>
      <c r="Z197" s="708"/>
      <c r="AA197" s="708"/>
      <c r="AB197" s="708"/>
      <c r="AC197" s="708"/>
      <c r="AD197" s="708"/>
      <c r="AE197" s="708"/>
      <c r="AF197" s="708"/>
      <c r="AG197" s="708"/>
      <c r="AH197" s="708"/>
      <c r="AI197" s="708"/>
      <c r="AJ197" s="708"/>
      <c r="AK197" s="708"/>
      <c r="AL197" s="708"/>
      <c r="AM197" s="708"/>
      <c r="AN197" s="708"/>
      <c r="AO197" s="708"/>
      <c r="AP197" s="708"/>
      <c r="AQ197" s="708"/>
      <c r="AR197" s="708"/>
      <c r="AS197" s="708"/>
      <c r="AT197" s="708"/>
      <c r="AU197" s="708"/>
      <c r="AV197" s="708"/>
      <c r="AW197" s="708"/>
      <c r="AX197" s="708"/>
      <c r="AY197" s="708"/>
      <c r="AZ197" s="708"/>
      <c r="BA197" s="708"/>
      <c r="BB197" s="708"/>
      <c r="BC197" s="708"/>
      <c r="BD197" s="708"/>
      <c r="BE197" s="708"/>
      <c r="BF197" s="708"/>
      <c r="BG197" s="708"/>
      <c r="BH197" s="708"/>
      <c r="BI197" s="708"/>
      <c r="BJ197" s="708"/>
      <c r="BK197" s="708"/>
      <c r="BL197" s="708"/>
      <c r="BM197" s="708"/>
      <c r="BN197" s="708"/>
      <c r="BO197" s="708"/>
      <c r="BP197" s="708"/>
      <c r="BQ197" s="708"/>
      <c r="BR197" s="708"/>
      <c r="BS197" s="708"/>
      <c r="BT197" s="708"/>
      <c r="BU197" s="708"/>
      <c r="BV197" s="708"/>
      <c r="BW197" s="708"/>
      <c r="BX197" s="708"/>
      <c r="BY197" s="708"/>
      <c r="BZ197" s="708"/>
      <c r="CA197" s="708"/>
      <c r="CB197" s="708"/>
      <c r="CC197" s="708"/>
      <c r="CD197" s="708"/>
      <c r="CE197" s="708"/>
      <c r="CF197" s="708"/>
      <c r="CG197" s="708"/>
      <c r="CH197" s="708"/>
      <c r="CI197" s="708"/>
      <c r="CJ197" s="708"/>
      <c r="CK197" s="708"/>
      <c r="CL197" s="708"/>
      <c r="CM197" s="708"/>
      <c r="CN197" s="708"/>
      <c r="CO197" s="708"/>
      <c r="CP197" s="708"/>
      <c r="CQ197" s="708"/>
      <c r="CR197" s="708"/>
      <c r="CS197" s="708"/>
      <c r="CT197" s="708"/>
      <c r="CU197" s="708"/>
      <c r="CV197" s="708"/>
      <c r="CW197" s="708"/>
      <c r="CX197" s="708"/>
      <c r="CY197" s="708"/>
      <c r="CZ197" s="708"/>
      <c r="DA197" s="708"/>
      <c r="DB197" s="708"/>
      <c r="DC197" s="708"/>
      <c r="DD197" s="708"/>
      <c r="DE197" s="708"/>
      <c r="DF197" s="708"/>
      <c r="DG197" s="708"/>
      <c r="DH197" s="708"/>
      <c r="DI197" s="708"/>
      <c r="DJ197" s="708"/>
      <c r="DK197" s="708"/>
      <c r="DL197" s="708"/>
      <c r="DM197" s="708"/>
      <c r="DN197" s="708"/>
      <c r="DO197" s="708"/>
      <c r="DP197" s="708"/>
      <c r="DQ197" s="708"/>
      <c r="DR197" s="708"/>
      <c r="DS197" s="708"/>
      <c r="DT197" s="708"/>
      <c r="DU197" s="708"/>
      <c r="DV197" s="708"/>
      <c r="GQ197" s="708"/>
      <c r="GR197" s="708"/>
      <c r="GS197" s="708"/>
      <c r="GT197" s="708"/>
    </row>
    <row r="198" spans="1:202" s="707" customFormat="1" x14ac:dyDescent="0.35">
      <c r="A198" s="708"/>
      <c r="B198" s="708"/>
      <c r="C198" s="708"/>
      <c r="D198" s="708"/>
      <c r="E198" s="708"/>
      <c r="F198" s="708"/>
      <c r="G198" s="708"/>
      <c r="H198" s="708"/>
      <c r="I198" s="708"/>
      <c r="J198" s="708"/>
      <c r="K198" s="708"/>
      <c r="L198" s="708"/>
      <c r="M198" s="708"/>
      <c r="N198" s="708"/>
      <c r="O198" s="708"/>
      <c r="P198" s="708"/>
      <c r="Q198" s="708"/>
      <c r="R198" s="708"/>
      <c r="S198" s="708"/>
      <c r="T198" s="708"/>
      <c r="U198" s="708"/>
      <c r="V198" s="708"/>
      <c r="W198" s="708"/>
      <c r="X198" s="708"/>
      <c r="Y198" s="708"/>
      <c r="Z198" s="708"/>
      <c r="AA198" s="708"/>
      <c r="AB198" s="708"/>
      <c r="AC198" s="708"/>
      <c r="AD198" s="708"/>
      <c r="AE198" s="708"/>
      <c r="AF198" s="708"/>
      <c r="AG198" s="708"/>
      <c r="AH198" s="708"/>
      <c r="AI198" s="708"/>
      <c r="AJ198" s="708"/>
      <c r="AK198" s="708"/>
      <c r="AL198" s="708"/>
      <c r="AM198" s="708"/>
      <c r="AN198" s="708"/>
      <c r="AO198" s="708"/>
      <c r="AP198" s="708"/>
      <c r="AQ198" s="708"/>
      <c r="AR198" s="708"/>
      <c r="AS198" s="708"/>
      <c r="AT198" s="708"/>
      <c r="AU198" s="708"/>
      <c r="AV198" s="708"/>
      <c r="AW198" s="708"/>
      <c r="AX198" s="708"/>
      <c r="AY198" s="708"/>
      <c r="AZ198" s="708"/>
      <c r="BA198" s="708"/>
      <c r="BB198" s="708"/>
      <c r="BC198" s="708"/>
      <c r="BD198" s="708"/>
      <c r="BE198" s="708"/>
      <c r="BF198" s="708"/>
      <c r="BG198" s="708"/>
      <c r="BH198" s="708"/>
      <c r="BI198" s="708"/>
      <c r="BJ198" s="708"/>
      <c r="BK198" s="708"/>
      <c r="BL198" s="708"/>
      <c r="BM198" s="708"/>
      <c r="BN198" s="708"/>
      <c r="BO198" s="708"/>
      <c r="BP198" s="708"/>
      <c r="BQ198" s="708"/>
      <c r="BR198" s="708"/>
      <c r="BS198" s="708"/>
      <c r="BT198" s="708"/>
      <c r="BU198" s="708"/>
      <c r="BV198" s="708"/>
      <c r="BW198" s="708"/>
      <c r="BX198" s="708"/>
      <c r="BY198" s="708"/>
      <c r="BZ198" s="708"/>
      <c r="CA198" s="708"/>
      <c r="CB198" s="708"/>
      <c r="CC198" s="708"/>
      <c r="CD198" s="708"/>
      <c r="CE198" s="708"/>
      <c r="CF198" s="708"/>
      <c r="CG198" s="708"/>
      <c r="CH198" s="708"/>
      <c r="CI198" s="708"/>
      <c r="CJ198" s="708"/>
      <c r="CK198" s="708"/>
      <c r="CL198" s="708"/>
      <c r="CM198" s="708"/>
      <c r="CN198" s="708"/>
      <c r="CO198" s="708"/>
      <c r="CP198" s="708"/>
      <c r="CQ198" s="708"/>
      <c r="CR198" s="708"/>
      <c r="CS198" s="708"/>
      <c r="CT198" s="708"/>
      <c r="CU198" s="708"/>
      <c r="CV198" s="708"/>
      <c r="CW198" s="708"/>
      <c r="CX198" s="708"/>
      <c r="CY198" s="708"/>
      <c r="CZ198" s="708"/>
      <c r="DA198" s="708"/>
      <c r="DB198" s="708"/>
      <c r="DC198" s="708"/>
      <c r="DD198" s="708"/>
      <c r="DE198" s="708"/>
      <c r="DF198" s="708"/>
      <c r="DG198" s="708"/>
      <c r="DH198" s="708"/>
      <c r="DI198" s="708"/>
      <c r="DJ198" s="708"/>
      <c r="DK198" s="708"/>
      <c r="DL198" s="708"/>
      <c r="DM198" s="708"/>
      <c r="DN198" s="708"/>
      <c r="DO198" s="708"/>
      <c r="DP198" s="708"/>
      <c r="DQ198" s="708"/>
      <c r="DR198" s="708"/>
      <c r="DS198" s="708"/>
      <c r="DT198" s="708"/>
      <c r="DU198" s="708"/>
      <c r="DV198" s="708"/>
      <c r="GQ198" s="708"/>
      <c r="GR198" s="708"/>
      <c r="GS198" s="708"/>
      <c r="GT198" s="708"/>
    </row>
    <row r="199" spans="1:202" s="707" customFormat="1" x14ac:dyDescent="0.35">
      <c r="A199" s="708"/>
      <c r="B199" s="708"/>
      <c r="C199" s="708"/>
      <c r="D199" s="708"/>
      <c r="E199" s="708"/>
      <c r="F199" s="708"/>
      <c r="G199" s="708"/>
      <c r="H199" s="708"/>
      <c r="I199" s="708"/>
      <c r="J199" s="708"/>
      <c r="K199" s="708"/>
      <c r="L199" s="708"/>
      <c r="M199" s="708"/>
      <c r="N199" s="708"/>
      <c r="O199" s="708"/>
      <c r="P199" s="708"/>
      <c r="Q199" s="708"/>
      <c r="R199" s="708"/>
      <c r="S199" s="708"/>
      <c r="T199" s="708"/>
      <c r="U199" s="708"/>
      <c r="V199" s="708"/>
      <c r="W199" s="708"/>
      <c r="X199" s="708"/>
      <c r="Y199" s="708"/>
      <c r="Z199" s="708"/>
      <c r="AA199" s="708"/>
      <c r="AB199" s="708"/>
      <c r="AC199" s="708"/>
      <c r="AD199" s="708"/>
      <c r="AE199" s="708"/>
      <c r="AF199" s="708"/>
      <c r="AG199" s="708"/>
      <c r="AH199" s="708"/>
      <c r="AI199" s="708"/>
      <c r="AJ199" s="708"/>
      <c r="AK199" s="708"/>
      <c r="AL199" s="708"/>
      <c r="AM199" s="708"/>
      <c r="AN199" s="708"/>
      <c r="AO199" s="708"/>
      <c r="AP199" s="708"/>
      <c r="AQ199" s="708"/>
      <c r="AR199" s="708"/>
      <c r="AS199" s="708"/>
      <c r="AT199" s="708"/>
      <c r="AU199" s="708"/>
      <c r="AV199" s="708"/>
      <c r="AW199" s="708"/>
      <c r="AX199" s="708"/>
      <c r="AY199" s="708"/>
      <c r="AZ199" s="708"/>
      <c r="BA199" s="708"/>
      <c r="BB199" s="708"/>
      <c r="BC199" s="708"/>
      <c r="BD199" s="708"/>
      <c r="BE199" s="708"/>
      <c r="BF199" s="708"/>
      <c r="BG199" s="708"/>
      <c r="BH199" s="708"/>
      <c r="BI199" s="708"/>
      <c r="BJ199" s="708"/>
      <c r="BK199" s="708"/>
      <c r="BL199" s="708"/>
      <c r="BM199" s="708"/>
      <c r="BN199" s="708"/>
      <c r="BO199" s="708"/>
      <c r="BP199" s="708"/>
      <c r="BQ199" s="708"/>
      <c r="BR199" s="708"/>
      <c r="BS199" s="708"/>
      <c r="BT199" s="708"/>
      <c r="BU199" s="708"/>
      <c r="BV199" s="708"/>
      <c r="BW199" s="708"/>
      <c r="BX199" s="708"/>
      <c r="BY199" s="708"/>
      <c r="BZ199" s="708"/>
      <c r="CA199" s="708"/>
      <c r="CB199" s="708"/>
      <c r="CC199" s="708"/>
      <c r="CD199" s="708"/>
      <c r="CE199" s="708"/>
      <c r="CF199" s="708"/>
      <c r="CG199" s="708"/>
      <c r="CH199" s="708"/>
      <c r="CI199" s="708"/>
      <c r="CJ199" s="708"/>
      <c r="CK199" s="708"/>
      <c r="CL199" s="708"/>
      <c r="CM199" s="708"/>
      <c r="CN199" s="708"/>
      <c r="CO199" s="708"/>
      <c r="CP199" s="708"/>
      <c r="CQ199" s="708"/>
      <c r="CR199" s="708"/>
      <c r="CS199" s="708"/>
      <c r="CT199" s="708"/>
      <c r="CU199" s="708"/>
      <c r="CV199" s="708"/>
      <c r="CW199" s="708"/>
      <c r="CX199" s="708"/>
      <c r="CY199" s="708"/>
      <c r="CZ199" s="708"/>
      <c r="DA199" s="708"/>
      <c r="DB199" s="708"/>
      <c r="DC199" s="708"/>
      <c r="DD199" s="708"/>
      <c r="DE199" s="708"/>
      <c r="DF199" s="708"/>
      <c r="DG199" s="708"/>
      <c r="DH199" s="708"/>
      <c r="DI199" s="708"/>
      <c r="DJ199" s="708"/>
      <c r="DK199" s="708"/>
      <c r="DL199" s="708"/>
      <c r="DM199" s="708"/>
      <c r="DN199" s="708"/>
      <c r="DO199" s="708"/>
      <c r="DP199" s="708"/>
      <c r="DQ199" s="708"/>
      <c r="DR199" s="708"/>
      <c r="DS199" s="708"/>
      <c r="DT199" s="708"/>
      <c r="DU199" s="708"/>
      <c r="DV199" s="708"/>
      <c r="GQ199" s="708"/>
      <c r="GR199" s="708"/>
      <c r="GS199" s="708"/>
      <c r="GT199" s="708"/>
    </row>
    <row r="200" spans="1:202" s="707" customFormat="1" x14ac:dyDescent="0.35">
      <c r="A200" s="708"/>
      <c r="B200" s="708"/>
      <c r="C200" s="708"/>
      <c r="D200" s="708"/>
      <c r="E200" s="708"/>
      <c r="F200" s="708"/>
      <c r="G200" s="708"/>
      <c r="H200" s="708"/>
      <c r="I200" s="708"/>
      <c r="J200" s="708"/>
      <c r="K200" s="708"/>
      <c r="L200" s="708"/>
      <c r="M200" s="708"/>
      <c r="N200" s="708"/>
      <c r="O200" s="708"/>
      <c r="P200" s="708"/>
      <c r="Q200" s="708"/>
      <c r="R200" s="708"/>
      <c r="S200" s="708"/>
      <c r="T200" s="708"/>
      <c r="U200" s="708"/>
      <c r="V200" s="708"/>
      <c r="W200" s="708"/>
      <c r="X200" s="708"/>
      <c r="Y200" s="708"/>
      <c r="Z200" s="708"/>
      <c r="AA200" s="708"/>
      <c r="AB200" s="708"/>
      <c r="AC200" s="708"/>
      <c r="AD200" s="708"/>
      <c r="AE200" s="708"/>
      <c r="AF200" s="708"/>
      <c r="AG200" s="708"/>
      <c r="AH200" s="708"/>
      <c r="AI200" s="708"/>
      <c r="AJ200" s="708"/>
      <c r="AK200" s="708"/>
      <c r="AL200" s="708"/>
      <c r="AM200" s="708"/>
      <c r="AN200" s="708"/>
      <c r="AO200" s="708"/>
      <c r="AP200" s="708"/>
      <c r="AQ200" s="708"/>
      <c r="AR200" s="708"/>
      <c r="AS200" s="708"/>
      <c r="AT200" s="708"/>
      <c r="AU200" s="708"/>
      <c r="AV200" s="708"/>
      <c r="AW200" s="708"/>
      <c r="AX200" s="708"/>
      <c r="AY200" s="708"/>
      <c r="AZ200" s="708"/>
      <c r="BA200" s="708"/>
      <c r="BB200" s="708"/>
      <c r="BC200" s="708"/>
      <c r="BD200" s="708"/>
      <c r="BE200" s="708"/>
      <c r="BF200" s="708"/>
      <c r="BG200" s="708"/>
      <c r="BH200" s="708"/>
      <c r="BI200" s="708"/>
      <c r="BJ200" s="708"/>
      <c r="BK200" s="708"/>
      <c r="BL200" s="708"/>
      <c r="BM200" s="708"/>
      <c r="BN200" s="708"/>
      <c r="BO200" s="708"/>
      <c r="BP200" s="708"/>
      <c r="BQ200" s="708"/>
      <c r="BR200" s="708"/>
      <c r="BS200" s="708"/>
      <c r="BT200" s="708"/>
      <c r="BU200" s="708"/>
      <c r="BV200" s="708"/>
      <c r="BW200" s="708"/>
      <c r="BX200" s="708"/>
      <c r="BY200" s="708"/>
      <c r="BZ200" s="708"/>
      <c r="CA200" s="708"/>
      <c r="CB200" s="708"/>
      <c r="CC200" s="708"/>
      <c r="CD200" s="708"/>
      <c r="CE200" s="708"/>
      <c r="CF200" s="708"/>
      <c r="CG200" s="708"/>
      <c r="CH200" s="708"/>
      <c r="CI200" s="708"/>
      <c r="CJ200" s="708"/>
      <c r="CK200" s="708"/>
      <c r="CL200" s="708"/>
      <c r="CM200" s="708"/>
      <c r="CN200" s="708"/>
      <c r="CO200" s="708"/>
      <c r="CP200" s="708"/>
      <c r="CQ200" s="708"/>
      <c r="CR200" s="708"/>
      <c r="CS200" s="708"/>
      <c r="CT200" s="708"/>
      <c r="CU200" s="708"/>
      <c r="CV200" s="708"/>
      <c r="CW200" s="708"/>
      <c r="CX200" s="708"/>
      <c r="CY200" s="708"/>
      <c r="CZ200" s="708"/>
      <c r="DA200" s="708"/>
      <c r="DB200" s="708"/>
      <c r="DC200" s="708"/>
      <c r="DD200" s="708"/>
      <c r="DE200" s="708"/>
      <c r="DF200" s="708"/>
      <c r="DG200" s="708"/>
      <c r="DH200" s="708"/>
      <c r="DI200" s="708"/>
      <c r="DJ200" s="708"/>
      <c r="DK200" s="708"/>
      <c r="DL200" s="708"/>
      <c r="DM200" s="708"/>
      <c r="DN200" s="708"/>
      <c r="DO200" s="708"/>
      <c r="DP200" s="708"/>
      <c r="DQ200" s="708"/>
      <c r="DR200" s="708"/>
      <c r="DS200" s="708"/>
      <c r="DT200" s="708"/>
      <c r="DU200" s="708"/>
      <c r="DV200" s="708"/>
      <c r="GQ200" s="708"/>
      <c r="GR200" s="708"/>
      <c r="GS200" s="708"/>
      <c r="GT200" s="708"/>
    </row>
    <row r="201" spans="1:202" s="707" customFormat="1" x14ac:dyDescent="0.35">
      <c r="A201" s="708"/>
      <c r="B201" s="708"/>
      <c r="C201" s="708"/>
      <c r="D201" s="708"/>
      <c r="E201" s="708"/>
      <c r="F201" s="708"/>
      <c r="G201" s="708"/>
      <c r="H201" s="708"/>
      <c r="I201" s="708"/>
      <c r="J201" s="708"/>
      <c r="K201" s="708"/>
      <c r="L201" s="708"/>
      <c r="M201" s="708"/>
      <c r="N201" s="708"/>
      <c r="O201" s="708"/>
      <c r="P201" s="708"/>
      <c r="Q201" s="708"/>
      <c r="R201" s="708"/>
      <c r="S201" s="708"/>
      <c r="T201" s="708"/>
      <c r="U201" s="708"/>
      <c r="V201" s="708"/>
      <c r="W201" s="708"/>
      <c r="X201" s="708"/>
      <c r="Y201" s="708"/>
      <c r="Z201" s="708"/>
      <c r="AA201" s="708"/>
      <c r="AB201" s="708"/>
      <c r="AC201" s="708"/>
      <c r="AD201" s="708"/>
      <c r="AE201" s="708"/>
      <c r="AF201" s="708"/>
      <c r="AG201" s="708"/>
      <c r="AH201" s="708"/>
      <c r="AI201" s="708"/>
      <c r="AJ201" s="708"/>
      <c r="AK201" s="708"/>
      <c r="AL201" s="708"/>
      <c r="AM201" s="708"/>
      <c r="AN201" s="708"/>
      <c r="AO201" s="708"/>
      <c r="AP201" s="708"/>
      <c r="AQ201" s="708"/>
      <c r="AR201" s="708"/>
      <c r="AS201" s="708"/>
      <c r="AT201" s="708"/>
      <c r="AU201" s="708"/>
      <c r="AV201" s="708"/>
      <c r="AW201" s="708"/>
      <c r="AX201" s="708"/>
      <c r="AY201" s="708"/>
      <c r="AZ201" s="708"/>
      <c r="BA201" s="708"/>
      <c r="BB201" s="708"/>
      <c r="BC201" s="708"/>
      <c r="BD201" s="708"/>
      <c r="BE201" s="708"/>
      <c r="BF201" s="708"/>
      <c r="BG201" s="708"/>
      <c r="BH201" s="708"/>
      <c r="BI201" s="708"/>
      <c r="BJ201" s="708"/>
      <c r="BK201" s="708"/>
      <c r="BL201" s="708"/>
      <c r="BM201" s="708"/>
      <c r="BN201" s="708"/>
      <c r="BO201" s="708"/>
      <c r="BP201" s="708"/>
      <c r="BQ201" s="708"/>
      <c r="BR201" s="708"/>
      <c r="BS201" s="708"/>
      <c r="BT201" s="708"/>
      <c r="BU201" s="708"/>
      <c r="BV201" s="708"/>
      <c r="BW201" s="708"/>
      <c r="BX201" s="708"/>
      <c r="BY201" s="708"/>
      <c r="BZ201" s="708"/>
      <c r="CA201" s="708"/>
      <c r="CB201" s="708"/>
      <c r="CC201" s="708"/>
      <c r="CD201" s="708"/>
      <c r="CE201" s="708"/>
      <c r="CF201" s="708"/>
      <c r="CG201" s="708"/>
      <c r="CH201" s="708"/>
      <c r="CI201" s="708"/>
      <c r="CJ201" s="708"/>
      <c r="CK201" s="708"/>
      <c r="CL201" s="708"/>
      <c r="CM201" s="708"/>
      <c r="CN201" s="708"/>
      <c r="CO201" s="708"/>
      <c r="CP201" s="708"/>
      <c r="CQ201" s="708"/>
      <c r="CR201" s="708"/>
      <c r="CS201" s="708"/>
      <c r="CT201" s="708"/>
      <c r="CU201" s="708"/>
      <c r="CV201" s="708"/>
      <c r="CW201" s="708"/>
      <c r="CX201" s="708"/>
      <c r="CY201" s="708"/>
      <c r="CZ201" s="708"/>
      <c r="DA201" s="708"/>
      <c r="DB201" s="708"/>
      <c r="DC201" s="708"/>
      <c r="DD201" s="708"/>
      <c r="DE201" s="708"/>
      <c r="DF201" s="708"/>
      <c r="DG201" s="708"/>
      <c r="DH201" s="708"/>
      <c r="DI201" s="708"/>
      <c r="DJ201" s="708"/>
      <c r="DK201" s="708"/>
      <c r="DL201" s="708"/>
      <c r="DM201" s="708"/>
      <c r="DN201" s="708"/>
      <c r="DO201" s="708"/>
      <c r="DP201" s="708"/>
      <c r="DQ201" s="708"/>
      <c r="DR201" s="708"/>
      <c r="DS201" s="708"/>
      <c r="DT201" s="708"/>
      <c r="DU201" s="708"/>
      <c r="DV201" s="708"/>
      <c r="GQ201" s="708"/>
      <c r="GR201" s="708"/>
      <c r="GS201" s="708"/>
      <c r="GT201" s="708"/>
    </row>
    <row r="202" spans="1:202" s="707" customFormat="1" x14ac:dyDescent="0.35">
      <c r="A202" s="708"/>
      <c r="B202" s="708"/>
      <c r="C202" s="708"/>
      <c r="D202" s="708"/>
      <c r="E202" s="708"/>
      <c r="F202" s="708"/>
      <c r="G202" s="708"/>
      <c r="H202" s="708"/>
      <c r="I202" s="708"/>
      <c r="J202" s="708"/>
      <c r="K202" s="708"/>
      <c r="L202" s="708"/>
      <c r="M202" s="708"/>
      <c r="N202" s="708"/>
      <c r="O202" s="708"/>
      <c r="P202" s="708"/>
      <c r="Q202" s="708"/>
      <c r="R202" s="708"/>
      <c r="S202" s="708"/>
      <c r="T202" s="708"/>
      <c r="U202" s="708"/>
      <c r="V202" s="708"/>
      <c r="W202" s="708"/>
      <c r="X202" s="708"/>
      <c r="Y202" s="708"/>
      <c r="Z202" s="708"/>
      <c r="AA202" s="708"/>
      <c r="AB202" s="708"/>
      <c r="AC202" s="708"/>
      <c r="AD202" s="708"/>
      <c r="AE202" s="708"/>
      <c r="AF202" s="708"/>
      <c r="AG202" s="708"/>
      <c r="AH202" s="708"/>
      <c r="AI202" s="708"/>
      <c r="AJ202" s="708"/>
      <c r="AK202" s="708"/>
      <c r="AL202" s="708"/>
      <c r="AM202" s="708"/>
      <c r="AN202" s="708"/>
      <c r="AO202" s="708"/>
      <c r="AP202" s="708"/>
      <c r="AQ202" s="708"/>
      <c r="AR202" s="708"/>
      <c r="AS202" s="708"/>
      <c r="AT202" s="708"/>
      <c r="AU202" s="708"/>
      <c r="AV202" s="708"/>
      <c r="AW202" s="708"/>
      <c r="AX202" s="708"/>
      <c r="AY202" s="708"/>
      <c r="AZ202" s="708"/>
      <c r="BA202" s="708"/>
      <c r="BB202" s="708"/>
      <c r="BC202" s="708"/>
      <c r="BD202" s="708"/>
      <c r="BE202" s="708"/>
      <c r="BF202" s="708"/>
      <c r="BG202" s="708"/>
      <c r="BH202" s="708"/>
      <c r="BI202" s="708"/>
      <c r="BJ202" s="708"/>
      <c r="BK202" s="708"/>
      <c r="BL202" s="708"/>
      <c r="BM202" s="708"/>
      <c r="BN202" s="708"/>
      <c r="BO202" s="708"/>
      <c r="BP202" s="708"/>
      <c r="BQ202" s="708"/>
      <c r="BR202" s="708"/>
      <c r="BS202" s="708"/>
      <c r="BT202" s="708"/>
      <c r="BU202" s="708"/>
      <c r="BV202" s="708"/>
      <c r="BW202" s="708"/>
      <c r="BX202" s="708"/>
      <c r="BY202" s="708"/>
      <c r="BZ202" s="708"/>
      <c r="CA202" s="708"/>
      <c r="CB202" s="708"/>
      <c r="CC202" s="708"/>
      <c r="CD202" s="708"/>
      <c r="CE202" s="708"/>
      <c r="CF202" s="708"/>
      <c r="CG202" s="708"/>
      <c r="CH202" s="708"/>
      <c r="CI202" s="708"/>
      <c r="CJ202" s="708"/>
      <c r="CK202" s="708"/>
      <c r="CL202" s="708"/>
      <c r="CM202" s="708"/>
      <c r="CN202" s="708"/>
      <c r="CO202" s="708"/>
      <c r="CP202" s="708"/>
      <c r="CQ202" s="708"/>
      <c r="CR202" s="708"/>
      <c r="CS202" s="708"/>
      <c r="CT202" s="708"/>
      <c r="CU202" s="708"/>
      <c r="CV202" s="708"/>
      <c r="CW202" s="708"/>
      <c r="CX202" s="708"/>
      <c r="CY202" s="708"/>
      <c r="CZ202" s="708"/>
      <c r="DA202" s="708"/>
      <c r="DB202" s="708"/>
      <c r="DC202" s="708"/>
      <c r="DD202" s="708"/>
      <c r="DE202" s="708"/>
      <c r="DF202" s="708"/>
      <c r="DG202" s="708"/>
      <c r="DH202" s="708"/>
      <c r="DI202" s="708"/>
      <c r="DJ202" s="708"/>
      <c r="DK202" s="708"/>
      <c r="DL202" s="708"/>
      <c r="DM202" s="708"/>
      <c r="DN202" s="708"/>
      <c r="DO202" s="708"/>
      <c r="DP202" s="708"/>
      <c r="DQ202" s="708"/>
      <c r="DR202" s="708"/>
      <c r="DS202" s="708"/>
      <c r="DT202" s="708"/>
      <c r="DU202" s="708"/>
      <c r="DV202" s="708"/>
      <c r="GQ202" s="708"/>
      <c r="GR202" s="708"/>
      <c r="GS202" s="708"/>
      <c r="GT202" s="708"/>
    </row>
    <row r="203" spans="1:202" s="707" customFormat="1" x14ac:dyDescent="0.35">
      <c r="A203" s="708"/>
      <c r="B203" s="708"/>
      <c r="C203" s="708"/>
      <c r="D203" s="708"/>
      <c r="E203" s="708"/>
      <c r="F203" s="708"/>
      <c r="G203" s="708"/>
      <c r="H203" s="708"/>
      <c r="I203" s="708"/>
      <c r="J203" s="708"/>
      <c r="K203" s="708"/>
      <c r="L203" s="708"/>
      <c r="M203" s="708"/>
      <c r="N203" s="708"/>
      <c r="O203" s="708"/>
      <c r="P203" s="708"/>
      <c r="Q203" s="708"/>
      <c r="R203" s="708"/>
      <c r="S203" s="708"/>
      <c r="T203" s="708"/>
      <c r="U203" s="708"/>
      <c r="V203" s="708"/>
      <c r="W203" s="708"/>
      <c r="X203" s="708"/>
      <c r="Y203" s="708"/>
      <c r="Z203" s="708"/>
      <c r="AA203" s="708"/>
      <c r="AB203" s="708"/>
      <c r="AC203" s="708"/>
      <c r="AD203" s="708"/>
      <c r="AE203" s="708"/>
      <c r="AF203" s="708"/>
      <c r="AG203" s="708"/>
      <c r="AH203" s="708"/>
      <c r="AI203" s="708"/>
      <c r="AJ203" s="708"/>
      <c r="AK203" s="708"/>
      <c r="AL203" s="708"/>
      <c r="AM203" s="708"/>
      <c r="AN203" s="708"/>
      <c r="AO203" s="708"/>
      <c r="AP203" s="708"/>
      <c r="AQ203" s="708"/>
      <c r="AR203" s="708"/>
      <c r="AS203" s="708"/>
      <c r="AT203" s="708"/>
      <c r="AU203" s="708"/>
      <c r="AV203" s="708"/>
      <c r="AW203" s="708"/>
      <c r="AX203" s="708"/>
      <c r="AY203" s="708"/>
      <c r="AZ203" s="708"/>
      <c r="BA203" s="708"/>
      <c r="BB203" s="708"/>
      <c r="BC203" s="708"/>
      <c r="BD203" s="708"/>
      <c r="BE203" s="708"/>
      <c r="BF203" s="708"/>
      <c r="BG203" s="708"/>
      <c r="BH203" s="708"/>
      <c r="BI203" s="708"/>
      <c r="BJ203" s="708"/>
      <c r="BK203" s="708"/>
      <c r="BL203" s="708"/>
      <c r="BM203" s="708"/>
      <c r="BN203" s="708"/>
      <c r="BO203" s="708"/>
      <c r="BP203" s="708"/>
      <c r="BQ203" s="708"/>
      <c r="BR203" s="708"/>
      <c r="BS203" s="708"/>
      <c r="BT203" s="708"/>
      <c r="BU203" s="708"/>
      <c r="BV203" s="708"/>
      <c r="BW203" s="708"/>
      <c r="BX203" s="708"/>
      <c r="BY203" s="708"/>
      <c r="BZ203" s="708"/>
      <c r="CA203" s="708"/>
      <c r="CB203" s="708"/>
      <c r="CC203" s="708"/>
      <c r="CD203" s="708"/>
      <c r="CE203" s="708"/>
      <c r="CF203" s="708"/>
      <c r="CG203" s="708"/>
      <c r="CH203" s="708"/>
      <c r="CI203" s="708"/>
      <c r="CJ203" s="708"/>
      <c r="CK203" s="708"/>
      <c r="CL203" s="708"/>
      <c r="CM203" s="708"/>
      <c r="CN203" s="708"/>
      <c r="CO203" s="708"/>
      <c r="CP203" s="708"/>
      <c r="CQ203" s="708"/>
      <c r="CR203" s="708"/>
      <c r="CS203" s="708"/>
      <c r="CT203" s="708"/>
      <c r="CU203" s="708"/>
      <c r="CV203" s="708"/>
      <c r="CW203" s="708"/>
      <c r="CX203" s="708"/>
      <c r="CY203" s="708"/>
      <c r="CZ203" s="708"/>
      <c r="DA203" s="708"/>
      <c r="DB203" s="708"/>
      <c r="DC203" s="708"/>
      <c r="DD203" s="708"/>
      <c r="DE203" s="708"/>
      <c r="DF203" s="708"/>
      <c r="DG203" s="708"/>
      <c r="DH203" s="708"/>
      <c r="DI203" s="708"/>
      <c r="DJ203" s="708"/>
      <c r="DK203" s="708"/>
      <c r="DL203" s="708"/>
      <c r="DM203" s="708"/>
      <c r="DN203" s="708"/>
      <c r="DO203" s="708"/>
      <c r="DP203" s="708"/>
      <c r="DQ203" s="708"/>
      <c r="DR203" s="708"/>
      <c r="DS203" s="708"/>
      <c r="DT203" s="708"/>
      <c r="DU203" s="708"/>
      <c r="DV203" s="708"/>
      <c r="GQ203" s="708"/>
      <c r="GR203" s="708"/>
      <c r="GS203" s="708"/>
      <c r="GT203" s="708"/>
    </row>
    <row r="204" spans="1:202" s="707" customFormat="1" x14ac:dyDescent="0.35">
      <c r="A204" s="708"/>
      <c r="B204" s="708"/>
      <c r="C204" s="708"/>
      <c r="D204" s="708"/>
      <c r="E204" s="708"/>
      <c r="F204" s="708"/>
      <c r="G204" s="708"/>
      <c r="H204" s="708"/>
      <c r="I204" s="708"/>
      <c r="J204" s="708"/>
      <c r="K204" s="708"/>
      <c r="L204" s="708"/>
      <c r="M204" s="708"/>
      <c r="N204" s="708"/>
      <c r="O204" s="708"/>
      <c r="P204" s="708"/>
      <c r="Q204" s="708"/>
      <c r="R204" s="708"/>
      <c r="S204" s="708"/>
      <c r="T204" s="708"/>
      <c r="U204" s="708"/>
      <c r="V204" s="708"/>
      <c r="W204" s="708"/>
      <c r="X204" s="708"/>
      <c r="Y204" s="708"/>
      <c r="Z204" s="708"/>
      <c r="AA204" s="708"/>
      <c r="AB204" s="708"/>
      <c r="AC204" s="708"/>
      <c r="AD204" s="708"/>
      <c r="AE204" s="708"/>
      <c r="AF204" s="708"/>
      <c r="AG204" s="708"/>
      <c r="AH204" s="708"/>
      <c r="AI204" s="708"/>
      <c r="AJ204" s="708"/>
      <c r="AK204" s="708"/>
      <c r="AL204" s="708"/>
      <c r="AM204" s="708"/>
      <c r="AN204" s="708"/>
      <c r="AO204" s="708"/>
      <c r="AP204" s="708"/>
      <c r="AQ204" s="708"/>
      <c r="AR204" s="708"/>
      <c r="AS204" s="708"/>
      <c r="AT204" s="708"/>
      <c r="AU204" s="708"/>
      <c r="AV204" s="708"/>
      <c r="AW204" s="708"/>
      <c r="AX204" s="708"/>
      <c r="AY204" s="708"/>
      <c r="AZ204" s="708"/>
      <c r="BA204" s="708"/>
      <c r="BB204" s="708"/>
      <c r="BC204" s="708"/>
      <c r="BD204" s="708"/>
      <c r="BE204" s="708"/>
      <c r="BF204" s="708"/>
      <c r="BG204" s="708"/>
      <c r="BH204" s="708"/>
      <c r="BI204" s="708"/>
      <c r="BJ204" s="708"/>
      <c r="BK204" s="708"/>
      <c r="BL204" s="708"/>
      <c r="BM204" s="708"/>
      <c r="BN204" s="708"/>
      <c r="BO204" s="708"/>
      <c r="BP204" s="708"/>
      <c r="BQ204" s="708"/>
      <c r="BR204" s="708"/>
      <c r="BS204" s="708"/>
      <c r="BT204" s="708"/>
      <c r="BU204" s="708"/>
      <c r="BV204" s="708"/>
      <c r="BW204" s="708"/>
      <c r="BX204" s="708"/>
      <c r="BY204" s="708"/>
      <c r="BZ204" s="708"/>
      <c r="CA204" s="708"/>
      <c r="CB204" s="708"/>
      <c r="CC204" s="708"/>
      <c r="CD204" s="708"/>
      <c r="CE204" s="708"/>
      <c r="CF204" s="708"/>
      <c r="CG204" s="708"/>
      <c r="CH204" s="708"/>
      <c r="CI204" s="708"/>
      <c r="CJ204" s="708"/>
      <c r="CK204" s="708"/>
      <c r="CL204" s="708"/>
      <c r="CM204" s="708"/>
      <c r="CN204" s="708"/>
      <c r="CO204" s="708"/>
      <c r="CP204" s="708"/>
      <c r="CQ204" s="708"/>
      <c r="CR204" s="708"/>
      <c r="CS204" s="708"/>
      <c r="CT204" s="708"/>
      <c r="CU204" s="708"/>
      <c r="CV204" s="708"/>
      <c r="CW204" s="708"/>
      <c r="CX204" s="708"/>
      <c r="CY204" s="708"/>
      <c r="CZ204" s="708"/>
      <c r="DA204" s="708"/>
      <c r="DB204" s="708"/>
      <c r="DC204" s="708"/>
      <c r="DD204" s="708"/>
      <c r="DE204" s="708"/>
      <c r="DF204" s="708"/>
      <c r="DG204" s="708"/>
      <c r="DH204" s="708"/>
      <c r="DI204" s="708"/>
      <c r="DJ204" s="708"/>
      <c r="DK204" s="708"/>
      <c r="DL204" s="708"/>
      <c r="DM204" s="708"/>
      <c r="DN204" s="708"/>
      <c r="DO204" s="708"/>
      <c r="DP204" s="708"/>
      <c r="DQ204" s="708"/>
      <c r="DR204" s="708"/>
      <c r="DS204" s="708"/>
      <c r="DT204" s="708"/>
      <c r="DU204" s="708"/>
      <c r="DV204" s="708"/>
      <c r="GQ204" s="708"/>
      <c r="GR204" s="708"/>
      <c r="GS204" s="708"/>
      <c r="GT204" s="708"/>
    </row>
    <row r="205" spans="1:202" s="707" customFormat="1" x14ac:dyDescent="0.35">
      <c r="A205" s="708"/>
      <c r="B205" s="708"/>
      <c r="C205" s="708"/>
      <c r="D205" s="708"/>
      <c r="E205" s="708"/>
      <c r="F205" s="708"/>
      <c r="G205" s="708"/>
      <c r="H205" s="708"/>
      <c r="I205" s="708"/>
      <c r="J205" s="708"/>
      <c r="K205" s="708"/>
      <c r="L205" s="708"/>
      <c r="M205" s="708"/>
      <c r="N205" s="708"/>
      <c r="O205" s="708"/>
      <c r="P205" s="708"/>
      <c r="Q205" s="708"/>
      <c r="R205" s="708"/>
      <c r="S205" s="708"/>
      <c r="T205" s="708"/>
      <c r="U205" s="708"/>
      <c r="V205" s="708"/>
      <c r="W205" s="708"/>
      <c r="X205" s="708"/>
      <c r="Y205" s="708"/>
      <c r="Z205" s="708"/>
      <c r="AA205" s="708"/>
      <c r="AB205" s="708"/>
      <c r="AC205" s="708"/>
      <c r="AD205" s="708"/>
      <c r="AE205" s="708"/>
      <c r="AF205" s="708"/>
      <c r="AG205" s="708"/>
      <c r="AH205" s="708"/>
      <c r="AI205" s="708"/>
      <c r="AJ205" s="708"/>
      <c r="AK205" s="708"/>
      <c r="AL205" s="708"/>
      <c r="AM205" s="708"/>
      <c r="AN205" s="708"/>
      <c r="AO205" s="708"/>
      <c r="AP205" s="708"/>
      <c r="AQ205" s="708"/>
      <c r="AR205" s="708"/>
      <c r="AS205" s="708"/>
      <c r="AT205" s="708"/>
      <c r="AU205" s="708"/>
      <c r="AV205" s="708"/>
      <c r="AW205" s="708"/>
      <c r="AX205" s="708"/>
      <c r="AY205" s="708"/>
      <c r="AZ205" s="708"/>
      <c r="BA205" s="708"/>
      <c r="BB205" s="708"/>
      <c r="BC205" s="708"/>
      <c r="BD205" s="708"/>
      <c r="BE205" s="708"/>
      <c r="BF205" s="708"/>
      <c r="BG205" s="708"/>
      <c r="BH205" s="708"/>
      <c r="BI205" s="708"/>
      <c r="BJ205" s="708"/>
      <c r="BK205" s="708"/>
      <c r="BL205" s="708"/>
      <c r="BM205" s="708"/>
      <c r="BN205" s="708"/>
      <c r="BO205" s="708"/>
      <c r="BP205" s="708"/>
      <c r="BQ205" s="708"/>
      <c r="BR205" s="708"/>
      <c r="BS205" s="708"/>
      <c r="BT205" s="708"/>
      <c r="BU205" s="708"/>
      <c r="BV205" s="708"/>
      <c r="BW205" s="708"/>
      <c r="BX205" s="708"/>
      <c r="BY205" s="708"/>
      <c r="BZ205" s="708"/>
      <c r="CA205" s="708"/>
      <c r="CB205" s="708"/>
      <c r="CC205" s="708"/>
      <c r="CD205" s="708"/>
      <c r="CE205" s="708"/>
      <c r="CF205" s="708"/>
      <c r="CG205" s="708"/>
      <c r="CH205" s="708"/>
      <c r="CI205" s="708"/>
      <c r="CJ205" s="708"/>
      <c r="CK205" s="708"/>
      <c r="CL205" s="708"/>
      <c r="CM205" s="708"/>
      <c r="CN205" s="708"/>
      <c r="CO205" s="708"/>
      <c r="CP205" s="708"/>
      <c r="CQ205" s="708"/>
      <c r="CR205" s="708"/>
      <c r="CS205" s="708"/>
      <c r="CT205" s="708"/>
      <c r="CU205" s="708"/>
      <c r="CV205" s="708"/>
      <c r="CW205" s="708"/>
      <c r="CX205" s="708"/>
      <c r="CY205" s="708"/>
      <c r="CZ205" s="708"/>
      <c r="DA205" s="708"/>
      <c r="DB205" s="708"/>
      <c r="DC205" s="708"/>
      <c r="DD205" s="708"/>
      <c r="DE205" s="708"/>
      <c r="DF205" s="708"/>
      <c r="DG205" s="708"/>
      <c r="DH205" s="708"/>
      <c r="DI205" s="708"/>
      <c r="DJ205" s="708"/>
      <c r="DK205" s="708"/>
      <c r="DL205" s="708"/>
      <c r="DM205" s="708"/>
      <c r="DN205" s="708"/>
      <c r="DO205" s="708"/>
      <c r="DP205" s="708"/>
      <c r="DQ205" s="708"/>
      <c r="DR205" s="708"/>
      <c r="DS205" s="708"/>
      <c r="DT205" s="708"/>
      <c r="DU205" s="708"/>
      <c r="DV205" s="708"/>
      <c r="GQ205" s="708"/>
      <c r="GR205" s="708"/>
      <c r="GS205" s="708"/>
      <c r="GT205" s="708"/>
    </row>
  </sheetData>
  <mergeCells count="26">
    <mergeCell ref="K2:K3"/>
    <mergeCell ref="B2:B3"/>
    <mergeCell ref="C2:C3"/>
    <mergeCell ref="D2:D3"/>
    <mergeCell ref="E2:E3"/>
    <mergeCell ref="F2:F3"/>
    <mergeCell ref="CM2:CX2"/>
    <mergeCell ref="L2:L3"/>
    <mergeCell ref="M2:M3"/>
    <mergeCell ref="N2:N3"/>
    <mergeCell ref="O2:O3"/>
    <mergeCell ref="P2:P3"/>
    <mergeCell ref="S2:S3"/>
    <mergeCell ref="W2:AF2"/>
    <mergeCell ref="AH2:AS2"/>
    <mergeCell ref="AT2:BE2"/>
    <mergeCell ref="BO2:BZ2"/>
    <mergeCell ref="CA2:CL2"/>
    <mergeCell ref="FS2:GD2"/>
    <mergeCell ref="GE2:GP2"/>
    <mergeCell ref="CY2:DJ2"/>
    <mergeCell ref="DK2:DV2"/>
    <mergeCell ref="DW2:EH2"/>
    <mergeCell ref="EI2:ET2"/>
    <mergeCell ref="EU2:FF2"/>
    <mergeCell ref="FG2:FR2"/>
  </mergeCells>
  <phoneticPr fontId="153" type="noConversion"/>
  <printOptions horizontalCentered="1"/>
  <pageMargins left="0" right="0" top="0.55118110236220474" bottom="0.74803149606299213" header="0.31496062992125984" footer="0.31496062992125984"/>
  <pageSetup scale="36" orientation="landscape" r:id="rId1"/>
  <headerFooter>
    <oddHeader>&amp;C&amp;"Aptos"&amp;10&amp;K000000 PUBLIC&amp;1#_x000D_&amp;"Arialri"&amp;10&amp;K000000&amp;G</oddHeader>
    <oddFooter>&amp;C&amp;12 19&amp;10_x000D_&amp;1#&amp;"Aptos"&amp;10&amp;K000000 PUBLIC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F23ED-2E8E-4B9E-A026-0BC60D5C2D6F}">
  <dimension ref="A1:EC46"/>
  <sheetViews>
    <sheetView showGridLines="0" topLeftCell="A15" zoomScale="60" zoomScaleNormal="60" workbookViewId="0">
      <selection activeCell="FZ29" sqref="FZ29"/>
    </sheetView>
  </sheetViews>
  <sheetFormatPr defaultColWidth="9.1796875" defaultRowHeight="26" x14ac:dyDescent="0.25"/>
  <cols>
    <col min="1" max="1" width="29" style="12" customWidth="1"/>
    <col min="2" max="2" width="40.453125" style="12" customWidth="1"/>
    <col min="3" max="3" width="23.81640625" style="12" customWidth="1"/>
    <col min="4" max="10" width="12.81640625" style="12" customWidth="1"/>
    <col min="11" max="11" width="42.81640625" style="12" customWidth="1"/>
    <col min="12" max="12" width="61" style="13" customWidth="1"/>
    <col min="13" max="13" width="9.1796875" style="14"/>
    <col min="14" max="14" width="11.1796875" style="14" bestFit="1" customWidth="1"/>
    <col min="15" max="18" width="9.1796875" style="14"/>
    <col min="19" max="19" width="10.81640625" style="14" bestFit="1" customWidth="1"/>
    <col min="20" max="30" width="9.1796875" style="14"/>
    <col min="31" max="31" width="11.1796875" style="14" bestFit="1" customWidth="1"/>
    <col min="32" max="32" width="11" style="14" bestFit="1" customWidth="1"/>
    <col min="33" max="16384" width="9.1796875" style="14"/>
  </cols>
  <sheetData>
    <row r="1" spans="1:32" ht="30" customHeight="1" x14ac:dyDescent="0.25">
      <c r="A1" s="1648"/>
      <c r="L1" s="13" t="s">
        <v>2</v>
      </c>
    </row>
    <row r="2" spans="1:32" ht="30" customHeight="1" x14ac:dyDescent="0.25">
      <c r="A2" s="1649"/>
      <c r="B2" s="1650" t="s">
        <v>1</v>
      </c>
      <c r="C2" s="1649"/>
      <c r="D2" s="1649"/>
      <c r="E2" s="1649"/>
      <c r="F2" s="1649"/>
      <c r="G2" s="1649"/>
      <c r="H2" s="1649"/>
      <c r="I2" s="1649"/>
      <c r="J2" s="1649"/>
      <c r="K2" s="1649"/>
      <c r="L2" s="1651"/>
    </row>
    <row r="3" spans="1:32" ht="30" customHeight="1" x14ac:dyDescent="0.25"/>
    <row r="4" spans="1:32" ht="30" customHeight="1" x14ac:dyDescent="0.25">
      <c r="B4" s="1652" t="s">
        <v>3</v>
      </c>
      <c r="L4" s="13" t="s">
        <v>4</v>
      </c>
    </row>
    <row r="5" spans="1:32" ht="30" customHeight="1" x14ac:dyDescent="0.25">
      <c r="A5" s="1653"/>
      <c r="B5" s="1654" t="s">
        <v>5</v>
      </c>
      <c r="C5" s="1654"/>
      <c r="D5" s="1654"/>
      <c r="E5" s="1654"/>
      <c r="L5" s="13" t="s">
        <v>6</v>
      </c>
    </row>
    <row r="6" spans="1:32" ht="30" customHeight="1" x14ac:dyDescent="0.25"/>
    <row r="7" spans="1:32" ht="35.15" customHeight="1" x14ac:dyDescent="0.25">
      <c r="B7" s="1652" t="s">
        <v>983</v>
      </c>
    </row>
    <row r="8" spans="1:32" ht="31.4" customHeight="1" x14ac:dyDescent="0.25">
      <c r="B8" s="12" t="s">
        <v>984</v>
      </c>
      <c r="L8" s="13" t="s">
        <v>985</v>
      </c>
    </row>
    <row r="9" spans="1:32" ht="31.4" customHeight="1" x14ac:dyDescent="0.25">
      <c r="B9" s="12" t="s">
        <v>986</v>
      </c>
      <c r="L9" s="13" t="s">
        <v>987</v>
      </c>
    </row>
    <row r="10" spans="1:32" ht="31.4" customHeight="1" x14ac:dyDescent="0.25">
      <c r="B10" s="12" t="s">
        <v>988</v>
      </c>
      <c r="L10" s="13">
        <v>3</v>
      </c>
    </row>
    <row r="11" spans="1:32" ht="31.4" customHeight="1" x14ac:dyDescent="0.25">
      <c r="B11" s="12" t="s">
        <v>989</v>
      </c>
      <c r="L11" s="13">
        <v>4</v>
      </c>
      <c r="AF11" s="19"/>
    </row>
    <row r="12" spans="1:32" ht="31.4" customHeight="1" x14ac:dyDescent="0.25">
      <c r="B12" s="12" t="s">
        <v>990</v>
      </c>
      <c r="L12" s="13">
        <v>5</v>
      </c>
    </row>
    <row r="13" spans="1:32" ht="31.4" customHeight="1" x14ac:dyDescent="0.25">
      <c r="B13" s="12" t="s">
        <v>991</v>
      </c>
      <c r="L13" s="13" t="s">
        <v>992</v>
      </c>
    </row>
    <row r="14" spans="1:32" ht="31.4" customHeight="1" x14ac:dyDescent="0.25">
      <c r="B14" s="12" t="s">
        <v>993</v>
      </c>
      <c r="L14" s="13" t="s">
        <v>994</v>
      </c>
      <c r="AE14" s="19"/>
    </row>
    <row r="15" spans="1:32" ht="31.4" customHeight="1" x14ac:dyDescent="0.25">
      <c r="B15" s="12" t="s">
        <v>995</v>
      </c>
      <c r="L15" s="13" t="s">
        <v>996</v>
      </c>
    </row>
    <row r="16" spans="1:32" ht="31.4" customHeight="1" x14ac:dyDescent="0.25">
      <c r="B16" s="12" t="s">
        <v>1001</v>
      </c>
      <c r="L16" s="13">
        <v>9</v>
      </c>
    </row>
    <row r="17" spans="2:133" ht="31.4" customHeight="1" x14ac:dyDescent="0.25"/>
    <row r="18" spans="2:133" ht="35.15" customHeight="1" x14ac:dyDescent="0.25">
      <c r="B18" s="1652" t="s">
        <v>7</v>
      </c>
      <c r="L18" s="18"/>
    </row>
    <row r="19" spans="2:133" ht="31.4" customHeight="1" x14ac:dyDescent="0.25">
      <c r="B19" s="12" t="s">
        <v>1002</v>
      </c>
      <c r="L19" s="18" t="s">
        <v>8</v>
      </c>
      <c r="EC19" s="1655"/>
    </row>
    <row r="20" spans="2:133" ht="31.4" customHeight="1" x14ac:dyDescent="0.25">
      <c r="B20" s="12" t="s">
        <v>1003</v>
      </c>
      <c r="L20" s="18" t="s">
        <v>9</v>
      </c>
      <c r="S20" s="19"/>
    </row>
    <row r="21" spans="2:133" ht="30" customHeight="1" x14ac:dyDescent="0.25">
      <c r="L21" s="18"/>
    </row>
    <row r="22" spans="2:133" ht="35.15" customHeight="1" x14ac:dyDescent="0.25">
      <c r="B22" s="1652" t="s">
        <v>10</v>
      </c>
      <c r="L22" s="18"/>
    </row>
    <row r="23" spans="2:133" ht="31.4" customHeight="1" x14ac:dyDescent="0.25">
      <c r="B23" s="12" t="s">
        <v>1004</v>
      </c>
      <c r="L23" s="18" t="s">
        <v>11</v>
      </c>
    </row>
    <row r="24" spans="2:133" ht="31.4" customHeight="1" x14ac:dyDescent="0.25">
      <c r="B24" s="12" t="s">
        <v>1005</v>
      </c>
      <c r="L24" s="18" t="s">
        <v>1037</v>
      </c>
    </row>
    <row r="25" spans="2:133" ht="31.4" customHeight="1" x14ac:dyDescent="0.25">
      <c r="B25" s="12" t="s">
        <v>1006</v>
      </c>
      <c r="L25" s="18" t="s">
        <v>1007</v>
      </c>
    </row>
    <row r="26" spans="2:133" ht="30" customHeight="1" x14ac:dyDescent="0.25">
      <c r="L26" s="18"/>
    </row>
    <row r="27" spans="2:133" ht="35.15" customHeight="1" x14ac:dyDescent="0.25">
      <c r="B27" s="1652" t="s">
        <v>13</v>
      </c>
      <c r="L27" s="18"/>
    </row>
    <row r="28" spans="2:133" ht="31.4" customHeight="1" x14ac:dyDescent="0.25">
      <c r="B28" s="12" t="s">
        <v>1008</v>
      </c>
      <c r="L28" s="18" t="s">
        <v>997</v>
      </c>
    </row>
    <row r="29" spans="2:133" ht="31.4" customHeight="1" x14ac:dyDescent="0.25">
      <c r="B29" s="12" t="s">
        <v>1009</v>
      </c>
      <c r="J29" s="20"/>
      <c r="L29" s="18" t="s">
        <v>1013</v>
      </c>
    </row>
    <row r="30" spans="2:133" ht="31.4" customHeight="1" x14ac:dyDescent="0.25">
      <c r="B30" s="12" t="s">
        <v>1010</v>
      </c>
      <c r="J30" s="20"/>
      <c r="L30" s="18" t="s">
        <v>12</v>
      </c>
    </row>
    <row r="31" spans="2:133" ht="31.4" customHeight="1" x14ac:dyDescent="0.25">
      <c r="B31" s="12" t="s">
        <v>1011</v>
      </c>
      <c r="L31" s="18" t="s">
        <v>14</v>
      </c>
    </row>
    <row r="32" spans="2:133" ht="31.4" customHeight="1" x14ac:dyDescent="0.25">
      <c r="B32" s="12" t="s">
        <v>1012</v>
      </c>
      <c r="L32" s="18" t="s">
        <v>15</v>
      </c>
    </row>
    <row r="33" spans="1:17" ht="30" customHeight="1" x14ac:dyDescent="0.25"/>
    <row r="34" spans="1:17" ht="30" customHeight="1" x14ac:dyDescent="0.25"/>
    <row r="35" spans="1:17" ht="35.15" customHeight="1" x14ac:dyDescent="0.25">
      <c r="B35" s="1652" t="s">
        <v>17</v>
      </c>
      <c r="G35" s="21"/>
    </row>
    <row r="36" spans="1:17" ht="31.4" customHeight="1" x14ac:dyDescent="0.25">
      <c r="B36" s="12" t="s">
        <v>1014</v>
      </c>
      <c r="G36" s="12" t="s">
        <v>18</v>
      </c>
      <c r="L36" s="13">
        <v>27</v>
      </c>
    </row>
    <row r="37" spans="1:17" ht="31.4" customHeight="1" x14ac:dyDescent="0.25">
      <c r="B37" s="12" t="s">
        <v>1015</v>
      </c>
      <c r="L37" s="13" t="s">
        <v>16</v>
      </c>
    </row>
    <row r="38" spans="1:17" ht="31.4" customHeight="1" x14ac:dyDescent="0.25">
      <c r="B38" s="12" t="s">
        <v>1016</v>
      </c>
      <c r="L38" s="13">
        <v>30</v>
      </c>
    </row>
    <row r="39" spans="1:17" ht="30" customHeight="1" x14ac:dyDescent="0.25"/>
    <row r="41" spans="1:17" x14ac:dyDescent="0.25">
      <c r="B41" s="1652" t="s">
        <v>19</v>
      </c>
    </row>
    <row r="42" spans="1:17" x14ac:dyDescent="0.25">
      <c r="B42" s="22" t="s">
        <v>998</v>
      </c>
    </row>
    <row r="43" spans="1:17" x14ac:dyDescent="0.25">
      <c r="B43" s="22" t="s">
        <v>999</v>
      </c>
    </row>
    <row r="44" spans="1:17" x14ac:dyDescent="0.25">
      <c r="B44" s="22" t="s">
        <v>1000</v>
      </c>
    </row>
    <row r="46" spans="1:17" ht="28.5" x14ac:dyDescent="0.25">
      <c r="A46" s="1649"/>
      <c r="B46" s="1649"/>
      <c r="C46" s="1649"/>
      <c r="D46" s="1649"/>
      <c r="E46" s="1649"/>
      <c r="F46" s="1649"/>
      <c r="G46" s="1649"/>
      <c r="H46" s="1649"/>
      <c r="I46" s="1649"/>
      <c r="J46" s="1649"/>
      <c r="K46" s="1649"/>
      <c r="L46" s="1651"/>
      <c r="Q46" s="11"/>
    </row>
  </sheetData>
  <pageMargins left="1.0905511809999999" right="0" top="0.27559055118110198" bottom="7.8740157480315001E-2" header="0.196850393700787" footer="3.9370078740157501E-2"/>
  <pageSetup paperSize="9" scale="38" orientation="landscape" r:id="rId1"/>
  <headerFooter alignWithMargins="0">
    <oddHeader>&amp;C&amp;"Calibri"&amp;10&amp;K000000 PUBLIC&amp;1#_x000D_&amp;G</oddHeader>
    <oddFooter>&amp;C_x000D_&amp;1#&amp;"Calibri"&amp;10&amp;K000000 PUBLIC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138A1-15AE-44D0-862B-5D6AE0DF2077}">
  <dimension ref="A1:GO36"/>
  <sheetViews>
    <sheetView showGridLines="0" view="pageBreakPreview" zoomScale="50" zoomScaleNormal="110" zoomScaleSheetLayoutView="50" workbookViewId="0">
      <pane xSplit="1" ySplit="3" topLeftCell="FY23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24.75" customHeight="1" x14ac:dyDescent="0.7"/>
  <cols>
    <col min="1" max="1" width="96.54296875" style="937" customWidth="1"/>
    <col min="2" max="2" width="33.08984375" style="937" hidden="1" customWidth="1"/>
    <col min="3" max="131" width="25.54296875" style="937" hidden="1" customWidth="1"/>
    <col min="132" max="133" width="20.7265625" style="937" hidden="1" customWidth="1"/>
    <col min="134" max="135" width="22.1796875" style="937" hidden="1" customWidth="1"/>
    <col min="136" max="145" width="20.7265625" style="937" hidden="1" customWidth="1"/>
    <col min="146" max="146" width="22.1796875" style="937" hidden="1" customWidth="1"/>
    <col min="147" max="152" width="20.7265625" style="937" hidden="1" customWidth="1"/>
    <col min="153" max="156" width="23" style="937" hidden="1" customWidth="1"/>
    <col min="157" max="161" width="20.7265625" style="937" hidden="1" customWidth="1"/>
    <col min="162" max="180" width="25.54296875" style="937" hidden="1" customWidth="1"/>
    <col min="181" max="193" width="25.54296875" style="937" customWidth="1"/>
    <col min="195" max="197" width="25.54296875" style="937" customWidth="1"/>
    <col min="198" max="16384" width="9.1796875" style="937"/>
  </cols>
  <sheetData>
    <row r="1" spans="1:197" ht="45.65" customHeight="1" thickBot="1" x14ac:dyDescent="0.75">
      <c r="A1" s="936" t="s">
        <v>1021</v>
      </c>
      <c r="EG1" s="938"/>
      <c r="EH1" s="938"/>
      <c r="EI1" s="938"/>
      <c r="EJ1" s="938"/>
      <c r="EK1" s="938"/>
      <c r="EL1" s="938"/>
      <c r="EM1" s="938"/>
      <c r="EN1" s="938"/>
      <c r="EO1" s="938"/>
      <c r="EP1" s="938"/>
      <c r="EQ1" s="938"/>
      <c r="ER1" s="938"/>
      <c r="ES1" s="938"/>
      <c r="ET1" s="938"/>
      <c r="EU1" s="938"/>
      <c r="EV1" s="938"/>
      <c r="EW1" s="938"/>
      <c r="EX1" s="938"/>
      <c r="EY1" s="938"/>
      <c r="EZ1" s="938"/>
      <c r="FA1" s="938"/>
      <c r="FB1" s="938"/>
      <c r="FC1" s="938"/>
      <c r="FD1" s="938"/>
      <c r="FE1" s="938"/>
      <c r="FF1" s="938"/>
      <c r="FG1" s="938"/>
      <c r="FH1" s="938"/>
      <c r="FI1" s="938"/>
      <c r="FJ1" s="938"/>
      <c r="FK1" s="938"/>
      <c r="FL1" s="938"/>
      <c r="FM1" s="938"/>
      <c r="FN1" s="938"/>
      <c r="FO1" s="938"/>
      <c r="FP1" s="938"/>
      <c r="FQ1" s="938"/>
      <c r="FR1" s="938"/>
      <c r="FS1" s="938"/>
      <c r="FT1" s="938"/>
      <c r="FU1" s="938"/>
      <c r="FV1" s="938"/>
      <c r="FW1" s="938"/>
      <c r="FX1" s="938"/>
      <c r="FY1" s="938"/>
      <c r="FZ1" s="938"/>
      <c r="GA1" s="938"/>
      <c r="GB1" s="938"/>
      <c r="GC1" s="938"/>
      <c r="GD1" s="938"/>
      <c r="GE1" s="938"/>
      <c r="GF1" s="938"/>
      <c r="GG1" s="938"/>
      <c r="GH1" s="938"/>
      <c r="GI1" s="938"/>
      <c r="GJ1" s="938"/>
      <c r="GK1" s="938"/>
      <c r="GM1" s="938"/>
      <c r="GN1" s="938"/>
      <c r="GO1" s="938"/>
    </row>
    <row r="2" spans="1:197" ht="33.65" customHeight="1" thickTop="1" thickBot="1" x14ac:dyDescent="0.75">
      <c r="A2" s="2030"/>
      <c r="B2" s="2027">
        <v>2010</v>
      </c>
      <c r="C2" s="2028"/>
      <c r="D2" s="2028"/>
      <c r="E2" s="2028"/>
      <c r="F2" s="2028"/>
      <c r="G2" s="2028"/>
      <c r="H2" s="2028"/>
      <c r="I2" s="2028"/>
      <c r="J2" s="2028"/>
      <c r="K2" s="2028"/>
      <c r="L2" s="2028"/>
      <c r="M2" s="2029"/>
      <c r="N2" s="2028">
        <v>2011</v>
      </c>
      <c r="O2" s="2028"/>
      <c r="P2" s="2028"/>
      <c r="Q2" s="2028"/>
      <c r="R2" s="2028"/>
      <c r="S2" s="2028"/>
      <c r="T2" s="2028"/>
      <c r="U2" s="2028"/>
      <c r="V2" s="2028"/>
      <c r="W2" s="2028"/>
      <c r="X2" s="2028"/>
      <c r="Y2" s="2028"/>
      <c r="Z2" s="2027">
        <v>2012</v>
      </c>
      <c r="AA2" s="2028"/>
      <c r="AB2" s="2028"/>
      <c r="AC2" s="2028"/>
      <c r="AD2" s="2028"/>
      <c r="AE2" s="2028"/>
      <c r="AF2" s="2028"/>
      <c r="AG2" s="2028"/>
      <c r="AH2" s="2028"/>
      <c r="AI2" s="2028"/>
      <c r="AJ2" s="2028"/>
      <c r="AK2" s="2029"/>
      <c r="AL2" s="939"/>
      <c r="AM2" s="2028">
        <v>2013</v>
      </c>
      <c r="AN2" s="2028"/>
      <c r="AO2" s="2028"/>
      <c r="AP2" s="2028"/>
      <c r="AQ2" s="2028"/>
      <c r="AR2" s="2028"/>
      <c r="AS2" s="2028"/>
      <c r="AT2" s="2028"/>
      <c r="AU2" s="2028"/>
      <c r="AV2" s="2028"/>
      <c r="AW2" s="2028"/>
      <c r="AX2" s="2027">
        <v>2014</v>
      </c>
      <c r="AY2" s="2028"/>
      <c r="AZ2" s="2028"/>
      <c r="BA2" s="2028"/>
      <c r="BB2" s="2028"/>
      <c r="BC2" s="2028"/>
      <c r="BD2" s="2028"/>
      <c r="BE2" s="2028"/>
      <c r="BF2" s="2028"/>
      <c r="BG2" s="2028"/>
      <c r="BH2" s="2028"/>
      <c r="BI2" s="2029"/>
      <c r="BJ2" s="2028">
        <v>2015</v>
      </c>
      <c r="BK2" s="2028"/>
      <c r="BL2" s="2028"/>
      <c r="BM2" s="2028"/>
      <c r="BN2" s="2028"/>
      <c r="BO2" s="2028"/>
      <c r="BP2" s="2028"/>
      <c r="BQ2" s="2028"/>
      <c r="BR2" s="2028"/>
      <c r="BS2" s="2028"/>
      <c r="BT2" s="2028"/>
      <c r="BU2" s="2028"/>
      <c r="BV2" s="2027">
        <v>2016</v>
      </c>
      <c r="BW2" s="2028"/>
      <c r="BX2" s="2028"/>
      <c r="BY2" s="2028"/>
      <c r="BZ2" s="2028"/>
      <c r="CA2" s="2028"/>
      <c r="CB2" s="2028"/>
      <c r="CC2" s="2028"/>
      <c r="CD2" s="2028"/>
      <c r="CE2" s="2028"/>
      <c r="CF2" s="2028"/>
      <c r="CG2" s="2029"/>
      <c r="CH2" s="2028">
        <v>2017</v>
      </c>
      <c r="CI2" s="2028"/>
      <c r="CJ2" s="2028"/>
      <c r="CK2" s="2028"/>
      <c r="CL2" s="2028"/>
      <c r="CM2" s="2028"/>
      <c r="CN2" s="2028"/>
      <c r="CO2" s="2028"/>
      <c r="CP2" s="2028"/>
      <c r="CQ2" s="2028"/>
      <c r="CR2" s="2028"/>
      <c r="CS2" s="2028"/>
      <c r="CT2" s="2027">
        <v>2018</v>
      </c>
      <c r="CU2" s="2028"/>
      <c r="CV2" s="2028"/>
      <c r="CW2" s="2028"/>
      <c r="CX2" s="2028"/>
      <c r="CY2" s="2028"/>
      <c r="CZ2" s="2028"/>
      <c r="DA2" s="2028"/>
      <c r="DB2" s="2028"/>
      <c r="DC2" s="2028"/>
      <c r="DD2" s="2028"/>
      <c r="DE2" s="2029"/>
      <c r="DF2" s="2027">
        <v>2019</v>
      </c>
      <c r="DG2" s="2028"/>
      <c r="DH2" s="2028"/>
      <c r="DI2" s="2028"/>
      <c r="DJ2" s="2028"/>
      <c r="DK2" s="2028"/>
      <c r="DL2" s="2028"/>
      <c r="DM2" s="2028"/>
      <c r="DN2" s="2028"/>
      <c r="DO2" s="2028"/>
      <c r="DP2" s="2028"/>
      <c r="DQ2" s="2029"/>
      <c r="DR2" s="2027">
        <v>2020</v>
      </c>
      <c r="DS2" s="2028"/>
      <c r="DT2" s="2028"/>
      <c r="DU2" s="2028"/>
      <c r="DV2" s="2028"/>
      <c r="DW2" s="2028"/>
      <c r="DX2" s="2028"/>
      <c r="DY2" s="2028"/>
      <c r="DZ2" s="2028"/>
      <c r="EA2" s="2028"/>
      <c r="EB2" s="2028"/>
      <c r="EC2" s="2028"/>
      <c r="ED2" s="2027">
        <v>2021</v>
      </c>
      <c r="EE2" s="2028"/>
      <c r="EF2" s="2028"/>
      <c r="EG2" s="2028"/>
      <c r="EH2" s="2028"/>
      <c r="EI2" s="2028"/>
      <c r="EJ2" s="2028"/>
      <c r="EK2" s="2028"/>
      <c r="EL2" s="2028"/>
      <c r="EM2" s="2028"/>
      <c r="EN2" s="2028"/>
      <c r="EO2" s="2029"/>
      <c r="EP2" s="2027">
        <v>2022</v>
      </c>
      <c r="EQ2" s="2028"/>
      <c r="ER2" s="2028"/>
      <c r="ES2" s="2028"/>
      <c r="ET2" s="2028"/>
      <c r="EU2" s="2028"/>
      <c r="EV2" s="2028"/>
      <c r="EW2" s="2028"/>
      <c r="EX2" s="2028"/>
      <c r="EY2" s="2028"/>
      <c r="EZ2" s="2028"/>
      <c r="FA2" s="2029"/>
      <c r="FB2" s="2027">
        <v>2023</v>
      </c>
      <c r="FC2" s="2028"/>
      <c r="FD2" s="2028"/>
      <c r="FE2" s="2028"/>
      <c r="FF2" s="2028"/>
      <c r="FG2" s="2028"/>
      <c r="FH2" s="2028"/>
      <c r="FI2" s="2028"/>
      <c r="FJ2" s="2028"/>
      <c r="FK2" s="2028"/>
      <c r="FL2" s="2028"/>
      <c r="FM2" s="2029"/>
      <c r="FN2" s="2027">
        <v>2024</v>
      </c>
      <c r="FO2" s="2028"/>
      <c r="FP2" s="2028"/>
      <c r="FQ2" s="2028"/>
      <c r="FR2" s="2028"/>
      <c r="FS2" s="2028"/>
      <c r="FT2" s="2028"/>
      <c r="FU2" s="2028"/>
      <c r="FV2" s="2028"/>
      <c r="FW2" s="2028"/>
      <c r="FX2" s="2028"/>
      <c r="FY2" s="2029"/>
      <c r="FZ2" s="2027">
        <v>2025</v>
      </c>
      <c r="GA2" s="2028"/>
      <c r="GB2" s="2028"/>
      <c r="GC2" s="2028"/>
      <c r="GD2" s="2028"/>
      <c r="GE2" s="2028"/>
      <c r="GF2" s="2028"/>
      <c r="GG2" s="2028"/>
      <c r="GH2" s="2028"/>
      <c r="GI2" s="2028"/>
      <c r="GJ2" s="2028"/>
      <c r="GK2" s="2029"/>
      <c r="GM2" s="940"/>
    </row>
    <row r="3" spans="1:197" ht="33.65" customHeight="1" thickTop="1" thickBot="1" x14ac:dyDescent="0.75">
      <c r="A3" s="2031"/>
      <c r="B3" s="941" t="s">
        <v>79</v>
      </c>
      <c r="C3" s="942" t="s">
        <v>80</v>
      </c>
      <c r="D3" s="942" t="s">
        <v>81</v>
      </c>
      <c r="E3" s="942" t="s">
        <v>130</v>
      </c>
      <c r="F3" s="942" t="s">
        <v>83</v>
      </c>
      <c r="G3" s="942" t="s">
        <v>84</v>
      </c>
      <c r="H3" s="942" t="s">
        <v>85</v>
      </c>
      <c r="I3" s="942" t="s">
        <v>86</v>
      </c>
      <c r="J3" s="942" t="s">
        <v>87</v>
      </c>
      <c r="K3" s="942" t="s">
        <v>88</v>
      </c>
      <c r="L3" s="942" t="s">
        <v>89</v>
      </c>
      <c r="M3" s="943" t="s">
        <v>90</v>
      </c>
      <c r="N3" s="942" t="s">
        <v>79</v>
      </c>
      <c r="O3" s="942" t="s">
        <v>80</v>
      </c>
      <c r="P3" s="942" t="s">
        <v>81</v>
      </c>
      <c r="Q3" s="942" t="s">
        <v>130</v>
      </c>
      <c r="R3" s="942" t="s">
        <v>83</v>
      </c>
      <c r="S3" s="942" t="s">
        <v>93</v>
      </c>
      <c r="T3" s="942" t="s">
        <v>85</v>
      </c>
      <c r="U3" s="942" t="s">
        <v>86</v>
      </c>
      <c r="V3" s="942" t="s">
        <v>87</v>
      </c>
      <c r="W3" s="942" t="s">
        <v>88</v>
      </c>
      <c r="X3" s="942" t="s">
        <v>89</v>
      </c>
      <c r="Y3" s="942" t="s">
        <v>90</v>
      </c>
      <c r="Z3" s="941" t="s">
        <v>79</v>
      </c>
      <c r="AA3" s="942" t="s">
        <v>80</v>
      </c>
      <c r="AB3" s="942" t="s">
        <v>81</v>
      </c>
      <c r="AC3" s="942" t="s">
        <v>130</v>
      </c>
      <c r="AD3" s="942" t="s">
        <v>83</v>
      </c>
      <c r="AE3" s="942" t="s">
        <v>84</v>
      </c>
      <c r="AF3" s="942" t="s">
        <v>85</v>
      </c>
      <c r="AG3" s="942" t="s">
        <v>86</v>
      </c>
      <c r="AH3" s="942" t="s">
        <v>87</v>
      </c>
      <c r="AI3" s="942" t="s">
        <v>88</v>
      </c>
      <c r="AJ3" s="942" t="s">
        <v>89</v>
      </c>
      <c r="AK3" s="943" t="s">
        <v>90</v>
      </c>
      <c r="AL3" s="942" t="s">
        <v>79</v>
      </c>
      <c r="AM3" s="942" t="s">
        <v>80</v>
      </c>
      <c r="AN3" s="942" t="s">
        <v>81</v>
      </c>
      <c r="AO3" s="942" t="s">
        <v>130</v>
      </c>
      <c r="AP3" s="942" t="s">
        <v>83</v>
      </c>
      <c r="AQ3" s="942" t="s">
        <v>84</v>
      </c>
      <c r="AR3" s="942" t="s">
        <v>85</v>
      </c>
      <c r="AS3" s="942" t="s">
        <v>86</v>
      </c>
      <c r="AT3" s="942" t="s">
        <v>87</v>
      </c>
      <c r="AU3" s="942" t="s">
        <v>88</v>
      </c>
      <c r="AV3" s="942" t="s">
        <v>89</v>
      </c>
      <c r="AW3" s="942" t="s">
        <v>90</v>
      </c>
      <c r="AX3" s="941" t="s">
        <v>79</v>
      </c>
      <c r="AY3" s="942" t="s">
        <v>80</v>
      </c>
      <c r="AZ3" s="942" t="s">
        <v>81</v>
      </c>
      <c r="BA3" s="942" t="s">
        <v>130</v>
      </c>
      <c r="BB3" s="942" t="s">
        <v>83</v>
      </c>
      <c r="BC3" s="942" t="s">
        <v>84</v>
      </c>
      <c r="BD3" s="942" t="s">
        <v>85</v>
      </c>
      <c r="BE3" s="942" t="s">
        <v>86</v>
      </c>
      <c r="BF3" s="942" t="s">
        <v>87</v>
      </c>
      <c r="BG3" s="942" t="s">
        <v>88</v>
      </c>
      <c r="BH3" s="942" t="s">
        <v>89</v>
      </c>
      <c r="BI3" s="943" t="s">
        <v>90</v>
      </c>
      <c r="BJ3" s="944" t="s">
        <v>79</v>
      </c>
      <c r="BK3" s="944" t="s">
        <v>80</v>
      </c>
      <c r="BL3" s="944" t="s">
        <v>81</v>
      </c>
      <c r="BM3" s="944" t="s">
        <v>130</v>
      </c>
      <c r="BN3" s="944" t="s">
        <v>83</v>
      </c>
      <c r="BO3" s="944" t="s">
        <v>84</v>
      </c>
      <c r="BP3" s="944" t="s">
        <v>85</v>
      </c>
      <c r="BQ3" s="944" t="s">
        <v>86</v>
      </c>
      <c r="BR3" s="944" t="s">
        <v>87</v>
      </c>
      <c r="BS3" s="944" t="s">
        <v>88</v>
      </c>
      <c r="BT3" s="944" t="s">
        <v>89</v>
      </c>
      <c r="BU3" s="942" t="s">
        <v>90</v>
      </c>
      <c r="BV3" s="941" t="s">
        <v>79</v>
      </c>
      <c r="BW3" s="942" t="s">
        <v>80</v>
      </c>
      <c r="BX3" s="942" t="s">
        <v>81</v>
      </c>
      <c r="BY3" s="942" t="s">
        <v>130</v>
      </c>
      <c r="BZ3" s="942" t="s">
        <v>83</v>
      </c>
      <c r="CA3" s="942" t="s">
        <v>84</v>
      </c>
      <c r="CB3" s="942" t="s">
        <v>85</v>
      </c>
      <c r="CC3" s="942" t="s">
        <v>86</v>
      </c>
      <c r="CD3" s="942" t="s">
        <v>87</v>
      </c>
      <c r="CE3" s="942" t="s">
        <v>88</v>
      </c>
      <c r="CF3" s="942" t="s">
        <v>89</v>
      </c>
      <c r="CG3" s="943" t="s">
        <v>90</v>
      </c>
      <c r="CH3" s="942" t="s">
        <v>79</v>
      </c>
      <c r="CI3" s="942" t="s">
        <v>80</v>
      </c>
      <c r="CJ3" s="942" t="s">
        <v>81</v>
      </c>
      <c r="CK3" s="942" t="s">
        <v>82</v>
      </c>
      <c r="CL3" s="942" t="s">
        <v>83</v>
      </c>
      <c r="CM3" s="942" t="s">
        <v>84</v>
      </c>
      <c r="CN3" s="942" t="s">
        <v>85</v>
      </c>
      <c r="CO3" s="942" t="s">
        <v>86</v>
      </c>
      <c r="CP3" s="942" t="s">
        <v>87</v>
      </c>
      <c r="CQ3" s="942" t="s">
        <v>88</v>
      </c>
      <c r="CR3" s="942" t="s">
        <v>89</v>
      </c>
      <c r="CS3" s="942" t="s">
        <v>90</v>
      </c>
      <c r="CT3" s="941" t="s">
        <v>79</v>
      </c>
      <c r="CU3" s="942" t="s">
        <v>80</v>
      </c>
      <c r="CV3" s="942" t="s">
        <v>81</v>
      </c>
      <c r="CW3" s="942" t="s">
        <v>82</v>
      </c>
      <c r="CX3" s="942" t="s">
        <v>83</v>
      </c>
      <c r="CY3" s="942" t="s">
        <v>84</v>
      </c>
      <c r="CZ3" s="942" t="s">
        <v>85</v>
      </c>
      <c r="DA3" s="942" t="s">
        <v>86</v>
      </c>
      <c r="DB3" s="942" t="s">
        <v>87</v>
      </c>
      <c r="DC3" s="942" t="s">
        <v>88</v>
      </c>
      <c r="DD3" s="942" t="s">
        <v>89</v>
      </c>
      <c r="DE3" s="943" t="s">
        <v>90</v>
      </c>
      <c r="DF3" s="941" t="s">
        <v>79</v>
      </c>
      <c r="DG3" s="942" t="s">
        <v>80</v>
      </c>
      <c r="DH3" s="942" t="s">
        <v>81</v>
      </c>
      <c r="DI3" s="942" t="s">
        <v>82</v>
      </c>
      <c r="DJ3" s="942" t="s">
        <v>83</v>
      </c>
      <c r="DK3" s="942" t="s">
        <v>84</v>
      </c>
      <c r="DL3" s="942" t="s">
        <v>85</v>
      </c>
      <c r="DM3" s="942" t="s">
        <v>86</v>
      </c>
      <c r="DN3" s="942" t="s">
        <v>87</v>
      </c>
      <c r="DO3" s="942" t="s">
        <v>88</v>
      </c>
      <c r="DP3" s="942" t="s">
        <v>89</v>
      </c>
      <c r="DQ3" s="943" t="s">
        <v>90</v>
      </c>
      <c r="DR3" s="941" t="s">
        <v>79</v>
      </c>
      <c r="DS3" s="942" t="s">
        <v>80</v>
      </c>
      <c r="DT3" s="942" t="s">
        <v>81</v>
      </c>
      <c r="DU3" s="942" t="s">
        <v>82</v>
      </c>
      <c r="DV3" s="942" t="s">
        <v>83</v>
      </c>
      <c r="DW3" s="942" t="s">
        <v>84</v>
      </c>
      <c r="DX3" s="945" t="s">
        <v>85</v>
      </c>
      <c r="DY3" s="945" t="s">
        <v>86</v>
      </c>
      <c r="DZ3" s="945" t="s">
        <v>87</v>
      </c>
      <c r="EA3" s="945" t="s">
        <v>88</v>
      </c>
      <c r="EB3" s="945" t="s">
        <v>89</v>
      </c>
      <c r="EC3" s="945" t="s">
        <v>90</v>
      </c>
      <c r="ED3" s="946" t="s">
        <v>79</v>
      </c>
      <c r="EE3" s="945" t="s">
        <v>80</v>
      </c>
      <c r="EF3" s="945" t="s">
        <v>81</v>
      </c>
      <c r="EG3" s="945" t="s">
        <v>82</v>
      </c>
      <c r="EH3" s="945" t="s">
        <v>83</v>
      </c>
      <c r="EI3" s="945" t="s">
        <v>84</v>
      </c>
      <c r="EJ3" s="945" t="s">
        <v>85</v>
      </c>
      <c r="EK3" s="945" t="s">
        <v>86</v>
      </c>
      <c r="EL3" s="945" t="s">
        <v>87</v>
      </c>
      <c r="EM3" s="945" t="s">
        <v>88</v>
      </c>
      <c r="EN3" s="945" t="s">
        <v>89</v>
      </c>
      <c r="EO3" s="947" t="s">
        <v>90</v>
      </c>
      <c r="EP3" s="946" t="s">
        <v>79</v>
      </c>
      <c r="EQ3" s="945" t="s">
        <v>80</v>
      </c>
      <c r="ER3" s="945" t="s">
        <v>81</v>
      </c>
      <c r="ES3" s="945" t="s">
        <v>82</v>
      </c>
      <c r="ET3" s="945" t="s">
        <v>83</v>
      </c>
      <c r="EU3" s="945" t="s">
        <v>84</v>
      </c>
      <c r="EV3" s="945" t="s">
        <v>85</v>
      </c>
      <c r="EW3" s="945" t="s">
        <v>86</v>
      </c>
      <c r="EX3" s="945" t="s">
        <v>87</v>
      </c>
      <c r="EY3" s="945" t="s">
        <v>88</v>
      </c>
      <c r="EZ3" s="945" t="s">
        <v>89</v>
      </c>
      <c r="FA3" s="947" t="s">
        <v>90</v>
      </c>
      <c r="FB3" s="946" t="s">
        <v>79</v>
      </c>
      <c r="FC3" s="945" t="s">
        <v>80</v>
      </c>
      <c r="FD3" s="945" t="s">
        <v>81</v>
      </c>
      <c r="FE3" s="945" t="s">
        <v>82</v>
      </c>
      <c r="FF3" s="945" t="s">
        <v>83</v>
      </c>
      <c r="FG3" s="945" t="s">
        <v>84</v>
      </c>
      <c r="FH3" s="945" t="s">
        <v>85</v>
      </c>
      <c r="FI3" s="945" t="s">
        <v>86</v>
      </c>
      <c r="FJ3" s="945" t="s">
        <v>87</v>
      </c>
      <c r="FK3" s="945" t="s">
        <v>88</v>
      </c>
      <c r="FL3" s="945" t="s">
        <v>89</v>
      </c>
      <c r="FM3" s="947" t="s">
        <v>90</v>
      </c>
      <c r="FN3" s="946" t="s">
        <v>79</v>
      </c>
      <c r="FO3" s="945" t="s">
        <v>80</v>
      </c>
      <c r="FP3" s="945" t="s">
        <v>81</v>
      </c>
      <c r="FQ3" s="945" t="s">
        <v>82</v>
      </c>
      <c r="FR3" s="945" t="s">
        <v>83</v>
      </c>
      <c r="FS3" s="945" t="s">
        <v>84</v>
      </c>
      <c r="FT3" s="945" t="s">
        <v>85</v>
      </c>
      <c r="FU3" s="945" t="s">
        <v>86</v>
      </c>
      <c r="FV3" s="945" t="s">
        <v>87</v>
      </c>
      <c r="FW3" s="945" t="s">
        <v>88</v>
      </c>
      <c r="FX3" s="945" t="s">
        <v>89</v>
      </c>
      <c r="FY3" s="947" t="s">
        <v>90</v>
      </c>
      <c r="FZ3" s="946" t="s">
        <v>79</v>
      </c>
      <c r="GA3" s="945" t="s">
        <v>80</v>
      </c>
      <c r="GB3" s="945" t="s">
        <v>81</v>
      </c>
      <c r="GC3" s="945" t="s">
        <v>82</v>
      </c>
      <c r="GD3" s="945" t="s">
        <v>83</v>
      </c>
      <c r="GE3" s="945" t="s">
        <v>84</v>
      </c>
      <c r="GF3" s="945" t="s">
        <v>85</v>
      </c>
      <c r="GG3" s="945" t="s">
        <v>86</v>
      </c>
      <c r="GH3" s="945" t="s">
        <v>87</v>
      </c>
      <c r="GI3" s="945" t="s">
        <v>88</v>
      </c>
      <c r="GJ3" s="945" t="s">
        <v>89</v>
      </c>
      <c r="GK3" s="947" t="s">
        <v>90</v>
      </c>
      <c r="GM3" s="948"/>
    </row>
    <row r="4" spans="1:197" ht="39.75" customHeight="1" thickTop="1" x14ac:dyDescent="0.7">
      <c r="A4" s="949" t="s">
        <v>728</v>
      </c>
      <c r="B4" s="950">
        <f>B5+B8+B11+B14</f>
        <v>2545.9905040000003</v>
      </c>
      <c r="C4" s="951">
        <f t="shared" ref="C4:BN4" si="0">C5+C8+C11+C14</f>
        <v>2556.5961630000002</v>
      </c>
      <c r="D4" s="951">
        <f t="shared" si="0"/>
        <v>2780.09924</v>
      </c>
      <c r="E4" s="951">
        <f t="shared" si="0"/>
        <v>2767.4791679999998</v>
      </c>
      <c r="F4" s="951">
        <f t="shared" si="0"/>
        <v>2656.7428690000006</v>
      </c>
      <c r="G4" s="951">
        <f t="shared" si="0"/>
        <v>2544.1599850000002</v>
      </c>
      <c r="H4" s="951">
        <f t="shared" si="0"/>
        <v>2642.7540680000002</v>
      </c>
      <c r="I4" s="951">
        <f t="shared" si="0"/>
        <v>2650.7359980000001</v>
      </c>
      <c r="J4" s="951">
        <f t="shared" si="0"/>
        <v>2781.4078239999999</v>
      </c>
      <c r="K4" s="951">
        <f t="shared" si="0"/>
        <v>2802.706107</v>
      </c>
      <c r="L4" s="951">
        <f t="shared" si="0"/>
        <v>2905.983733</v>
      </c>
      <c r="M4" s="951">
        <f t="shared" si="0"/>
        <v>2975.9604170000002</v>
      </c>
      <c r="N4" s="950">
        <f t="shared" si="0"/>
        <v>3081.3728540000002</v>
      </c>
      <c r="O4" s="951">
        <f t="shared" si="0"/>
        <v>3104.940431</v>
      </c>
      <c r="P4" s="951">
        <f t="shared" si="0"/>
        <v>3248.4539759999998</v>
      </c>
      <c r="Q4" s="951">
        <f t="shared" si="0"/>
        <v>3344.8620140000003</v>
      </c>
      <c r="R4" s="951">
        <f t="shared" si="0"/>
        <v>3405.1990519999999</v>
      </c>
      <c r="S4" s="951">
        <f t="shared" si="0"/>
        <v>3313.3411959999999</v>
      </c>
      <c r="T4" s="951">
        <f t="shared" si="0"/>
        <v>3335.334026</v>
      </c>
      <c r="U4" s="951">
        <f t="shared" si="0"/>
        <v>3405.2058430000006</v>
      </c>
      <c r="V4" s="951">
        <f t="shared" si="0"/>
        <v>3393.692704</v>
      </c>
      <c r="W4" s="951">
        <f t="shared" si="0"/>
        <v>3438.3886270000003</v>
      </c>
      <c r="X4" s="951">
        <f t="shared" si="0"/>
        <v>3670.475007</v>
      </c>
      <c r="Y4" s="952">
        <f t="shared" si="0"/>
        <v>3962.6804679999996</v>
      </c>
      <c r="Z4" s="953">
        <f t="shared" si="0"/>
        <v>4371.0540590000001</v>
      </c>
      <c r="AA4" s="948">
        <f t="shared" si="0"/>
        <v>4598.6643370000002</v>
      </c>
      <c r="AB4" s="948">
        <f t="shared" si="0"/>
        <v>4759.106812</v>
      </c>
      <c r="AC4" s="948">
        <f t="shared" si="0"/>
        <v>4648.4694749999999</v>
      </c>
      <c r="AD4" s="948">
        <f t="shared" si="0"/>
        <v>4900.6960419999996</v>
      </c>
      <c r="AE4" s="948">
        <f t="shared" si="0"/>
        <v>4916.2360660000004</v>
      </c>
      <c r="AF4" s="948">
        <f t="shared" si="0"/>
        <v>5087.8681839999999</v>
      </c>
      <c r="AG4" s="948">
        <f t="shared" si="0"/>
        <v>4886.41897238</v>
      </c>
      <c r="AH4" s="948">
        <f t="shared" si="0"/>
        <v>4794.336053</v>
      </c>
      <c r="AI4" s="948">
        <f t="shared" si="0"/>
        <v>4889.8960544020001</v>
      </c>
      <c r="AJ4" s="948">
        <f t="shared" si="0"/>
        <v>5313.1742658899984</v>
      </c>
      <c r="AK4" s="954">
        <f t="shared" si="0"/>
        <v>5656.9775843899997</v>
      </c>
      <c r="AL4" s="948">
        <f t="shared" si="0"/>
        <v>5745.1162360000008</v>
      </c>
      <c r="AM4" s="948">
        <f t="shared" si="0"/>
        <v>5726.6619587700006</v>
      </c>
      <c r="AN4" s="948">
        <f t="shared" si="0"/>
        <v>5745.1843308200005</v>
      </c>
      <c r="AO4" s="948">
        <f t="shared" si="0"/>
        <v>5736.5717429999995</v>
      </c>
      <c r="AP4" s="948">
        <f t="shared" si="0"/>
        <v>5687.8224721999995</v>
      </c>
      <c r="AQ4" s="948">
        <f t="shared" si="0"/>
        <v>5738.6728645199992</v>
      </c>
      <c r="AR4" s="948">
        <f t="shared" si="0"/>
        <v>6430.2727431799995</v>
      </c>
      <c r="AS4" s="948">
        <f t="shared" si="0"/>
        <v>6692.5498054800009</v>
      </c>
      <c r="AT4" s="948">
        <f t="shared" si="0"/>
        <v>6719.5625054600005</v>
      </c>
      <c r="AU4" s="948">
        <f t="shared" si="0"/>
        <v>6717.6531223619995</v>
      </c>
      <c r="AV4" s="948">
        <f t="shared" si="0"/>
        <v>7853.7788245900001</v>
      </c>
      <c r="AW4" s="948">
        <f t="shared" si="0"/>
        <v>8516.2543332500009</v>
      </c>
      <c r="AX4" s="955">
        <f t="shared" si="0"/>
        <v>8485.9986623799996</v>
      </c>
      <c r="AY4" s="956">
        <f t="shared" si="0"/>
        <v>8496.6615149600002</v>
      </c>
      <c r="AZ4" s="956">
        <f t="shared" si="0"/>
        <v>8428.4110881899996</v>
      </c>
      <c r="BA4" s="956">
        <f t="shared" si="0"/>
        <v>8718.4011852499989</v>
      </c>
      <c r="BB4" s="956">
        <f t="shared" si="0"/>
        <v>8964.9831159900004</v>
      </c>
      <c r="BC4" s="956">
        <f t="shared" si="0"/>
        <v>9060.4332052499994</v>
      </c>
      <c r="BD4" s="956">
        <f t="shared" si="0"/>
        <v>9433.853185359998</v>
      </c>
      <c r="BE4" s="956">
        <f t="shared" si="0"/>
        <v>9604.64886854</v>
      </c>
      <c r="BF4" s="956">
        <f t="shared" si="0"/>
        <v>9901.3196647799996</v>
      </c>
      <c r="BG4" s="956">
        <f t="shared" si="0"/>
        <v>10779.342817781999</v>
      </c>
      <c r="BH4" s="956">
        <f t="shared" si="0"/>
        <v>11236.208653330001</v>
      </c>
      <c r="BI4" s="957">
        <f t="shared" si="0"/>
        <v>13446.44561825</v>
      </c>
      <c r="BJ4" s="956">
        <f t="shared" si="0"/>
        <v>13998.727888109999</v>
      </c>
      <c r="BK4" s="956">
        <f t="shared" si="0"/>
        <v>14366.74091011</v>
      </c>
      <c r="BL4" s="956">
        <f t="shared" si="0"/>
        <v>15920.02546811</v>
      </c>
      <c r="BM4" s="956">
        <f t="shared" si="0"/>
        <v>15544.05245911</v>
      </c>
      <c r="BN4" s="956">
        <f t="shared" si="0"/>
        <v>15239.378112109998</v>
      </c>
      <c r="BO4" s="958">
        <f t="shared" ref="BO4:DZ4" si="1">BO5+BO8+BO11+BO14</f>
        <v>15637.175376110001</v>
      </c>
      <c r="BP4" s="958">
        <f t="shared" si="1"/>
        <v>15023.489881109999</v>
      </c>
      <c r="BQ4" s="956">
        <f t="shared" si="1"/>
        <v>15997.765820109998</v>
      </c>
      <c r="BR4" s="956">
        <f t="shared" si="1"/>
        <v>16163.421593110001</v>
      </c>
      <c r="BS4" s="956">
        <f t="shared" si="1"/>
        <v>17535.164275110001</v>
      </c>
      <c r="BT4" s="956">
        <f t="shared" si="1"/>
        <v>17601.870154100001</v>
      </c>
      <c r="BU4" s="956">
        <f t="shared" si="1"/>
        <v>18239.820401109999</v>
      </c>
      <c r="BV4" s="955">
        <f t="shared" si="1"/>
        <v>18350.791287110002</v>
      </c>
      <c r="BW4" s="956">
        <f t="shared" si="1"/>
        <v>17867.764819109998</v>
      </c>
      <c r="BX4" s="956">
        <f t="shared" si="1"/>
        <v>18552.014014109998</v>
      </c>
      <c r="BY4" s="956">
        <f t="shared" si="1"/>
        <v>18277.720326110004</v>
      </c>
      <c r="BZ4" s="956">
        <f t="shared" si="1"/>
        <v>18147.197839110006</v>
      </c>
      <c r="CA4" s="956">
        <f t="shared" si="1"/>
        <v>18601.239806109999</v>
      </c>
      <c r="CB4" s="956">
        <f t="shared" si="1"/>
        <v>19327.689059110002</v>
      </c>
      <c r="CC4" s="956">
        <f t="shared" si="1"/>
        <v>19584.997500110003</v>
      </c>
      <c r="CD4" s="956">
        <f t="shared" si="1"/>
        <v>19621.484532120001</v>
      </c>
      <c r="CE4" s="958">
        <f t="shared" si="1"/>
        <v>20525.095187021998</v>
      </c>
      <c r="CF4" s="958">
        <f t="shared" si="1"/>
        <v>20720.70659002</v>
      </c>
      <c r="CG4" s="959">
        <f t="shared" si="1"/>
        <v>20047.765603019998</v>
      </c>
      <c r="CH4" s="958">
        <f t="shared" si="1"/>
        <v>20085.829771999997</v>
      </c>
      <c r="CI4" s="956">
        <f t="shared" si="1"/>
        <v>19762.002415999999</v>
      </c>
      <c r="CJ4" s="956">
        <f t="shared" si="1"/>
        <v>19139.105061000002</v>
      </c>
      <c r="CK4" s="956">
        <f t="shared" si="1"/>
        <v>18654.931928999998</v>
      </c>
      <c r="CL4" s="956">
        <f t="shared" si="1"/>
        <v>18762.274153999999</v>
      </c>
      <c r="CM4" s="956">
        <f t="shared" si="1"/>
        <v>18205.222452000002</v>
      </c>
      <c r="CN4" s="956">
        <f t="shared" si="1"/>
        <v>16954.443931000002</v>
      </c>
      <c r="CO4" s="956">
        <f t="shared" si="1"/>
        <v>16620.146508999998</v>
      </c>
      <c r="CP4" s="956">
        <f t="shared" si="1"/>
        <v>15995.178007999999</v>
      </c>
      <c r="CQ4" s="956">
        <f t="shared" si="1"/>
        <v>15309.965026</v>
      </c>
      <c r="CR4" s="956">
        <f t="shared" si="1"/>
        <v>14821.998176999999</v>
      </c>
      <c r="CS4" s="956">
        <f t="shared" si="1"/>
        <v>11992.804813999999</v>
      </c>
      <c r="CT4" s="960">
        <f t="shared" si="1"/>
        <v>11637.900095000001</v>
      </c>
      <c r="CU4" s="958">
        <f t="shared" si="1"/>
        <v>11120.808328000003</v>
      </c>
      <c r="CV4" s="958">
        <f t="shared" si="1"/>
        <v>10820.913077000001</v>
      </c>
      <c r="CW4" s="956">
        <f t="shared" si="1"/>
        <v>10328.126452</v>
      </c>
      <c r="CX4" s="956">
        <f t="shared" si="1"/>
        <v>10157.910969999999</v>
      </c>
      <c r="CY4" s="956">
        <f t="shared" si="1"/>
        <v>10688.766256999999</v>
      </c>
      <c r="CZ4" s="956">
        <f t="shared" si="1"/>
        <v>10213.967830000001</v>
      </c>
      <c r="DA4" s="956">
        <f t="shared" si="1"/>
        <v>10021.618267999998</v>
      </c>
      <c r="DB4" s="956">
        <f t="shared" si="1"/>
        <v>10176.272604</v>
      </c>
      <c r="DC4" s="956">
        <f t="shared" si="1"/>
        <v>10108.637796999999</v>
      </c>
      <c r="DD4" s="956">
        <f t="shared" si="1"/>
        <v>10402.741024999999</v>
      </c>
      <c r="DE4" s="957">
        <f t="shared" si="1"/>
        <v>10708.346433999999</v>
      </c>
      <c r="DF4" s="955">
        <f t="shared" si="1"/>
        <v>11145.129875999999</v>
      </c>
      <c r="DG4" s="956">
        <f t="shared" si="1"/>
        <v>11588.834425000001</v>
      </c>
      <c r="DH4" s="956">
        <f t="shared" si="1"/>
        <v>12765.645928999998</v>
      </c>
      <c r="DI4" s="956">
        <f t="shared" si="1"/>
        <v>14409.715011</v>
      </c>
      <c r="DJ4" s="956">
        <f t="shared" si="1"/>
        <v>14574.689943000001</v>
      </c>
      <c r="DK4" s="956">
        <f t="shared" si="1"/>
        <v>15544.532309</v>
      </c>
      <c r="DL4" s="1589">
        <f t="shared" si="1"/>
        <v>15087.180900000001</v>
      </c>
      <c r="DM4" s="1589">
        <f t="shared" si="1"/>
        <v>15962.711570999998</v>
      </c>
      <c r="DN4" s="1589">
        <f t="shared" si="1"/>
        <v>16197.213400999999</v>
      </c>
      <c r="DO4" s="1589">
        <f t="shared" si="1"/>
        <v>16383.897446000001</v>
      </c>
      <c r="DP4" s="1589">
        <f t="shared" si="1"/>
        <v>16911.01728</v>
      </c>
      <c r="DQ4" s="961">
        <f t="shared" si="1"/>
        <v>16334.064781999999</v>
      </c>
      <c r="DR4" s="962">
        <f t="shared" si="1"/>
        <v>17227.558868</v>
      </c>
      <c r="DS4" s="1589">
        <f t="shared" si="1"/>
        <v>16801.420524000001</v>
      </c>
      <c r="DT4" s="1589">
        <f t="shared" si="1"/>
        <v>16557.357683999999</v>
      </c>
      <c r="DU4" s="1589">
        <f t="shared" si="1"/>
        <v>17012.102776899999</v>
      </c>
      <c r="DV4" s="1589">
        <f t="shared" si="1"/>
        <v>16986.571972999998</v>
      </c>
      <c r="DW4" s="1589">
        <f t="shared" si="1"/>
        <v>16649.832746</v>
      </c>
      <c r="DX4" s="963">
        <f t="shared" si="1"/>
        <v>16273.701204000001</v>
      </c>
      <c r="DY4" s="963">
        <f t="shared" si="1"/>
        <v>16098.106032</v>
      </c>
      <c r="DZ4" s="963">
        <f t="shared" si="1"/>
        <v>16237.631803</v>
      </c>
      <c r="EA4" s="963">
        <f t="shared" ref="EA4:FF4" si="2">EA5+EA8+EA11+EA14</f>
        <v>16695.285631999999</v>
      </c>
      <c r="EB4" s="963">
        <f t="shared" si="2"/>
        <v>17155.052922000003</v>
      </c>
      <c r="EC4" s="964">
        <f t="shared" si="2"/>
        <v>16849.578079000003</v>
      </c>
      <c r="ED4" s="965">
        <f t="shared" si="2"/>
        <v>17303.911950999998</v>
      </c>
      <c r="EE4" s="966">
        <f t="shared" si="2"/>
        <v>17671.868191000001</v>
      </c>
      <c r="EF4" s="966">
        <f t="shared" si="2"/>
        <v>20142.641371999998</v>
      </c>
      <c r="EG4" s="966">
        <f t="shared" si="2"/>
        <v>21274.915069000002</v>
      </c>
      <c r="EH4" s="966">
        <f t="shared" si="2"/>
        <v>22284.551327000001</v>
      </c>
      <c r="EI4" s="963">
        <f t="shared" si="2"/>
        <v>22715.953042000001</v>
      </c>
      <c r="EJ4" s="963">
        <f t="shared" si="2"/>
        <v>23616.000129</v>
      </c>
      <c r="EK4" s="963">
        <f t="shared" si="2"/>
        <v>23579.137024</v>
      </c>
      <c r="EL4" s="963">
        <f t="shared" si="2"/>
        <v>23394.936362</v>
      </c>
      <c r="EM4" s="963">
        <f t="shared" si="2"/>
        <v>22832.280669</v>
      </c>
      <c r="EN4" s="963">
        <f t="shared" si="2"/>
        <v>22443.660872</v>
      </c>
      <c r="EO4" s="964">
        <f t="shared" si="2"/>
        <v>22097.888792000002</v>
      </c>
      <c r="EP4" s="967">
        <f t="shared" si="2"/>
        <v>22651.068117999999</v>
      </c>
      <c r="EQ4" s="963">
        <f t="shared" si="2"/>
        <v>23137.471855</v>
      </c>
      <c r="ER4" s="963">
        <f t="shared" si="2"/>
        <v>21894.062362999997</v>
      </c>
      <c r="ES4" s="963">
        <f t="shared" si="2"/>
        <v>20734.200247000001</v>
      </c>
      <c r="ET4" s="963">
        <f t="shared" si="2"/>
        <v>20055.172896</v>
      </c>
      <c r="EU4" s="963">
        <f t="shared" si="2"/>
        <v>20671.252316999999</v>
      </c>
      <c r="EV4" s="963">
        <f t="shared" si="2"/>
        <v>22399.700721999998</v>
      </c>
      <c r="EW4" s="963">
        <f t="shared" si="2"/>
        <v>24880.384252</v>
      </c>
      <c r="EX4" s="963">
        <f t="shared" si="2"/>
        <v>24848.685534000004</v>
      </c>
      <c r="EY4" s="963">
        <f t="shared" si="2"/>
        <v>25905.051475</v>
      </c>
      <c r="EZ4" s="963">
        <f t="shared" si="2"/>
        <v>27607.272671999999</v>
      </c>
      <c r="FA4" s="964">
        <f t="shared" si="2"/>
        <v>33988.469495999998</v>
      </c>
      <c r="FB4" s="967">
        <f t="shared" si="2"/>
        <v>36679.251547</v>
      </c>
      <c r="FC4" s="963">
        <f t="shared" si="2"/>
        <v>43240.634954999987</v>
      </c>
      <c r="FD4" s="963">
        <f t="shared" si="2"/>
        <v>48068.852916999997</v>
      </c>
      <c r="FE4" s="963">
        <f t="shared" si="2"/>
        <v>49096.527064999995</v>
      </c>
      <c r="FF4" s="963">
        <f t="shared" si="2"/>
        <v>50478.758972000003</v>
      </c>
      <c r="FG4" s="963">
        <v>50993.356415000002</v>
      </c>
      <c r="FH4" s="963">
        <v>53331.869275999998</v>
      </c>
      <c r="FI4" s="963">
        <v>55217.358450999993</v>
      </c>
      <c r="FJ4" s="963">
        <v>57718.999857000003</v>
      </c>
      <c r="FK4" s="963">
        <v>60131.391971999998</v>
      </c>
      <c r="FL4" s="963">
        <v>65734.365309999994</v>
      </c>
      <c r="FM4" s="964">
        <v>67069.030985999998</v>
      </c>
      <c r="FN4" s="967">
        <v>75095.268262999991</v>
      </c>
      <c r="FO4" s="963">
        <v>82105.797086999999</v>
      </c>
      <c r="FP4" s="963">
        <v>89076.163603999987</v>
      </c>
      <c r="FQ4" s="963">
        <v>89081.733944000007</v>
      </c>
      <c r="FR4" s="963">
        <v>90982.335799000008</v>
      </c>
      <c r="FS4" s="963">
        <v>93542.464444000012</v>
      </c>
      <c r="FT4" s="963">
        <v>94678.618570000006</v>
      </c>
      <c r="FU4" s="963">
        <v>97485.101555000001</v>
      </c>
      <c r="FV4" s="963">
        <v>100013.553063</v>
      </c>
      <c r="FW4" s="963">
        <v>106014.24976599999</v>
      </c>
      <c r="FX4" s="963">
        <v>111160.438855</v>
      </c>
      <c r="FY4" s="964">
        <v>111165.70458399999</v>
      </c>
      <c r="FZ4" s="967">
        <v>121185.09809999999</v>
      </c>
      <c r="GA4" s="963">
        <v>125962.38232800001</v>
      </c>
      <c r="GB4" s="963">
        <v>124988.618313</v>
      </c>
      <c r="GC4" s="963">
        <v>121822.68929000001</v>
      </c>
      <c r="GD4" s="963">
        <v>117440.29264300001</v>
      </c>
      <c r="GE4" s="963">
        <v>114734.11124699999</v>
      </c>
      <c r="GF4" s="963">
        <v>125861.07388</v>
      </c>
      <c r="GG4" s="963">
        <v>123985.235588</v>
      </c>
      <c r="GH4" s="963">
        <v>118132.49732899999</v>
      </c>
      <c r="GI4" s="963">
        <v>112893.931</v>
      </c>
      <c r="GJ4" s="963">
        <v>107066.63824099999</v>
      </c>
      <c r="GK4" s="954">
        <v>127026.509773</v>
      </c>
      <c r="GM4" s="963"/>
    </row>
    <row r="5" spans="1:197" s="974" customFormat="1" ht="39.75" customHeight="1" x14ac:dyDescent="0.7">
      <c r="A5" s="968" t="s">
        <v>729</v>
      </c>
      <c r="B5" s="969">
        <v>575.16475500000001</v>
      </c>
      <c r="C5" s="1590">
        <v>608.19549500000005</v>
      </c>
      <c r="D5" s="1590">
        <v>780.7971970000001</v>
      </c>
      <c r="E5" s="1590">
        <v>758.71358399999997</v>
      </c>
      <c r="F5" s="1590">
        <v>761.33686900000009</v>
      </c>
      <c r="G5" s="1590">
        <v>776.3207339999999</v>
      </c>
      <c r="H5" s="1590">
        <v>854.48537499999998</v>
      </c>
      <c r="I5" s="1590">
        <v>738.69267500000001</v>
      </c>
      <c r="J5" s="1590">
        <v>797.59424899999999</v>
      </c>
      <c r="K5" s="1590">
        <v>722.21147100000007</v>
      </c>
      <c r="L5" s="1590">
        <v>678.47843300000011</v>
      </c>
      <c r="M5" s="970">
        <v>630.02941199999998</v>
      </c>
      <c r="N5" s="1590">
        <v>786.41911600000014</v>
      </c>
      <c r="O5" s="1590">
        <v>790.69835599999999</v>
      </c>
      <c r="P5" s="1590">
        <v>875.98324799999989</v>
      </c>
      <c r="Q5" s="1590">
        <v>909.77011300000004</v>
      </c>
      <c r="R5" s="1590">
        <v>708.15328999999997</v>
      </c>
      <c r="S5" s="1590">
        <v>640.36469299999999</v>
      </c>
      <c r="T5" s="1590">
        <v>640.81129399999998</v>
      </c>
      <c r="U5" s="1590">
        <v>825.82975400000009</v>
      </c>
      <c r="V5" s="1590">
        <v>804.00450099999989</v>
      </c>
      <c r="W5" s="1590">
        <v>831.32192700000007</v>
      </c>
      <c r="X5" s="1590">
        <v>967.71111499999995</v>
      </c>
      <c r="Y5" s="1590">
        <v>1212.7661709999998</v>
      </c>
      <c r="Z5" s="969">
        <v>1653.640484</v>
      </c>
      <c r="AA5" s="1590">
        <v>1964.867851</v>
      </c>
      <c r="AB5" s="1590">
        <v>2192.9718320000002</v>
      </c>
      <c r="AC5" s="1590">
        <v>2348.4123119999999</v>
      </c>
      <c r="AD5" s="1590">
        <v>2991.8595350000001</v>
      </c>
      <c r="AE5" s="1590">
        <v>3198.5970689999999</v>
      </c>
      <c r="AF5" s="1590">
        <v>3414.3395860000001</v>
      </c>
      <c r="AG5" s="1590">
        <v>3186.9102065500001</v>
      </c>
      <c r="AH5" s="1590">
        <v>3083.1194239999995</v>
      </c>
      <c r="AI5" s="1590">
        <v>3122.7308695719998</v>
      </c>
      <c r="AJ5" s="1590">
        <v>3334.8956320599996</v>
      </c>
      <c r="AK5" s="970">
        <v>3501.1981315600001</v>
      </c>
      <c r="AL5" s="1590">
        <v>3303.6450510000004</v>
      </c>
      <c r="AM5" s="1590">
        <v>3216.8524717600003</v>
      </c>
      <c r="AN5" s="1590">
        <v>3051.6582911400005</v>
      </c>
      <c r="AO5" s="1590">
        <v>2805.004664</v>
      </c>
      <c r="AP5" s="1590">
        <v>2735.1622651999996</v>
      </c>
      <c r="AQ5" s="1590">
        <v>3033.4087916899998</v>
      </c>
      <c r="AR5" s="1590">
        <v>2911.4959037100002</v>
      </c>
      <c r="AS5" s="1590">
        <v>3044.6162760100001</v>
      </c>
      <c r="AT5" s="1590">
        <v>2949.0088109900003</v>
      </c>
      <c r="AU5" s="1590">
        <v>3040.7761683519998</v>
      </c>
      <c r="AV5" s="948">
        <v>3946.9194465800001</v>
      </c>
      <c r="AW5" s="948">
        <v>4465.3361562400005</v>
      </c>
      <c r="AX5" s="971">
        <v>4685.3425873699989</v>
      </c>
      <c r="AY5" s="972">
        <v>4780.1742169500003</v>
      </c>
      <c r="AZ5" s="972">
        <v>5018.7127971800001</v>
      </c>
      <c r="BA5" s="972">
        <v>5285.781252239999</v>
      </c>
      <c r="BB5" s="972">
        <v>5819.8761949800009</v>
      </c>
      <c r="BC5" s="972">
        <v>6304.4806052399999</v>
      </c>
      <c r="BD5" s="972">
        <v>6177.6630702399989</v>
      </c>
      <c r="BE5" s="972">
        <v>6162.1232604200004</v>
      </c>
      <c r="BF5" s="972">
        <v>5973.8698196599998</v>
      </c>
      <c r="BG5" s="972">
        <v>6570.7381496620001</v>
      </c>
      <c r="BH5" s="972">
        <v>6187.5142782100002</v>
      </c>
      <c r="BI5" s="973">
        <v>7699.8889872399996</v>
      </c>
      <c r="BJ5" s="972">
        <v>8378.7031430999996</v>
      </c>
      <c r="BK5" s="972">
        <v>8615.1748850999993</v>
      </c>
      <c r="BL5" s="972">
        <v>9136.0133050999993</v>
      </c>
      <c r="BM5" s="972">
        <v>8546.7026420999991</v>
      </c>
      <c r="BN5" s="972">
        <v>8471.8618620999987</v>
      </c>
      <c r="BO5" s="972">
        <v>8643.5395380999998</v>
      </c>
      <c r="BP5" s="972">
        <v>8648.535769099999</v>
      </c>
      <c r="BQ5" s="972">
        <v>8667.3351680999986</v>
      </c>
      <c r="BR5" s="972">
        <v>9196.7090061000017</v>
      </c>
      <c r="BS5" s="972">
        <v>10056.499290100001</v>
      </c>
      <c r="BT5" s="972">
        <v>10104.833010099999</v>
      </c>
      <c r="BU5" s="972">
        <v>9314.3886671</v>
      </c>
      <c r="BV5" s="971">
        <v>8725.9290461000001</v>
      </c>
      <c r="BW5" s="972">
        <v>8583.5354941000005</v>
      </c>
      <c r="BX5" s="972">
        <v>8754.8374491000013</v>
      </c>
      <c r="BY5" s="948">
        <v>8846.7865010999994</v>
      </c>
      <c r="BZ5" s="948">
        <v>8836.17984411</v>
      </c>
      <c r="CA5" s="948">
        <v>8913.5536821000005</v>
      </c>
      <c r="CB5" s="948">
        <v>9333.2038951000013</v>
      </c>
      <c r="CC5" s="948">
        <v>9722.9604051000006</v>
      </c>
      <c r="CD5" s="948">
        <v>9898.3744571100015</v>
      </c>
      <c r="CE5" s="948">
        <v>10604.947195011999</v>
      </c>
      <c r="CF5" s="948">
        <v>10171.603814009999</v>
      </c>
      <c r="CG5" s="954">
        <v>10421.008912009998</v>
      </c>
      <c r="CH5" s="948">
        <v>9883.3948809999983</v>
      </c>
      <c r="CI5" s="948">
        <v>9733.073617</v>
      </c>
      <c r="CJ5" s="948">
        <v>9641.3390799999997</v>
      </c>
      <c r="CK5" s="948">
        <v>9196.4548029999987</v>
      </c>
      <c r="CL5" s="948">
        <v>9278.9406440000002</v>
      </c>
      <c r="CM5" s="948">
        <v>8977.4595360000003</v>
      </c>
      <c r="CN5" s="948">
        <v>8917.0813500000004</v>
      </c>
      <c r="CO5" s="948">
        <v>8796.31286</v>
      </c>
      <c r="CP5" s="948">
        <v>8526.9469679999984</v>
      </c>
      <c r="CQ5" s="963">
        <v>7801.1867269999993</v>
      </c>
      <c r="CR5" s="963">
        <v>7783.9941599999993</v>
      </c>
      <c r="CS5" s="963">
        <v>5442.4536520000001</v>
      </c>
      <c r="CT5" s="967">
        <v>5398.4923589999999</v>
      </c>
      <c r="CU5" s="963">
        <v>5098.5065890000005</v>
      </c>
      <c r="CV5" s="963">
        <v>4983.7667029999993</v>
      </c>
      <c r="CW5" s="963">
        <v>4892.2060719999999</v>
      </c>
      <c r="CX5" s="963">
        <v>4923.837775</v>
      </c>
      <c r="CY5" s="963">
        <v>4958.0691409999999</v>
      </c>
      <c r="CZ5" s="963">
        <v>4953.8065150000002</v>
      </c>
      <c r="DA5" s="963">
        <v>4886.5910519999998</v>
      </c>
      <c r="DB5" s="963">
        <v>5033.6941509999997</v>
      </c>
      <c r="DC5" s="963">
        <v>5127.083697</v>
      </c>
      <c r="DD5" s="963">
        <v>5409.8286470000003</v>
      </c>
      <c r="DE5" s="964">
        <v>5514.9806339999996</v>
      </c>
      <c r="DF5" s="967">
        <v>5732.153491</v>
      </c>
      <c r="DG5" s="963">
        <v>6088.4136140000001</v>
      </c>
      <c r="DH5" s="963">
        <v>6007.5581850000008</v>
      </c>
      <c r="DI5" s="963">
        <v>6945.096305</v>
      </c>
      <c r="DJ5" s="963">
        <v>6617.7816530000009</v>
      </c>
      <c r="DK5" s="963">
        <v>6898.8829529999994</v>
      </c>
      <c r="DL5" s="1589">
        <v>6051.3869200000008</v>
      </c>
      <c r="DM5" s="1589">
        <v>6214.6376380000002</v>
      </c>
      <c r="DN5" s="1589">
        <v>6512.7304659999991</v>
      </c>
      <c r="DO5" s="1589">
        <v>6761.3429539999997</v>
      </c>
      <c r="DP5" s="1589">
        <v>7067.5755740000013</v>
      </c>
      <c r="DQ5" s="961">
        <v>7149.8818540000002</v>
      </c>
      <c r="DR5" s="962">
        <v>7410.2354329999998</v>
      </c>
      <c r="DS5" s="1589">
        <v>7648.7562400000006</v>
      </c>
      <c r="DT5" s="1589">
        <v>7646.7093949999999</v>
      </c>
      <c r="DU5" s="1589">
        <v>8061.8988280000003</v>
      </c>
      <c r="DV5" s="1589">
        <v>8240.3619170000002</v>
      </c>
      <c r="DW5" s="1589">
        <v>8756.0463199999995</v>
      </c>
      <c r="DX5" s="963">
        <v>8503.0879690000002</v>
      </c>
      <c r="DY5" s="963">
        <v>8815.6062039999997</v>
      </c>
      <c r="DZ5" s="963">
        <v>8872.100120000001</v>
      </c>
      <c r="EA5" s="963">
        <v>9125.3276400000013</v>
      </c>
      <c r="EB5" s="963">
        <v>9509.4320110000008</v>
      </c>
      <c r="EC5" s="964">
        <v>10024.573726000002</v>
      </c>
      <c r="ED5" s="967">
        <v>10291.112856999998</v>
      </c>
      <c r="EE5" s="963">
        <v>10358.844823000001</v>
      </c>
      <c r="EF5" s="963">
        <v>10849.461517</v>
      </c>
      <c r="EG5" s="963">
        <v>11164.860195000003</v>
      </c>
      <c r="EH5" s="963">
        <v>11086.58137</v>
      </c>
      <c r="EI5" s="963">
        <v>10952.624113</v>
      </c>
      <c r="EJ5" s="963">
        <v>10980.834920000001</v>
      </c>
      <c r="EK5" s="963">
        <v>10766.529780999999</v>
      </c>
      <c r="EL5" s="963">
        <v>10357.578810000001</v>
      </c>
      <c r="EM5" s="963">
        <v>9981.2625590000007</v>
      </c>
      <c r="EN5" s="963">
        <v>9806.6460620000016</v>
      </c>
      <c r="EO5" s="964">
        <v>9625.8459260000018</v>
      </c>
      <c r="EP5" s="967">
        <v>10059.818188000001</v>
      </c>
      <c r="EQ5" s="963">
        <v>10438.963828</v>
      </c>
      <c r="ER5" s="963">
        <v>10789.529068999998</v>
      </c>
      <c r="ES5" s="963">
        <v>10009.282868</v>
      </c>
      <c r="ET5" s="963">
        <v>9267.69578</v>
      </c>
      <c r="EU5" s="963">
        <v>10503.685631</v>
      </c>
      <c r="EV5" s="963">
        <v>11906.573138999998</v>
      </c>
      <c r="EW5" s="963">
        <v>13748.508948000001</v>
      </c>
      <c r="EX5" s="963">
        <v>14631.465763</v>
      </c>
      <c r="EY5" s="963">
        <v>14318.332624999999</v>
      </c>
      <c r="EZ5" s="963">
        <v>15998.052739000001</v>
      </c>
      <c r="FA5" s="964">
        <v>18148.191726000001</v>
      </c>
      <c r="FB5" s="967">
        <v>20562.710061000002</v>
      </c>
      <c r="FC5" s="963">
        <v>23124.822714999995</v>
      </c>
      <c r="FD5" s="963">
        <v>22889.389096999996</v>
      </c>
      <c r="FE5" s="963">
        <v>23156.451444999999</v>
      </c>
      <c r="FF5" s="963">
        <v>22755.778360999997</v>
      </c>
      <c r="FG5" s="963">
        <v>22904.119799</v>
      </c>
      <c r="FH5" s="963">
        <v>24037.732188999998</v>
      </c>
      <c r="FI5" s="963">
        <v>24536.027148999998</v>
      </c>
      <c r="FJ5" s="963">
        <v>27134.816803999998</v>
      </c>
      <c r="FK5" s="963">
        <v>28876.728910999998</v>
      </c>
      <c r="FL5" s="963">
        <v>31554.492877999997</v>
      </c>
      <c r="FM5" s="964">
        <v>30774.534020999999</v>
      </c>
      <c r="FN5" s="967">
        <v>34257.115509999996</v>
      </c>
      <c r="FO5" s="963">
        <v>33677.826011999998</v>
      </c>
      <c r="FP5" s="963">
        <v>35271.606333999996</v>
      </c>
      <c r="FQ5" s="963">
        <v>33382.733700000004</v>
      </c>
      <c r="FR5" s="963">
        <v>34030.003547</v>
      </c>
      <c r="FS5" s="963">
        <v>35896.663034000005</v>
      </c>
      <c r="FT5" s="963">
        <v>37737.982579999996</v>
      </c>
      <c r="FU5" s="963">
        <v>41048.220825000004</v>
      </c>
      <c r="FV5" s="963">
        <v>44262.114264999997</v>
      </c>
      <c r="FW5" s="963">
        <v>47117.911456000002</v>
      </c>
      <c r="FX5" s="963">
        <v>49918.180973000002</v>
      </c>
      <c r="FY5" s="964">
        <v>51565.000460999996</v>
      </c>
      <c r="FZ5" s="967">
        <v>57230.050643000002</v>
      </c>
      <c r="GA5" s="963">
        <v>58300.293677000001</v>
      </c>
      <c r="GB5" s="963">
        <v>56137.763442000003</v>
      </c>
      <c r="GC5" s="963">
        <v>52977.886319000005</v>
      </c>
      <c r="GD5" s="963">
        <v>47935.322863000001</v>
      </c>
      <c r="GE5" s="963">
        <v>45995.929061999996</v>
      </c>
      <c r="GF5" s="963">
        <v>46373.422588000001</v>
      </c>
      <c r="GG5" s="963">
        <v>48225.044519999996</v>
      </c>
      <c r="GH5" s="963">
        <v>47873.048853</v>
      </c>
      <c r="GI5" s="963">
        <v>44482.676076999989</v>
      </c>
      <c r="GJ5" s="963">
        <v>43261.925950999997</v>
      </c>
      <c r="GK5" s="954">
        <v>47921.486258999998</v>
      </c>
      <c r="GM5" s="963"/>
    </row>
    <row r="6" spans="1:197" ht="39.75" customHeight="1" x14ac:dyDescent="0.7">
      <c r="A6" s="975" t="s">
        <v>730</v>
      </c>
      <c r="B6" s="976">
        <v>13.607137</v>
      </c>
      <c r="C6" s="977">
        <v>9.9118099999999991</v>
      </c>
      <c r="D6" s="977">
        <v>44.445954</v>
      </c>
      <c r="E6" s="977">
        <v>40.336528999999999</v>
      </c>
      <c r="F6" s="977">
        <v>71.740172000000001</v>
      </c>
      <c r="G6" s="977">
        <v>74.967157999999998</v>
      </c>
      <c r="H6" s="977">
        <v>94.686748000000009</v>
      </c>
      <c r="I6" s="977">
        <v>98.405085999999997</v>
      </c>
      <c r="J6" s="977">
        <v>121.246638</v>
      </c>
      <c r="K6" s="977">
        <v>120.196746</v>
      </c>
      <c r="L6" s="977">
        <v>130.168903</v>
      </c>
      <c r="M6" s="978">
        <v>179.50688699999998</v>
      </c>
      <c r="N6" s="977">
        <v>189.524901</v>
      </c>
      <c r="O6" s="977">
        <v>136.832684</v>
      </c>
      <c r="P6" s="977">
        <v>76.791624999999996</v>
      </c>
      <c r="Q6" s="977">
        <v>96.816749999999999</v>
      </c>
      <c r="R6" s="977">
        <v>90.758725000000013</v>
      </c>
      <c r="S6" s="977">
        <v>81.744826000000003</v>
      </c>
      <c r="T6" s="977">
        <v>33.698236999999999</v>
      </c>
      <c r="U6" s="977">
        <v>36.657710000000002</v>
      </c>
      <c r="V6" s="977">
        <v>5.8740950000000005</v>
      </c>
      <c r="W6" s="977">
        <v>9.3523070000000015</v>
      </c>
      <c r="X6" s="977">
        <v>58.77713</v>
      </c>
      <c r="Y6" s="977">
        <v>298.92388799999998</v>
      </c>
      <c r="Z6" s="976">
        <v>638.19894999999997</v>
      </c>
      <c r="AA6" s="977">
        <v>773.54577099999995</v>
      </c>
      <c r="AB6" s="977">
        <v>899.3614080000001</v>
      </c>
      <c r="AC6" s="977">
        <v>901.04562899999996</v>
      </c>
      <c r="AD6" s="977">
        <v>1351.505717</v>
      </c>
      <c r="AE6" s="977">
        <v>1309.4796529999999</v>
      </c>
      <c r="AF6" s="977">
        <v>1235.9698069999999</v>
      </c>
      <c r="AG6" s="977">
        <v>911.86960563999992</v>
      </c>
      <c r="AH6" s="977">
        <v>785.08734800000002</v>
      </c>
      <c r="AI6" s="977">
        <v>818.18646266199994</v>
      </c>
      <c r="AJ6" s="977">
        <v>883.08486514999993</v>
      </c>
      <c r="AK6" s="978">
        <v>955.42470115000003</v>
      </c>
      <c r="AL6" s="977">
        <v>846.21501799999999</v>
      </c>
      <c r="AM6" s="977">
        <v>672.17584308000005</v>
      </c>
      <c r="AN6" s="977">
        <v>502.74453407999999</v>
      </c>
      <c r="AO6" s="977">
        <v>370.41639099999998</v>
      </c>
      <c r="AP6" s="977">
        <v>308.47908899999999</v>
      </c>
      <c r="AQ6" s="977">
        <v>403.05215557000002</v>
      </c>
      <c r="AR6" s="977">
        <v>349.39392004000001</v>
      </c>
      <c r="AS6" s="977">
        <v>363.30215610000005</v>
      </c>
      <c r="AT6" s="977">
        <v>218.11272568999999</v>
      </c>
      <c r="AU6" s="977">
        <v>174.38809630199998</v>
      </c>
      <c r="AV6" s="977">
        <v>327.85901266000002</v>
      </c>
      <c r="AW6" s="977">
        <v>658.83261072999994</v>
      </c>
      <c r="AX6" s="979">
        <v>766.66717085999994</v>
      </c>
      <c r="AY6" s="980">
        <v>752.13117643999999</v>
      </c>
      <c r="AZ6" s="980">
        <v>828.47772066999994</v>
      </c>
      <c r="BA6" s="980">
        <v>953.37375772999997</v>
      </c>
      <c r="BB6" s="980">
        <v>1157.2042854700001</v>
      </c>
      <c r="BC6" s="980">
        <v>1448.7300487299999</v>
      </c>
      <c r="BD6" s="980">
        <v>1429.17318073</v>
      </c>
      <c r="BE6" s="980">
        <v>1469.0040946700001</v>
      </c>
      <c r="BF6" s="980">
        <v>1278.51061267</v>
      </c>
      <c r="BG6" s="980">
        <v>1422.787902672</v>
      </c>
      <c r="BH6" s="980">
        <v>1198.1845637399999</v>
      </c>
      <c r="BI6" s="981">
        <v>2292.9606987299999</v>
      </c>
      <c r="BJ6" s="980">
        <v>2825.9165507299999</v>
      </c>
      <c r="BK6" s="980">
        <v>3029.6282717300001</v>
      </c>
      <c r="BL6" s="980">
        <v>2934.3922397300003</v>
      </c>
      <c r="BM6" s="980">
        <v>2548.2501427299999</v>
      </c>
      <c r="BN6" s="980">
        <v>2221.1951417299997</v>
      </c>
      <c r="BO6" s="980">
        <v>2142.7748077299998</v>
      </c>
      <c r="BP6" s="980">
        <v>2028.3152817299999</v>
      </c>
      <c r="BQ6" s="980">
        <v>2031.4405387299998</v>
      </c>
      <c r="BR6" s="980">
        <v>2425.0254017299999</v>
      </c>
      <c r="BS6" s="980">
        <v>2942.8216957299996</v>
      </c>
      <c r="BT6" s="980">
        <v>2590.0016137299999</v>
      </c>
      <c r="BU6" s="980">
        <v>1770.1186117300001</v>
      </c>
      <c r="BV6" s="979">
        <v>1078.19992873</v>
      </c>
      <c r="BW6" s="980">
        <v>781.32819972999994</v>
      </c>
      <c r="BX6" s="980">
        <v>787.21917572999996</v>
      </c>
      <c r="BY6" s="977">
        <v>754.10690972999998</v>
      </c>
      <c r="BZ6" s="977">
        <v>698.32098973000006</v>
      </c>
      <c r="CA6" s="977">
        <v>865.34368972999994</v>
      </c>
      <c r="CB6" s="977">
        <v>3646.1538847299998</v>
      </c>
      <c r="CC6" s="977">
        <v>1633.209871</v>
      </c>
      <c r="CD6" s="977">
        <v>3443.7142080000003</v>
      </c>
      <c r="CE6" s="977">
        <v>3344.5509650019999</v>
      </c>
      <c r="CF6" s="977">
        <v>2891.7429769999999</v>
      </c>
      <c r="CG6" s="978">
        <v>3061.2434950000002</v>
      </c>
      <c r="CH6" s="977">
        <v>1230.6381370000001</v>
      </c>
      <c r="CI6" s="977">
        <v>1173.7407739999999</v>
      </c>
      <c r="CJ6" s="977">
        <v>1325.1108389999999</v>
      </c>
      <c r="CK6" s="977">
        <v>1177.800107</v>
      </c>
      <c r="CL6" s="977">
        <v>1079.4408259999998</v>
      </c>
      <c r="CM6" s="977">
        <v>577.30769599999996</v>
      </c>
      <c r="CN6" s="977">
        <v>1079.297016</v>
      </c>
      <c r="CO6" s="977">
        <v>600.47463300000004</v>
      </c>
      <c r="CP6" s="977">
        <v>572.20939300000009</v>
      </c>
      <c r="CQ6" s="982">
        <v>347.89797700000003</v>
      </c>
      <c r="CR6" s="982">
        <v>317.00129399999997</v>
      </c>
      <c r="CS6" s="982">
        <v>216.38943499999999</v>
      </c>
      <c r="CT6" s="983">
        <v>362.15405200000004</v>
      </c>
      <c r="CU6" s="982">
        <v>377.768416</v>
      </c>
      <c r="CV6" s="982">
        <v>408.132137</v>
      </c>
      <c r="CW6" s="982">
        <v>359.96731900000003</v>
      </c>
      <c r="CX6" s="982">
        <v>291.91676000000001</v>
      </c>
      <c r="CY6" s="982">
        <v>280.57294000000002</v>
      </c>
      <c r="CZ6" s="982">
        <v>287.74989699999998</v>
      </c>
      <c r="DA6" s="982">
        <v>300.699185</v>
      </c>
      <c r="DB6" s="982">
        <v>397.05758299999997</v>
      </c>
      <c r="DC6" s="982">
        <v>357.33269999999999</v>
      </c>
      <c r="DD6" s="982">
        <v>309.813085</v>
      </c>
      <c r="DE6" s="984">
        <v>213.31961799999999</v>
      </c>
      <c r="DF6" s="983">
        <v>221.89531099999999</v>
      </c>
      <c r="DG6" s="982">
        <v>595.64921600000002</v>
      </c>
      <c r="DH6" s="982">
        <v>601.53068400000006</v>
      </c>
      <c r="DI6" s="982">
        <v>592.27139800000009</v>
      </c>
      <c r="DJ6" s="982">
        <v>334.77823999999998</v>
      </c>
      <c r="DK6" s="982">
        <v>519.40049499999998</v>
      </c>
      <c r="DL6" s="985">
        <v>458.87867599999998</v>
      </c>
      <c r="DM6" s="985">
        <v>451.33026599999999</v>
      </c>
      <c r="DN6" s="985">
        <v>661.57349999999997</v>
      </c>
      <c r="DO6" s="985">
        <v>724.985367</v>
      </c>
      <c r="DP6" s="985">
        <v>766.72879699999999</v>
      </c>
      <c r="DQ6" s="986">
        <v>702.17461600000001</v>
      </c>
      <c r="DR6" s="987">
        <v>689.50957700000004</v>
      </c>
      <c r="DS6" s="985">
        <v>658.78357200000005</v>
      </c>
      <c r="DT6" s="985">
        <v>690.87550600000009</v>
      </c>
      <c r="DU6" s="985">
        <v>1109.793347</v>
      </c>
      <c r="DV6" s="985">
        <v>1176.0954199999999</v>
      </c>
      <c r="DW6" s="985">
        <v>1467.996007</v>
      </c>
      <c r="DX6" s="982">
        <v>1170.293803</v>
      </c>
      <c r="DY6" s="982">
        <v>1366.902437</v>
      </c>
      <c r="DZ6" s="982">
        <v>1195.366464</v>
      </c>
      <c r="EA6" s="982">
        <v>1205.2523999999999</v>
      </c>
      <c r="EB6" s="982">
        <v>1216.2657630000001</v>
      </c>
      <c r="EC6" s="984">
        <v>1311.5453319999999</v>
      </c>
      <c r="ED6" s="983">
        <v>1342.9765109999998</v>
      </c>
      <c r="EE6" s="982">
        <v>1379.269728</v>
      </c>
      <c r="EF6" s="982">
        <v>1484.7663929999999</v>
      </c>
      <c r="EG6" s="982">
        <v>1468.1467090000001</v>
      </c>
      <c r="EH6" s="982">
        <v>1338.01865</v>
      </c>
      <c r="EI6" s="982">
        <v>1217.305075</v>
      </c>
      <c r="EJ6" s="982">
        <v>1396.144108</v>
      </c>
      <c r="EK6" s="982">
        <v>1706.304828</v>
      </c>
      <c r="EL6" s="982">
        <v>1250.9905759999999</v>
      </c>
      <c r="EM6" s="982">
        <v>876.66045499999996</v>
      </c>
      <c r="EN6" s="982">
        <v>898.07927500000005</v>
      </c>
      <c r="EO6" s="984">
        <v>899.22296400000005</v>
      </c>
      <c r="EP6" s="983">
        <v>1296.2132779999999</v>
      </c>
      <c r="EQ6" s="982">
        <v>1433.5566629999998</v>
      </c>
      <c r="ER6" s="982">
        <v>1505.5216540000001</v>
      </c>
      <c r="ES6" s="982">
        <v>1215.4951350000001</v>
      </c>
      <c r="ET6" s="982">
        <v>972.38199800000007</v>
      </c>
      <c r="EU6" s="982">
        <v>1119.5702660000002</v>
      </c>
      <c r="EV6" s="982">
        <v>1624.2402039999999</v>
      </c>
      <c r="EW6" s="982">
        <v>2297.4264279999998</v>
      </c>
      <c r="EX6" s="982">
        <v>2465.1533009999998</v>
      </c>
      <c r="EY6" s="982">
        <v>2004.1392660000001</v>
      </c>
      <c r="EZ6" s="982">
        <v>3336.058286</v>
      </c>
      <c r="FA6" s="984">
        <v>4032.1712259999999</v>
      </c>
      <c r="FB6" s="983">
        <v>4095.754825</v>
      </c>
      <c r="FC6" s="982">
        <v>5221.3246040000004</v>
      </c>
      <c r="FD6" s="982">
        <v>4718.6581239999996</v>
      </c>
      <c r="FE6" s="982">
        <v>4806.4271589999998</v>
      </c>
      <c r="FF6" s="982">
        <v>3915.974095</v>
      </c>
      <c r="FG6" s="982">
        <v>2846.4300370000001</v>
      </c>
      <c r="FH6" s="982">
        <v>2943.8844720000002</v>
      </c>
      <c r="FI6" s="982">
        <v>3521.4219589999998</v>
      </c>
      <c r="FJ6" s="982">
        <v>4394.1957279999997</v>
      </c>
      <c r="FK6" s="982">
        <v>4424.2807350000003</v>
      </c>
      <c r="FL6" s="982">
        <v>5287.2738380000001</v>
      </c>
      <c r="FM6" s="984">
        <v>4132.1955690000004</v>
      </c>
      <c r="FN6" s="983">
        <v>5865.144311</v>
      </c>
      <c r="FO6" s="982">
        <v>5545.0269630000003</v>
      </c>
      <c r="FP6" s="982">
        <v>5903.93462</v>
      </c>
      <c r="FQ6" s="982">
        <v>3512.1392190000001</v>
      </c>
      <c r="FR6" s="982">
        <v>2888.7407680000001</v>
      </c>
      <c r="FS6" s="982">
        <v>2733.8382700000002</v>
      </c>
      <c r="FT6" s="982">
        <v>3076.1984049999996</v>
      </c>
      <c r="FU6" s="982">
        <v>3935.72532</v>
      </c>
      <c r="FV6" s="982">
        <v>4736.4181849999995</v>
      </c>
      <c r="FW6" s="982">
        <v>4921.1838749999997</v>
      </c>
      <c r="FX6" s="982">
        <v>5614.5766210000002</v>
      </c>
      <c r="FY6" s="984">
        <v>6568.9220269999996</v>
      </c>
      <c r="FZ6" s="983">
        <v>6723.790763</v>
      </c>
      <c r="GA6" s="982">
        <v>6857.8632520000001</v>
      </c>
      <c r="GB6" s="982">
        <v>5670.1649910000006</v>
      </c>
      <c r="GC6" s="982">
        <v>5293.9779490000001</v>
      </c>
      <c r="GD6" s="982">
        <v>3672.7957959999999</v>
      </c>
      <c r="GE6" s="982">
        <v>7111.5783870000005</v>
      </c>
      <c r="GF6" s="982">
        <v>13864.606377</v>
      </c>
      <c r="GG6" s="982">
        <v>14651.431831</v>
      </c>
      <c r="GH6" s="982">
        <v>16418.420448999997</v>
      </c>
      <c r="GI6" s="982">
        <v>11961.005433</v>
      </c>
      <c r="GJ6" s="982">
        <v>7747.6764590000002</v>
      </c>
      <c r="GK6" s="978">
        <v>6598.3688419999999</v>
      </c>
      <c r="GM6" s="982"/>
    </row>
    <row r="7" spans="1:197" ht="39.75" customHeight="1" x14ac:dyDescent="0.7">
      <c r="A7" s="975" t="s">
        <v>731</v>
      </c>
      <c r="B7" s="976">
        <v>561.55761800000005</v>
      </c>
      <c r="C7" s="977">
        <v>598.28368499999999</v>
      </c>
      <c r="D7" s="977">
        <v>736.35124300000007</v>
      </c>
      <c r="E7" s="977">
        <v>718.37705499999993</v>
      </c>
      <c r="F7" s="977">
        <v>689.59669700000006</v>
      </c>
      <c r="G7" s="977">
        <v>701.35357599999998</v>
      </c>
      <c r="H7" s="977">
        <v>759.79862700000001</v>
      </c>
      <c r="I7" s="977">
        <v>640.28758900000003</v>
      </c>
      <c r="J7" s="977">
        <v>676.34761099999992</v>
      </c>
      <c r="K7" s="977">
        <v>602.014725</v>
      </c>
      <c r="L7" s="977">
        <v>548.30953</v>
      </c>
      <c r="M7" s="978">
        <v>450.52252499999997</v>
      </c>
      <c r="N7" s="977">
        <v>596.89421500000003</v>
      </c>
      <c r="O7" s="977">
        <v>653.86567200000002</v>
      </c>
      <c r="P7" s="977">
        <v>799.19162299999994</v>
      </c>
      <c r="Q7" s="977">
        <v>812.95336299999997</v>
      </c>
      <c r="R7" s="977">
        <v>617.39456499999994</v>
      </c>
      <c r="S7" s="977">
        <v>558.619867</v>
      </c>
      <c r="T7" s="977">
        <v>607.11305700000003</v>
      </c>
      <c r="U7" s="977">
        <v>789.17204400000014</v>
      </c>
      <c r="V7" s="977">
        <v>798.13040599999999</v>
      </c>
      <c r="W7" s="977">
        <v>821.96961999999996</v>
      </c>
      <c r="X7" s="977">
        <v>908.93398500000001</v>
      </c>
      <c r="Y7" s="977">
        <v>913.84228299999995</v>
      </c>
      <c r="Z7" s="976">
        <v>1015.4415339999999</v>
      </c>
      <c r="AA7" s="977">
        <v>1191.3220800000001</v>
      </c>
      <c r="AB7" s="977">
        <v>1293.6104240000002</v>
      </c>
      <c r="AC7" s="977">
        <v>1447.366683</v>
      </c>
      <c r="AD7" s="977">
        <v>1640.353818</v>
      </c>
      <c r="AE7" s="977">
        <v>1889.1174160000003</v>
      </c>
      <c r="AF7" s="977">
        <v>2178.3697790000001</v>
      </c>
      <c r="AG7" s="977">
        <v>2275.0406009100002</v>
      </c>
      <c r="AH7" s="977">
        <v>2298.032076</v>
      </c>
      <c r="AI7" s="977">
        <v>2304.5444069099999</v>
      </c>
      <c r="AJ7" s="977">
        <v>2451.81076691</v>
      </c>
      <c r="AK7" s="978">
        <v>2545.7734304099999</v>
      </c>
      <c r="AL7" s="977">
        <v>2457.4300330000001</v>
      </c>
      <c r="AM7" s="977">
        <v>2544.6766286800002</v>
      </c>
      <c r="AN7" s="977">
        <v>2548.9137570600001</v>
      </c>
      <c r="AO7" s="977">
        <v>2434.5882729999998</v>
      </c>
      <c r="AP7" s="977">
        <v>2426.6831761999997</v>
      </c>
      <c r="AQ7" s="977">
        <v>2630.3566361200001</v>
      </c>
      <c r="AR7" s="977">
        <v>2562.1019836700002</v>
      </c>
      <c r="AS7" s="977">
        <v>2681.3141199100005</v>
      </c>
      <c r="AT7" s="977">
        <v>2730.8960852999999</v>
      </c>
      <c r="AU7" s="977">
        <v>2866.3880720500001</v>
      </c>
      <c r="AV7" s="977">
        <v>3619.0604339200004</v>
      </c>
      <c r="AW7" s="977">
        <v>3806.5035455100001</v>
      </c>
      <c r="AX7" s="979">
        <v>3918.6754165099996</v>
      </c>
      <c r="AY7" s="980">
        <v>4028.0430405100005</v>
      </c>
      <c r="AZ7" s="980">
        <v>4190.23507651</v>
      </c>
      <c r="BA7" s="980">
        <v>4332.4074945099992</v>
      </c>
      <c r="BB7" s="980">
        <v>4662.6719095100007</v>
      </c>
      <c r="BC7" s="980">
        <v>4855.7505565099991</v>
      </c>
      <c r="BD7" s="980">
        <v>4748.4898895099996</v>
      </c>
      <c r="BE7" s="980">
        <v>4693.1191657499994</v>
      </c>
      <c r="BF7" s="980">
        <v>4695.3592069899996</v>
      </c>
      <c r="BG7" s="980">
        <v>5147.9502469899999</v>
      </c>
      <c r="BH7" s="980">
        <v>4989.32971447</v>
      </c>
      <c r="BI7" s="981">
        <v>5406.9282885100001</v>
      </c>
      <c r="BJ7" s="980">
        <v>5552.7865923700001</v>
      </c>
      <c r="BK7" s="980">
        <v>5585.5466133699992</v>
      </c>
      <c r="BL7" s="980">
        <v>6201.62106537</v>
      </c>
      <c r="BM7" s="980">
        <v>5998.4524993699997</v>
      </c>
      <c r="BN7" s="980">
        <v>6250.6667203699999</v>
      </c>
      <c r="BO7" s="980">
        <v>6500.7647303699996</v>
      </c>
      <c r="BP7" s="980">
        <v>6620.2204873699993</v>
      </c>
      <c r="BQ7" s="980">
        <v>6635.8946293699992</v>
      </c>
      <c r="BR7" s="980">
        <v>6771.6836043700005</v>
      </c>
      <c r="BS7" s="980">
        <v>7113.6775943700004</v>
      </c>
      <c r="BT7" s="980">
        <v>7514.8313963700002</v>
      </c>
      <c r="BU7" s="980">
        <v>7544.2700553699997</v>
      </c>
      <c r="BV7" s="979">
        <v>7647.7291173699996</v>
      </c>
      <c r="BW7" s="980">
        <v>7802.2072943700005</v>
      </c>
      <c r="BX7" s="980">
        <v>7967.6182733700007</v>
      </c>
      <c r="BY7" s="977">
        <v>8092.6795913700007</v>
      </c>
      <c r="BZ7" s="977">
        <v>8137.8588543800006</v>
      </c>
      <c r="CA7" s="977">
        <v>8048.2099923699998</v>
      </c>
      <c r="CB7" s="977">
        <v>5687.0500103700006</v>
      </c>
      <c r="CC7" s="977">
        <v>8089.7505341000006</v>
      </c>
      <c r="CD7" s="977">
        <v>6454.6602491100002</v>
      </c>
      <c r="CE7" s="977">
        <v>7260.3962300099993</v>
      </c>
      <c r="CF7" s="977">
        <v>7279.8608370100001</v>
      </c>
      <c r="CG7" s="978">
        <v>7359.7654170100004</v>
      </c>
      <c r="CH7" s="977">
        <v>8652.7567439999984</v>
      </c>
      <c r="CI7" s="977">
        <v>8559.3328430000001</v>
      </c>
      <c r="CJ7" s="977">
        <v>8316.2282409999989</v>
      </c>
      <c r="CK7" s="977">
        <v>8018.6546959999996</v>
      </c>
      <c r="CL7" s="977">
        <v>8199.4998179999984</v>
      </c>
      <c r="CM7" s="977">
        <v>8400.1518400000004</v>
      </c>
      <c r="CN7" s="977">
        <v>7837.7843339999999</v>
      </c>
      <c r="CO7" s="977">
        <v>8195.8382269999984</v>
      </c>
      <c r="CP7" s="977">
        <v>7954.7375749999992</v>
      </c>
      <c r="CQ7" s="982">
        <v>7453.2887499999988</v>
      </c>
      <c r="CR7" s="982">
        <v>7466.9928659999996</v>
      </c>
      <c r="CS7" s="982">
        <v>5226.0642170000001</v>
      </c>
      <c r="CT7" s="983">
        <v>5036.338307</v>
      </c>
      <c r="CU7" s="982">
        <v>4720.7381730000006</v>
      </c>
      <c r="CV7" s="982">
        <v>4575.6345659999997</v>
      </c>
      <c r="CW7" s="982">
        <v>4532.2387529999996</v>
      </c>
      <c r="CX7" s="982">
        <v>4631.9210150000008</v>
      </c>
      <c r="CY7" s="982">
        <v>4677.496200999999</v>
      </c>
      <c r="CZ7" s="982">
        <v>4666.0566180000005</v>
      </c>
      <c r="DA7" s="982">
        <v>4585.8918670000003</v>
      </c>
      <c r="DB7" s="982">
        <v>4636.6365679999999</v>
      </c>
      <c r="DC7" s="982">
        <v>4769.7509969999992</v>
      </c>
      <c r="DD7" s="982">
        <v>5100.0155619999996</v>
      </c>
      <c r="DE7" s="984">
        <v>5301.661016</v>
      </c>
      <c r="DF7" s="983">
        <v>5510.2581800000007</v>
      </c>
      <c r="DG7" s="982">
        <v>5492.7643980000003</v>
      </c>
      <c r="DH7" s="982">
        <v>5406.0275010000005</v>
      </c>
      <c r="DI7" s="982">
        <v>6352.8249069999993</v>
      </c>
      <c r="DJ7" s="982">
        <v>6283.0034130000004</v>
      </c>
      <c r="DK7" s="982">
        <v>6379.4824579999995</v>
      </c>
      <c r="DL7" s="985">
        <v>5592.5082440000006</v>
      </c>
      <c r="DM7" s="985">
        <v>5763.3073720000002</v>
      </c>
      <c r="DN7" s="985">
        <v>5851.1569659999986</v>
      </c>
      <c r="DO7" s="985">
        <v>6036.3575870000004</v>
      </c>
      <c r="DP7" s="985">
        <v>6300.8467770000007</v>
      </c>
      <c r="DQ7" s="986">
        <v>6447.707238</v>
      </c>
      <c r="DR7" s="987">
        <v>6720.7258560000009</v>
      </c>
      <c r="DS7" s="985">
        <v>6989.9726680000003</v>
      </c>
      <c r="DT7" s="985">
        <v>6955.8338889999995</v>
      </c>
      <c r="DU7" s="985">
        <v>6952.1054810000005</v>
      </c>
      <c r="DV7" s="985">
        <v>7064.2664969999996</v>
      </c>
      <c r="DW7" s="985">
        <v>7288.0503129999997</v>
      </c>
      <c r="DX7" s="982">
        <v>7332.7941660000006</v>
      </c>
      <c r="DY7" s="982">
        <v>7448.7037669999991</v>
      </c>
      <c r="DZ7" s="982">
        <v>7676.7336560000003</v>
      </c>
      <c r="EA7" s="982">
        <v>7920.0752400000001</v>
      </c>
      <c r="EB7" s="982">
        <v>8293.1662480000014</v>
      </c>
      <c r="EC7" s="984">
        <v>8713.0283940000008</v>
      </c>
      <c r="ED7" s="983">
        <v>8948.1363459999993</v>
      </c>
      <c r="EE7" s="982">
        <v>8979.5750950000001</v>
      </c>
      <c r="EF7" s="982">
        <v>9364.6951239999999</v>
      </c>
      <c r="EG7" s="982">
        <v>9696.7134860000006</v>
      </c>
      <c r="EH7" s="982">
        <v>9748.5627199999981</v>
      </c>
      <c r="EI7" s="982">
        <v>9735.3190380000015</v>
      </c>
      <c r="EJ7" s="982">
        <v>9584.6908120000007</v>
      </c>
      <c r="EK7" s="982">
        <v>9060.224952999999</v>
      </c>
      <c r="EL7" s="982">
        <v>9106.5882340000007</v>
      </c>
      <c r="EM7" s="982">
        <v>9104.6021039999996</v>
      </c>
      <c r="EN7" s="982">
        <v>8908.5667869999997</v>
      </c>
      <c r="EO7" s="984">
        <v>8726.6229620000013</v>
      </c>
      <c r="EP7" s="983">
        <v>8763.60491</v>
      </c>
      <c r="EQ7" s="982">
        <v>9005.4071649999987</v>
      </c>
      <c r="ER7" s="982">
        <v>9284.0074149999982</v>
      </c>
      <c r="ES7" s="982">
        <v>8793.787733000001</v>
      </c>
      <c r="ET7" s="982">
        <v>8295.3137819999993</v>
      </c>
      <c r="EU7" s="982">
        <v>9384.1153649999997</v>
      </c>
      <c r="EV7" s="982">
        <v>10282.332934999999</v>
      </c>
      <c r="EW7" s="982">
        <v>11451.082520000002</v>
      </c>
      <c r="EX7" s="982">
        <v>12166.312462</v>
      </c>
      <c r="EY7" s="982">
        <v>12314.193358999999</v>
      </c>
      <c r="EZ7" s="982">
        <v>12661.994452999999</v>
      </c>
      <c r="FA7" s="984">
        <v>14116.020500000001</v>
      </c>
      <c r="FB7" s="983">
        <v>16466.955236000002</v>
      </c>
      <c r="FC7" s="982">
        <v>17903.498110999997</v>
      </c>
      <c r="FD7" s="982">
        <v>18170.730972999998</v>
      </c>
      <c r="FE7" s="982">
        <v>18350.024286000003</v>
      </c>
      <c r="FF7" s="982">
        <v>18839.804265999999</v>
      </c>
      <c r="FG7" s="982">
        <v>20035.518386</v>
      </c>
      <c r="FH7" s="982">
        <v>21082.026925000002</v>
      </c>
      <c r="FI7" s="982">
        <v>20990.715518999998</v>
      </c>
      <c r="FJ7" s="982">
        <v>22719.550691</v>
      </c>
      <c r="FK7" s="982">
        <v>24428.427815999999</v>
      </c>
      <c r="FL7" s="982">
        <v>26250.976831</v>
      </c>
      <c r="FM7" s="984">
        <v>26625.809098999998</v>
      </c>
      <c r="FN7" s="983">
        <v>28355.948366000001</v>
      </c>
      <c r="FO7" s="982">
        <v>28118.928238999997</v>
      </c>
      <c r="FP7" s="982">
        <v>29356.446349999998</v>
      </c>
      <c r="FQ7" s="982">
        <v>29839.073351000003</v>
      </c>
      <c r="FR7" s="982">
        <v>31105.230991</v>
      </c>
      <c r="FS7" s="982">
        <v>33128.192797000003</v>
      </c>
      <c r="FT7" s="982">
        <v>34635.139436999998</v>
      </c>
      <c r="FU7" s="982">
        <v>37087.519745999998</v>
      </c>
      <c r="FV7" s="982">
        <v>39508.259944999991</v>
      </c>
      <c r="FW7" s="982">
        <v>42173.571795999997</v>
      </c>
      <c r="FX7" s="982">
        <v>44272.125993000001</v>
      </c>
      <c r="FY7" s="984">
        <v>44971.563425</v>
      </c>
      <c r="FZ7" s="983">
        <v>50484.559458999996</v>
      </c>
      <c r="GA7" s="982">
        <v>51423.560053999994</v>
      </c>
      <c r="GB7" s="982">
        <v>50447.205244000004</v>
      </c>
      <c r="GC7" s="982">
        <v>47657.381821000003</v>
      </c>
      <c r="GD7" s="982">
        <v>44227.818170999999</v>
      </c>
      <c r="GE7" s="982">
        <v>38856.256245999997</v>
      </c>
      <c r="GF7" s="982">
        <v>32483.747577000002</v>
      </c>
      <c r="GG7" s="982">
        <v>33547.128672999999</v>
      </c>
      <c r="GH7" s="982">
        <v>31428.539372000003</v>
      </c>
      <c r="GI7" s="982">
        <v>32495.191969999996</v>
      </c>
      <c r="GJ7" s="982">
        <v>35486.352961999997</v>
      </c>
      <c r="GK7" s="978">
        <v>41291.726322999995</v>
      </c>
      <c r="GM7" s="982"/>
    </row>
    <row r="8" spans="1:197" s="974" customFormat="1" ht="39.75" customHeight="1" x14ac:dyDescent="0.7">
      <c r="A8" s="988" t="s">
        <v>732</v>
      </c>
      <c r="B8" s="953">
        <v>1841.8891310000001</v>
      </c>
      <c r="C8" s="948">
        <v>1701.6408159999999</v>
      </c>
      <c r="D8" s="948">
        <v>1597.133229</v>
      </c>
      <c r="E8" s="948">
        <v>1536.574175</v>
      </c>
      <c r="F8" s="948">
        <v>1274.0987420000001</v>
      </c>
      <c r="G8" s="948">
        <v>1106.8780940000001</v>
      </c>
      <c r="H8" s="948">
        <v>1100.097902</v>
      </c>
      <c r="I8" s="948">
        <v>1089.6529620000001</v>
      </c>
      <c r="J8" s="948">
        <v>1086.644149</v>
      </c>
      <c r="K8" s="948">
        <v>1151.602566</v>
      </c>
      <c r="L8" s="948">
        <v>1240.8132290000001</v>
      </c>
      <c r="M8" s="954">
        <v>1288.733943</v>
      </c>
      <c r="N8" s="948">
        <v>1266.6733400000001</v>
      </c>
      <c r="O8" s="948">
        <v>1341.7048020000002</v>
      </c>
      <c r="P8" s="948">
        <v>1441.2504159999999</v>
      </c>
      <c r="Q8" s="948">
        <v>1535.391012</v>
      </c>
      <c r="R8" s="948">
        <v>1604.9090829999998</v>
      </c>
      <c r="S8" s="948">
        <v>1508.4363970000002</v>
      </c>
      <c r="T8" s="948">
        <v>1398.9161119999999</v>
      </c>
      <c r="U8" s="948">
        <v>1319.020305</v>
      </c>
      <c r="V8" s="948">
        <v>1220.7615520000002</v>
      </c>
      <c r="W8" s="948">
        <v>1156.8388500000001</v>
      </c>
      <c r="X8" s="948">
        <v>1184.666459</v>
      </c>
      <c r="Y8" s="948">
        <v>1285.819792</v>
      </c>
      <c r="Z8" s="953">
        <v>1288.1478629999999</v>
      </c>
      <c r="AA8" s="948">
        <v>1246.860275</v>
      </c>
      <c r="AB8" s="948">
        <v>1195.4487000000001</v>
      </c>
      <c r="AC8" s="948">
        <v>1007.8714800000001</v>
      </c>
      <c r="AD8" s="948">
        <v>833.67326799999989</v>
      </c>
      <c r="AE8" s="948">
        <v>695.27101300000004</v>
      </c>
      <c r="AF8" s="948">
        <v>667.94941100000005</v>
      </c>
      <c r="AG8" s="948">
        <v>666.91766683000003</v>
      </c>
      <c r="AH8" s="948">
        <v>742.22549900000001</v>
      </c>
      <c r="AI8" s="948">
        <v>805.11375383000006</v>
      </c>
      <c r="AJ8" s="948">
        <v>1010.5290168299998</v>
      </c>
      <c r="AK8" s="954">
        <v>1129.3662158299999</v>
      </c>
      <c r="AL8" s="948">
        <v>1222.7363420000001</v>
      </c>
      <c r="AM8" s="948">
        <v>1259.35957201</v>
      </c>
      <c r="AN8" s="948">
        <v>1429.7954806800001</v>
      </c>
      <c r="AO8" s="948">
        <v>1602.3800329999999</v>
      </c>
      <c r="AP8" s="948">
        <v>1531.1043969999998</v>
      </c>
      <c r="AQ8" s="948">
        <v>1287.6439578299999</v>
      </c>
      <c r="AR8" s="948">
        <v>1510.36349247</v>
      </c>
      <c r="AS8" s="948">
        <v>1628.3005034700002</v>
      </c>
      <c r="AT8" s="948">
        <v>1655.03126447</v>
      </c>
      <c r="AU8" s="948">
        <v>1538.71608601</v>
      </c>
      <c r="AV8" s="948">
        <v>1774.55661801</v>
      </c>
      <c r="AW8" s="948">
        <v>1917.7628950100002</v>
      </c>
      <c r="AX8" s="971">
        <v>1795.04756101</v>
      </c>
      <c r="AY8" s="972">
        <v>1792.6998640099998</v>
      </c>
      <c r="AZ8" s="972">
        <v>1561.6754160099997</v>
      </c>
      <c r="BA8" s="972">
        <v>1599.91128701</v>
      </c>
      <c r="BB8" s="972">
        <v>1391.43689101</v>
      </c>
      <c r="BC8" s="972">
        <v>1206.9849430100001</v>
      </c>
      <c r="BD8" s="972">
        <v>1549.9542401199999</v>
      </c>
      <c r="BE8" s="972">
        <v>1833.73927912</v>
      </c>
      <c r="BF8" s="972">
        <v>2453.7763421199998</v>
      </c>
      <c r="BG8" s="972">
        <v>2820.9662051200003</v>
      </c>
      <c r="BH8" s="972">
        <v>3682.1458411200001</v>
      </c>
      <c r="BI8" s="973">
        <v>4493.3143520100002</v>
      </c>
      <c r="BJ8" s="972">
        <v>4419.3941000100003</v>
      </c>
      <c r="BK8" s="972">
        <v>4551.3054110100002</v>
      </c>
      <c r="BL8" s="972">
        <v>5588.0035670100006</v>
      </c>
      <c r="BM8" s="972">
        <v>5781.5884780100005</v>
      </c>
      <c r="BN8" s="972">
        <v>5536.2671810100001</v>
      </c>
      <c r="BO8" s="972">
        <v>5754.1052870100002</v>
      </c>
      <c r="BP8" s="972">
        <v>5782.0920630099999</v>
      </c>
      <c r="BQ8" s="972">
        <v>6557.0693210099998</v>
      </c>
      <c r="BR8" s="972">
        <v>6199.0043910099994</v>
      </c>
      <c r="BS8" s="972">
        <v>6698.0129770100002</v>
      </c>
      <c r="BT8" s="972">
        <v>6742.1864780099995</v>
      </c>
      <c r="BU8" s="972">
        <v>8149.0519510100003</v>
      </c>
      <c r="BV8" s="953">
        <v>8797.4159620099999</v>
      </c>
      <c r="BW8" s="948">
        <v>8412.4004390099999</v>
      </c>
      <c r="BX8" s="948">
        <v>8882.2220680099999</v>
      </c>
      <c r="BY8" s="948">
        <v>8511.3978540100015</v>
      </c>
      <c r="BZ8" s="948">
        <v>8427.545758000002</v>
      </c>
      <c r="CA8" s="948">
        <v>8807.8291040099994</v>
      </c>
      <c r="CB8" s="948">
        <v>8859.2726800100008</v>
      </c>
      <c r="CC8" s="948">
        <v>8913.1454360099997</v>
      </c>
      <c r="CD8" s="948">
        <v>8712.8774009999997</v>
      </c>
      <c r="CE8" s="948">
        <v>8744.865726</v>
      </c>
      <c r="CF8" s="948">
        <v>8899.0706470000005</v>
      </c>
      <c r="CG8" s="954">
        <v>7111.5616109999992</v>
      </c>
      <c r="CH8" s="948">
        <v>7232.8251630000004</v>
      </c>
      <c r="CI8" s="948">
        <v>6628.3226139999997</v>
      </c>
      <c r="CJ8" s="948">
        <v>5862.6751540000005</v>
      </c>
      <c r="CK8" s="948">
        <v>5701.0253640000001</v>
      </c>
      <c r="CL8" s="948">
        <v>5083.4929969999994</v>
      </c>
      <c r="CM8" s="948">
        <v>4674.6534509999992</v>
      </c>
      <c r="CN8" s="948">
        <v>3475.3931520000001</v>
      </c>
      <c r="CO8" s="948">
        <v>3223.3944680000004</v>
      </c>
      <c r="CP8" s="948">
        <v>2969.2207410000005</v>
      </c>
      <c r="CQ8" s="963">
        <v>2857.1551999999997</v>
      </c>
      <c r="CR8" s="963">
        <v>2748.0953180000001</v>
      </c>
      <c r="CS8" s="963">
        <v>2865.8167059999996</v>
      </c>
      <c r="CT8" s="967">
        <v>2843.8145119999999</v>
      </c>
      <c r="CU8" s="963">
        <v>2865.0441800000003</v>
      </c>
      <c r="CV8" s="963">
        <v>2907.0705020000005</v>
      </c>
      <c r="CW8" s="963">
        <v>2816.5451940000003</v>
      </c>
      <c r="CX8" s="963">
        <v>2875.7482839999998</v>
      </c>
      <c r="CY8" s="963">
        <v>3163.0169940000001</v>
      </c>
      <c r="CZ8" s="963">
        <v>2965.7556479999998</v>
      </c>
      <c r="DA8" s="963">
        <v>2925.2466659999995</v>
      </c>
      <c r="DB8" s="963">
        <v>2928.2711020000002</v>
      </c>
      <c r="DC8" s="963">
        <v>2799.8719000000001</v>
      </c>
      <c r="DD8" s="963">
        <v>2870.0413229999999</v>
      </c>
      <c r="DE8" s="964">
        <v>2909.4356299999999</v>
      </c>
      <c r="DF8" s="967">
        <v>3012.5509379999999</v>
      </c>
      <c r="DG8" s="963">
        <v>3043.175651</v>
      </c>
      <c r="DH8" s="963">
        <v>3083.8026520000003</v>
      </c>
      <c r="DI8" s="963">
        <v>3326.3008</v>
      </c>
      <c r="DJ8" s="963">
        <v>3396.4227000000001</v>
      </c>
      <c r="DK8" s="963">
        <v>3525.6776140000002</v>
      </c>
      <c r="DL8" s="1589">
        <v>3555.7267449999999</v>
      </c>
      <c r="DM8" s="1589">
        <v>3526.4805139999999</v>
      </c>
      <c r="DN8" s="1589">
        <v>3385.8444820000004</v>
      </c>
      <c r="DO8" s="1589">
        <v>3262.6338350000001</v>
      </c>
      <c r="DP8" s="1589">
        <v>3234.5801200000001</v>
      </c>
      <c r="DQ8" s="961">
        <v>2841.3233649999997</v>
      </c>
      <c r="DR8" s="962">
        <v>2847.7530389999997</v>
      </c>
      <c r="DS8" s="1589">
        <v>2896.7073089999999</v>
      </c>
      <c r="DT8" s="1589">
        <v>2827.9374389999998</v>
      </c>
      <c r="DU8" s="1589">
        <v>2943.4664279999997</v>
      </c>
      <c r="DV8" s="1589">
        <v>3018.0861749999995</v>
      </c>
      <c r="DW8" s="1589">
        <v>2933.1451360000001</v>
      </c>
      <c r="DX8" s="963">
        <v>2781.2971790000001</v>
      </c>
      <c r="DY8" s="963">
        <v>2852.8300020000001</v>
      </c>
      <c r="DZ8" s="963">
        <v>2868.9821419999998</v>
      </c>
      <c r="EA8" s="963">
        <v>2870.3296919999998</v>
      </c>
      <c r="EB8" s="963">
        <v>2801.7168650000003</v>
      </c>
      <c r="EC8" s="964">
        <v>2854.3450680000001</v>
      </c>
      <c r="ED8" s="967">
        <v>2844.4808770000004</v>
      </c>
      <c r="EE8" s="963">
        <v>2991.0526639999998</v>
      </c>
      <c r="EF8" s="963">
        <v>4188.4094639999994</v>
      </c>
      <c r="EG8" s="963">
        <v>4328.7472779999998</v>
      </c>
      <c r="EH8" s="963">
        <v>4479.3325309999991</v>
      </c>
      <c r="EI8" s="963">
        <v>4603.0571510000009</v>
      </c>
      <c r="EJ8" s="963">
        <v>4678.2692779999998</v>
      </c>
      <c r="EK8" s="963">
        <v>4729.3507640000007</v>
      </c>
      <c r="EL8" s="963">
        <v>4753.056885</v>
      </c>
      <c r="EM8" s="963">
        <v>4738.5241759999999</v>
      </c>
      <c r="EN8" s="963">
        <v>4695.5029630000008</v>
      </c>
      <c r="EO8" s="964">
        <v>4646.1928849999995</v>
      </c>
      <c r="EP8" s="967">
        <v>4619.548162</v>
      </c>
      <c r="EQ8" s="963">
        <v>4602.2856250000004</v>
      </c>
      <c r="ER8" s="963">
        <v>4067.0298789999997</v>
      </c>
      <c r="ES8" s="963">
        <v>3922.1148830000002</v>
      </c>
      <c r="ET8" s="963">
        <v>3918.7431790000005</v>
      </c>
      <c r="EU8" s="963">
        <v>4164.9404940000004</v>
      </c>
      <c r="EV8" s="963">
        <v>5194.7446740000005</v>
      </c>
      <c r="EW8" s="963">
        <v>5875.8201439999993</v>
      </c>
      <c r="EX8" s="963">
        <v>5257.1126459999996</v>
      </c>
      <c r="EY8" s="963">
        <v>6579.2057919999997</v>
      </c>
      <c r="EZ8" s="963">
        <v>6814.7117059999991</v>
      </c>
      <c r="FA8" s="964">
        <v>8742.2203530000006</v>
      </c>
      <c r="FB8" s="967">
        <v>9623.9163829999998</v>
      </c>
      <c r="FC8" s="963">
        <v>11699.886618</v>
      </c>
      <c r="FD8" s="963">
        <v>13790.605525000001</v>
      </c>
      <c r="FE8" s="963">
        <v>14388.176460999999</v>
      </c>
      <c r="FF8" s="963">
        <v>16489.097897000003</v>
      </c>
      <c r="FG8" s="963">
        <v>16536.568340999998</v>
      </c>
      <c r="FH8" s="963">
        <v>16974.079037</v>
      </c>
      <c r="FI8" s="963">
        <v>17525.199115999996</v>
      </c>
      <c r="FJ8" s="963">
        <v>16151.916049000001</v>
      </c>
      <c r="FK8" s="963">
        <v>16361.590118</v>
      </c>
      <c r="FL8" s="963">
        <v>16169.813486000001</v>
      </c>
      <c r="FM8" s="964">
        <v>16911.057362</v>
      </c>
      <c r="FN8" s="967">
        <v>18391.351875</v>
      </c>
      <c r="FO8" s="963">
        <v>20733.761649</v>
      </c>
      <c r="FP8" s="963">
        <v>24447.758921999997</v>
      </c>
      <c r="FQ8" s="963">
        <v>25691.915873999998</v>
      </c>
      <c r="FR8" s="963">
        <v>26776.888664999999</v>
      </c>
      <c r="FS8" s="963">
        <v>27298.071480000006</v>
      </c>
      <c r="FT8" s="963">
        <v>26474.492511</v>
      </c>
      <c r="FU8" s="963">
        <v>25285.621019000006</v>
      </c>
      <c r="FV8" s="963">
        <v>23442.268847000003</v>
      </c>
      <c r="FW8" s="963">
        <v>24034.302430999996</v>
      </c>
      <c r="FX8" s="963">
        <v>24202.983279</v>
      </c>
      <c r="FY8" s="964">
        <v>24696.083010000002</v>
      </c>
      <c r="FZ8" s="967">
        <v>26469.342914000001</v>
      </c>
      <c r="GA8" s="963">
        <v>28804.276775999999</v>
      </c>
      <c r="GB8" s="963">
        <v>30487.680775999997</v>
      </c>
      <c r="GC8" s="963">
        <v>30528.454153999999</v>
      </c>
      <c r="GD8" s="963">
        <v>29786.050615000004</v>
      </c>
      <c r="GE8" s="963">
        <v>29050.031817999996</v>
      </c>
      <c r="GF8" s="963">
        <v>34105.608774000008</v>
      </c>
      <c r="GG8" s="963">
        <v>30837.146817000001</v>
      </c>
      <c r="GH8" s="963">
        <v>27793.194244000002</v>
      </c>
      <c r="GI8" s="963">
        <v>27543.005041999997</v>
      </c>
      <c r="GJ8" s="963">
        <v>27255.347052999998</v>
      </c>
      <c r="GK8" s="954">
        <v>36073.545563</v>
      </c>
      <c r="GM8" s="963"/>
    </row>
    <row r="9" spans="1:197" ht="39.75" customHeight="1" x14ac:dyDescent="0.7">
      <c r="A9" s="975" t="s">
        <v>733</v>
      </c>
      <c r="B9" s="976">
        <v>1508.2062760000001</v>
      </c>
      <c r="C9" s="977">
        <v>1371.805869</v>
      </c>
      <c r="D9" s="977">
        <v>1272.3295679999999</v>
      </c>
      <c r="E9" s="977">
        <v>1195.2750530000001</v>
      </c>
      <c r="F9" s="977">
        <v>937.94500100000005</v>
      </c>
      <c r="G9" s="977">
        <v>772.85282999999993</v>
      </c>
      <c r="H9" s="977">
        <v>763.55509999999992</v>
      </c>
      <c r="I9" s="977">
        <v>776.04901500000005</v>
      </c>
      <c r="J9" s="977">
        <v>768.51740899999993</v>
      </c>
      <c r="K9" s="977">
        <v>824.15276100000005</v>
      </c>
      <c r="L9" s="977">
        <v>901.60671500000001</v>
      </c>
      <c r="M9" s="978">
        <v>946.36490700000002</v>
      </c>
      <c r="N9" s="977">
        <v>903.72336800000005</v>
      </c>
      <c r="O9" s="977">
        <v>967.81512100000009</v>
      </c>
      <c r="P9" s="977">
        <v>1008.997</v>
      </c>
      <c r="Q9" s="977">
        <v>1124.5733130000001</v>
      </c>
      <c r="R9" s="977">
        <v>1136.6234339999999</v>
      </c>
      <c r="S9" s="977">
        <v>1009.667283</v>
      </c>
      <c r="T9" s="977">
        <v>895.92873100000008</v>
      </c>
      <c r="U9" s="977">
        <v>764.72758499999998</v>
      </c>
      <c r="V9" s="977">
        <v>693.72269299999994</v>
      </c>
      <c r="W9" s="977">
        <v>541.57699700000001</v>
      </c>
      <c r="X9" s="977">
        <v>590.857393</v>
      </c>
      <c r="Y9" s="977">
        <v>686.53898600000002</v>
      </c>
      <c r="Z9" s="976">
        <v>694.88481999999999</v>
      </c>
      <c r="AA9" s="977">
        <v>685.04817400000002</v>
      </c>
      <c r="AB9" s="977">
        <v>662.09464800000001</v>
      </c>
      <c r="AC9" s="977">
        <v>571.01150300000006</v>
      </c>
      <c r="AD9" s="977">
        <v>440.8288</v>
      </c>
      <c r="AE9" s="977">
        <v>311.46332900000004</v>
      </c>
      <c r="AF9" s="977">
        <v>268.12970899999999</v>
      </c>
      <c r="AG9" s="977">
        <v>276.48146932999998</v>
      </c>
      <c r="AH9" s="977">
        <v>321.81350099999997</v>
      </c>
      <c r="AI9" s="977">
        <v>363.86653933000002</v>
      </c>
      <c r="AJ9" s="977">
        <v>525.06116732999999</v>
      </c>
      <c r="AK9" s="978">
        <v>639.60350032999997</v>
      </c>
      <c r="AL9" s="977">
        <v>725.80093500000009</v>
      </c>
      <c r="AM9" s="977">
        <v>740.88875733000009</v>
      </c>
      <c r="AN9" s="977">
        <v>891.85313500000007</v>
      </c>
      <c r="AO9" s="977">
        <v>1057.0413899999999</v>
      </c>
      <c r="AP9" s="977">
        <v>986.9234449999999</v>
      </c>
      <c r="AQ9" s="977">
        <v>800.46810349999998</v>
      </c>
      <c r="AR9" s="977">
        <v>962.82260432999999</v>
      </c>
      <c r="AS9" s="977">
        <v>1070.0579423300001</v>
      </c>
      <c r="AT9" s="977">
        <v>1108.6989833299999</v>
      </c>
      <c r="AU9" s="977">
        <v>944.65763532999995</v>
      </c>
      <c r="AV9" s="977">
        <v>1108.1705003299999</v>
      </c>
      <c r="AW9" s="977">
        <v>1238.6924423299999</v>
      </c>
      <c r="AX9" s="979">
        <v>1104.63963433</v>
      </c>
      <c r="AY9" s="980">
        <v>1085.9994083300001</v>
      </c>
      <c r="AZ9" s="980">
        <v>830.22595233000004</v>
      </c>
      <c r="BA9" s="980">
        <v>878.66892633000009</v>
      </c>
      <c r="BB9" s="980">
        <v>681.83637032999991</v>
      </c>
      <c r="BC9" s="980">
        <v>515.03675733</v>
      </c>
      <c r="BD9" s="980">
        <v>801.27248843999996</v>
      </c>
      <c r="BE9" s="980">
        <v>996.54855643999997</v>
      </c>
      <c r="BF9" s="980">
        <v>1440.58510344</v>
      </c>
      <c r="BG9" s="980">
        <v>1687.99405544</v>
      </c>
      <c r="BH9" s="980">
        <v>2391.5272864399999</v>
      </c>
      <c r="BI9" s="981">
        <v>3079.52276033</v>
      </c>
      <c r="BJ9" s="980">
        <v>2921.1568633300003</v>
      </c>
      <c r="BK9" s="980">
        <v>3040.5642523300003</v>
      </c>
      <c r="BL9" s="980">
        <v>4019.1843743300001</v>
      </c>
      <c r="BM9" s="980">
        <v>3986.21060833</v>
      </c>
      <c r="BN9" s="980">
        <v>3739.96087433</v>
      </c>
      <c r="BO9" s="980">
        <v>3849.22829533</v>
      </c>
      <c r="BP9" s="980">
        <v>3870.1079143299999</v>
      </c>
      <c r="BQ9" s="980">
        <v>4616.7163913300001</v>
      </c>
      <c r="BR9" s="980">
        <v>4264.7246163299997</v>
      </c>
      <c r="BS9" s="980">
        <v>4739.3800943299993</v>
      </c>
      <c r="BT9" s="980">
        <v>4665.6607663300001</v>
      </c>
      <c r="BU9" s="980">
        <v>5930.7785703299996</v>
      </c>
      <c r="BV9" s="976">
        <v>6544.47260233</v>
      </c>
      <c r="BW9" s="977">
        <v>5925.7687173300001</v>
      </c>
      <c r="BX9" s="977">
        <v>6324.7891933299998</v>
      </c>
      <c r="BY9" s="977">
        <v>6002.8691993299999</v>
      </c>
      <c r="BZ9" s="977">
        <v>5653.9552543299997</v>
      </c>
      <c r="CA9" s="977">
        <v>5780.2267593299994</v>
      </c>
      <c r="CB9" s="977">
        <v>6123.8161543300002</v>
      </c>
      <c r="CC9" s="977">
        <v>4880.3910810000007</v>
      </c>
      <c r="CD9" s="977">
        <v>5034.8437399899994</v>
      </c>
      <c r="CE9" s="977">
        <v>5580.74497299</v>
      </c>
      <c r="CF9" s="977">
        <v>6172.3746049900001</v>
      </c>
      <c r="CG9" s="978">
        <v>4988.1880499899999</v>
      </c>
      <c r="CH9" s="977">
        <v>3280.1409410000001</v>
      </c>
      <c r="CI9" s="977">
        <v>3122.0125760000001</v>
      </c>
      <c r="CJ9" s="977">
        <v>2793.5695110000001</v>
      </c>
      <c r="CK9" s="977">
        <v>2846.7522560000002</v>
      </c>
      <c r="CL9" s="977">
        <v>2365.9330260000002</v>
      </c>
      <c r="CM9" s="977">
        <v>2118.9671389999999</v>
      </c>
      <c r="CN9" s="977">
        <v>1365.933906</v>
      </c>
      <c r="CO9" s="977">
        <v>1011.65728</v>
      </c>
      <c r="CP9" s="977">
        <v>906.29866500000003</v>
      </c>
      <c r="CQ9" s="982">
        <v>694.55224399999997</v>
      </c>
      <c r="CR9" s="982">
        <v>853.17564099999993</v>
      </c>
      <c r="CS9" s="982">
        <v>966.57945099999995</v>
      </c>
      <c r="CT9" s="983">
        <v>973.77695700000004</v>
      </c>
      <c r="CU9" s="982">
        <v>1000.698451</v>
      </c>
      <c r="CV9" s="982">
        <v>1029.5604390000001</v>
      </c>
      <c r="CW9" s="982">
        <v>960.50597900000002</v>
      </c>
      <c r="CX9" s="982">
        <v>869.41382999999996</v>
      </c>
      <c r="CY9" s="982">
        <v>1176.203835</v>
      </c>
      <c r="CZ9" s="982">
        <v>1014.586324</v>
      </c>
      <c r="DA9" s="982">
        <v>994.97196499999995</v>
      </c>
      <c r="DB9" s="982">
        <v>1029.157993</v>
      </c>
      <c r="DC9" s="982">
        <v>971.24</v>
      </c>
      <c r="DD9" s="982">
        <v>1015.538351</v>
      </c>
      <c r="DE9" s="984">
        <v>1013.733446</v>
      </c>
      <c r="DF9" s="983">
        <v>922.25058000000001</v>
      </c>
      <c r="DG9" s="982">
        <v>907.18946900000003</v>
      </c>
      <c r="DH9" s="982">
        <v>913.12081000000001</v>
      </c>
      <c r="DI9" s="982">
        <v>908.33228799999995</v>
      </c>
      <c r="DJ9" s="982">
        <v>965.25279899999998</v>
      </c>
      <c r="DK9" s="982">
        <v>1095.4741200000001</v>
      </c>
      <c r="DL9" s="985">
        <v>1064.021152</v>
      </c>
      <c r="DM9" s="985">
        <v>1092.391611</v>
      </c>
      <c r="DN9" s="985">
        <v>1139.2618130000001</v>
      </c>
      <c r="DO9" s="985">
        <v>1135.901844</v>
      </c>
      <c r="DP9" s="985">
        <v>1063.316648</v>
      </c>
      <c r="DQ9" s="986">
        <v>524.971048</v>
      </c>
      <c r="DR9" s="987">
        <v>514.33515799999998</v>
      </c>
      <c r="DS9" s="985">
        <v>504.15034300000002</v>
      </c>
      <c r="DT9" s="985">
        <v>419.99735999999996</v>
      </c>
      <c r="DU9" s="985">
        <v>492.26297899999997</v>
      </c>
      <c r="DV9" s="985">
        <v>508.45363000000003</v>
      </c>
      <c r="DW9" s="985">
        <v>510.69680499999998</v>
      </c>
      <c r="DX9" s="982">
        <v>516.63281500000005</v>
      </c>
      <c r="DY9" s="982">
        <v>530.29210799999998</v>
      </c>
      <c r="DZ9" s="982">
        <v>524.40213000000006</v>
      </c>
      <c r="EA9" s="982">
        <v>447.57799999999997</v>
      </c>
      <c r="EB9" s="982">
        <v>424.17689000000001</v>
      </c>
      <c r="EC9" s="984">
        <v>442.04224300000004</v>
      </c>
      <c r="ED9" s="983">
        <v>429.09490199999999</v>
      </c>
      <c r="EE9" s="982">
        <v>457.28027399999996</v>
      </c>
      <c r="EF9" s="982">
        <v>1605.3036969999998</v>
      </c>
      <c r="EG9" s="982">
        <v>1708.0137209999998</v>
      </c>
      <c r="EH9" s="982">
        <v>1821.465602</v>
      </c>
      <c r="EI9" s="982">
        <v>1761.966821</v>
      </c>
      <c r="EJ9" s="982">
        <v>1799.0387819999999</v>
      </c>
      <c r="EK9" s="982">
        <v>1803.596409</v>
      </c>
      <c r="EL9" s="982">
        <v>1943.919077</v>
      </c>
      <c r="EM9" s="982">
        <v>1896.2122059999999</v>
      </c>
      <c r="EN9" s="982">
        <v>1845.1856480000001</v>
      </c>
      <c r="EO9" s="984">
        <v>1839.7491380000001</v>
      </c>
      <c r="EP9" s="983">
        <v>1852.1058740000001</v>
      </c>
      <c r="EQ9" s="982">
        <v>1846.518472</v>
      </c>
      <c r="ER9" s="982">
        <v>1369.675348</v>
      </c>
      <c r="ES9" s="982">
        <v>1261.571406</v>
      </c>
      <c r="ET9" s="982">
        <v>1206.2705560000002</v>
      </c>
      <c r="EU9" s="982">
        <v>1156.3884739999999</v>
      </c>
      <c r="EV9" s="982">
        <v>1800.3905130000001</v>
      </c>
      <c r="EW9" s="982">
        <v>1714.7009720000001</v>
      </c>
      <c r="EX9" s="982">
        <v>554.70704799999999</v>
      </c>
      <c r="EY9" s="982">
        <v>1722.2455970000001</v>
      </c>
      <c r="EZ9" s="982">
        <v>1687.2881179999999</v>
      </c>
      <c r="FA9" s="984">
        <v>2031.2869430000001</v>
      </c>
      <c r="FB9" s="983">
        <v>2862.5051600000002</v>
      </c>
      <c r="FC9" s="982">
        <v>4609.3073590000004</v>
      </c>
      <c r="FD9" s="982">
        <v>6379.2017690000002</v>
      </c>
      <c r="FE9" s="982">
        <v>6247.8149680000006</v>
      </c>
      <c r="FF9" s="982">
        <v>7166.5709630000001</v>
      </c>
      <c r="FG9" s="982">
        <v>6644.9397429999999</v>
      </c>
      <c r="FH9" s="982">
        <v>6546.1133279999995</v>
      </c>
      <c r="FI9" s="982">
        <v>7084.235103</v>
      </c>
      <c r="FJ9" s="982">
        <v>5852.2000029999999</v>
      </c>
      <c r="FK9" s="982">
        <v>5676.9965029999994</v>
      </c>
      <c r="FL9" s="982">
        <v>5799.4959689999996</v>
      </c>
      <c r="FM9" s="984">
        <v>5727.1527040000001</v>
      </c>
      <c r="FN9" s="983">
        <v>5838.4898409999996</v>
      </c>
      <c r="FO9" s="982">
        <v>6689.729061</v>
      </c>
      <c r="FP9" s="982">
        <v>7373.4731969999993</v>
      </c>
      <c r="FQ9" s="982">
        <v>7710.4035939999994</v>
      </c>
      <c r="FR9" s="982">
        <v>7632.3086739999999</v>
      </c>
      <c r="FS9" s="982">
        <v>7434.5017259999995</v>
      </c>
      <c r="FT9" s="982">
        <v>6581.1810029999997</v>
      </c>
      <c r="FU9" s="982">
        <v>5061.1451500000003</v>
      </c>
      <c r="FV9" s="982">
        <v>4217.8264319999998</v>
      </c>
      <c r="FW9" s="982">
        <v>4656.5961649999999</v>
      </c>
      <c r="FX9" s="982">
        <v>4556.5235539999994</v>
      </c>
      <c r="FY9" s="984">
        <v>4912.2178600000007</v>
      </c>
      <c r="FZ9" s="983">
        <v>5085.8747249999997</v>
      </c>
      <c r="GA9" s="982">
        <v>5929.6620739999998</v>
      </c>
      <c r="GB9" s="982">
        <v>5983.5051370000001</v>
      </c>
      <c r="GC9" s="982">
        <v>5757.947596</v>
      </c>
      <c r="GD9" s="982">
        <v>5158.8913650000004</v>
      </c>
      <c r="GE9" s="982">
        <v>5409.7024409999995</v>
      </c>
      <c r="GF9" s="982">
        <v>12082.901205</v>
      </c>
      <c r="GG9" s="982">
        <v>9122.4742719999995</v>
      </c>
      <c r="GH9" s="982">
        <v>8332.4160800000009</v>
      </c>
      <c r="GI9" s="982">
        <v>7534.8638169999995</v>
      </c>
      <c r="GJ9" s="982">
        <v>6931.9524809999994</v>
      </c>
      <c r="GK9" s="978">
        <v>12347.590361999999</v>
      </c>
      <c r="GM9" s="982"/>
    </row>
    <row r="10" spans="1:197" ht="39.75" customHeight="1" x14ac:dyDescent="0.7">
      <c r="A10" s="975" t="s">
        <v>734</v>
      </c>
      <c r="B10" s="976">
        <v>333.68285500000002</v>
      </c>
      <c r="C10" s="977">
        <v>329.834947</v>
      </c>
      <c r="D10" s="977">
        <v>324.80366100000003</v>
      </c>
      <c r="E10" s="977">
        <v>341.29912200000001</v>
      </c>
      <c r="F10" s="977">
        <v>336.15374099999997</v>
      </c>
      <c r="G10" s="977">
        <v>334.02526400000005</v>
      </c>
      <c r="H10" s="977">
        <v>336.54280200000005</v>
      </c>
      <c r="I10" s="977">
        <v>313.60394700000001</v>
      </c>
      <c r="J10" s="977">
        <v>318.12673999999998</v>
      </c>
      <c r="K10" s="977">
        <v>327.44980499999997</v>
      </c>
      <c r="L10" s="977">
        <v>339.20651400000003</v>
      </c>
      <c r="M10" s="978">
        <v>342.36903599999999</v>
      </c>
      <c r="N10" s="977">
        <v>362.949972</v>
      </c>
      <c r="O10" s="977">
        <v>373.889681</v>
      </c>
      <c r="P10" s="977">
        <v>432.25341600000002</v>
      </c>
      <c r="Q10" s="977">
        <v>410.817699</v>
      </c>
      <c r="R10" s="977">
        <v>468.28564899999998</v>
      </c>
      <c r="S10" s="977">
        <v>498.769114</v>
      </c>
      <c r="T10" s="977">
        <v>502.98738099999997</v>
      </c>
      <c r="U10" s="977">
        <v>554.29271999999992</v>
      </c>
      <c r="V10" s="977">
        <v>527.038859</v>
      </c>
      <c r="W10" s="977">
        <v>615.26185300000009</v>
      </c>
      <c r="X10" s="977">
        <v>593.80906600000003</v>
      </c>
      <c r="Y10" s="977">
        <v>599.28080599999998</v>
      </c>
      <c r="Z10" s="976">
        <v>593.26304299999993</v>
      </c>
      <c r="AA10" s="977">
        <v>561.81210099999998</v>
      </c>
      <c r="AB10" s="977">
        <v>533.35405200000002</v>
      </c>
      <c r="AC10" s="977">
        <v>436.85997700000007</v>
      </c>
      <c r="AD10" s="977">
        <v>392.84446800000001</v>
      </c>
      <c r="AE10" s="977">
        <v>383.80768400000005</v>
      </c>
      <c r="AF10" s="977">
        <v>399.81970200000006</v>
      </c>
      <c r="AG10" s="977">
        <v>390.43619749999993</v>
      </c>
      <c r="AH10" s="977">
        <v>420.41199800000004</v>
      </c>
      <c r="AI10" s="977">
        <v>441.24721449999998</v>
      </c>
      <c r="AJ10" s="977">
        <v>485.46784949999994</v>
      </c>
      <c r="AK10" s="978">
        <v>489.76271550000001</v>
      </c>
      <c r="AL10" s="977">
        <v>496.935407</v>
      </c>
      <c r="AM10" s="977">
        <v>518.47081467999999</v>
      </c>
      <c r="AN10" s="977">
        <v>537.9423456799999</v>
      </c>
      <c r="AO10" s="977">
        <v>545.33864300000005</v>
      </c>
      <c r="AP10" s="977">
        <v>544.18095200000005</v>
      </c>
      <c r="AQ10" s="977">
        <v>487.17585432999994</v>
      </c>
      <c r="AR10" s="977">
        <v>547.54088813999999</v>
      </c>
      <c r="AS10" s="977">
        <v>558.24256114000013</v>
      </c>
      <c r="AT10" s="977">
        <v>546.33228114000008</v>
      </c>
      <c r="AU10" s="977">
        <v>594.05845067999996</v>
      </c>
      <c r="AV10" s="977">
        <v>666.38611767999998</v>
      </c>
      <c r="AW10" s="977">
        <v>679.07045268000002</v>
      </c>
      <c r="AX10" s="979">
        <v>690.40792668000006</v>
      </c>
      <c r="AY10" s="980">
        <v>706.70045567999989</v>
      </c>
      <c r="AZ10" s="980">
        <v>731.44946367999989</v>
      </c>
      <c r="BA10" s="980">
        <v>721.24236067999993</v>
      </c>
      <c r="BB10" s="980">
        <v>709.60052068000005</v>
      </c>
      <c r="BC10" s="980">
        <v>691.94818568000005</v>
      </c>
      <c r="BD10" s="980">
        <v>748.68175167999993</v>
      </c>
      <c r="BE10" s="980">
        <v>837.19072268000002</v>
      </c>
      <c r="BF10" s="980">
        <v>1013.1912386799999</v>
      </c>
      <c r="BG10" s="980">
        <v>1132.97214968</v>
      </c>
      <c r="BH10" s="980">
        <v>1290.61855468</v>
      </c>
      <c r="BI10" s="981">
        <v>1413.79159168</v>
      </c>
      <c r="BJ10" s="980">
        <v>1498.23723668</v>
      </c>
      <c r="BK10" s="980">
        <v>1510.7411586800001</v>
      </c>
      <c r="BL10" s="980">
        <v>1568.8191926799998</v>
      </c>
      <c r="BM10" s="980">
        <v>1795.37786968</v>
      </c>
      <c r="BN10" s="980">
        <v>1796.30630668</v>
      </c>
      <c r="BO10" s="980">
        <v>1904.8769916800002</v>
      </c>
      <c r="BP10" s="980">
        <v>1911.9841486800001</v>
      </c>
      <c r="BQ10" s="980">
        <v>1940.35292968</v>
      </c>
      <c r="BR10" s="980">
        <v>1934.2797746799999</v>
      </c>
      <c r="BS10" s="980">
        <v>1958.6328826800002</v>
      </c>
      <c r="BT10" s="980">
        <v>2076.5257116799999</v>
      </c>
      <c r="BU10" s="980">
        <v>2218.2733806799997</v>
      </c>
      <c r="BV10" s="976">
        <v>2252.94335968</v>
      </c>
      <c r="BW10" s="977">
        <v>2486.6317216799998</v>
      </c>
      <c r="BX10" s="977">
        <v>2557.4328746799997</v>
      </c>
      <c r="BY10" s="977">
        <v>2508.5286546800003</v>
      </c>
      <c r="BZ10" s="977">
        <v>2773.5905036700005</v>
      </c>
      <c r="CA10" s="977">
        <v>3027.6023446799995</v>
      </c>
      <c r="CB10" s="977">
        <v>2735.4565256800001</v>
      </c>
      <c r="CC10" s="977">
        <v>4032.7543550099995</v>
      </c>
      <c r="CD10" s="977">
        <v>3678.0336610099998</v>
      </c>
      <c r="CE10" s="977">
        <v>3164.12075301</v>
      </c>
      <c r="CF10" s="977">
        <v>2726.6960420099999</v>
      </c>
      <c r="CG10" s="978">
        <v>2123.3735610099998</v>
      </c>
      <c r="CH10" s="977">
        <v>3952.6842219999999</v>
      </c>
      <c r="CI10" s="977">
        <v>3506.3100380000001</v>
      </c>
      <c r="CJ10" s="977">
        <v>3069.1056430000003</v>
      </c>
      <c r="CK10" s="977">
        <v>2854.2731079999999</v>
      </c>
      <c r="CL10" s="977">
        <v>2717.5599709999997</v>
      </c>
      <c r="CM10" s="977">
        <v>2555.6863119999998</v>
      </c>
      <c r="CN10" s="977">
        <v>2109.4592460000003</v>
      </c>
      <c r="CO10" s="977">
        <v>2211.7371880000001</v>
      </c>
      <c r="CP10" s="977">
        <v>2062.9220760000003</v>
      </c>
      <c r="CQ10" s="982">
        <v>2162.6029559999997</v>
      </c>
      <c r="CR10" s="982">
        <v>1894.9196770000001</v>
      </c>
      <c r="CS10" s="982">
        <v>1899.2372549999998</v>
      </c>
      <c r="CT10" s="983">
        <v>1870.0375549999999</v>
      </c>
      <c r="CU10" s="982">
        <v>1864.3457290000001</v>
      </c>
      <c r="CV10" s="982">
        <v>1877.5100630000002</v>
      </c>
      <c r="CW10" s="982">
        <v>1856.039215</v>
      </c>
      <c r="CX10" s="982">
        <v>2006.3344539999998</v>
      </c>
      <c r="CY10" s="982">
        <v>1986.813159</v>
      </c>
      <c r="CZ10" s="982">
        <v>1951.169324</v>
      </c>
      <c r="DA10" s="982">
        <v>1930.2747009999998</v>
      </c>
      <c r="DB10" s="982">
        <v>1899.1131089999999</v>
      </c>
      <c r="DC10" s="982">
        <v>1828.6318999999999</v>
      </c>
      <c r="DD10" s="982">
        <v>1854.5029719999998</v>
      </c>
      <c r="DE10" s="984">
        <v>1895.7021840000002</v>
      </c>
      <c r="DF10" s="983">
        <v>2090.3003580000004</v>
      </c>
      <c r="DG10" s="982">
        <v>2135.9861820000001</v>
      </c>
      <c r="DH10" s="982">
        <v>2170.681842</v>
      </c>
      <c r="DI10" s="982">
        <v>2417.9685119999999</v>
      </c>
      <c r="DJ10" s="982">
        <v>2431.1699010000002</v>
      </c>
      <c r="DK10" s="982">
        <v>2430.2034939999999</v>
      </c>
      <c r="DL10" s="985">
        <v>2491.7055929999997</v>
      </c>
      <c r="DM10" s="985">
        <v>2434.0889029999998</v>
      </c>
      <c r="DN10" s="985">
        <v>2246.5826690000004</v>
      </c>
      <c r="DO10" s="985">
        <v>2126.7319910000001</v>
      </c>
      <c r="DP10" s="985">
        <v>2171.2634720000001</v>
      </c>
      <c r="DQ10" s="986">
        <v>2316.3523169999999</v>
      </c>
      <c r="DR10" s="987">
        <v>2333.4178809999999</v>
      </c>
      <c r="DS10" s="985">
        <v>2392.5569660000001</v>
      </c>
      <c r="DT10" s="985">
        <v>2407.940079</v>
      </c>
      <c r="DU10" s="985">
        <v>2451.2034490000001</v>
      </c>
      <c r="DV10" s="985">
        <v>2509.6325449999995</v>
      </c>
      <c r="DW10" s="985">
        <v>2422.4483309999996</v>
      </c>
      <c r="DX10" s="982">
        <v>2264.6643640000002</v>
      </c>
      <c r="DY10" s="982">
        <v>2322.5378940000005</v>
      </c>
      <c r="DZ10" s="982">
        <v>2344.5800119999999</v>
      </c>
      <c r="EA10" s="982">
        <v>2422.7516919999998</v>
      </c>
      <c r="EB10" s="982">
        <v>2377.5399750000001</v>
      </c>
      <c r="EC10" s="984">
        <v>2412.3028250000002</v>
      </c>
      <c r="ED10" s="983">
        <v>2415.3859750000001</v>
      </c>
      <c r="EE10" s="982">
        <v>2533.7723900000001</v>
      </c>
      <c r="EF10" s="982">
        <v>2583.105767</v>
      </c>
      <c r="EG10" s="982">
        <v>2620.733557</v>
      </c>
      <c r="EH10" s="982">
        <v>2657.8669289999993</v>
      </c>
      <c r="EI10" s="982">
        <v>2841.09033</v>
      </c>
      <c r="EJ10" s="982">
        <v>2879.2304959999997</v>
      </c>
      <c r="EK10" s="982">
        <v>2925.754355</v>
      </c>
      <c r="EL10" s="982">
        <v>2809.1378080000004</v>
      </c>
      <c r="EM10" s="982">
        <v>2842.3119699999997</v>
      </c>
      <c r="EN10" s="982">
        <v>2850.3173150000002</v>
      </c>
      <c r="EO10" s="984">
        <v>2806.4437469999998</v>
      </c>
      <c r="EP10" s="983">
        <v>2767.4422880000002</v>
      </c>
      <c r="EQ10" s="982">
        <v>2755.7671529999998</v>
      </c>
      <c r="ER10" s="982">
        <v>2697.354531</v>
      </c>
      <c r="ES10" s="982">
        <v>2660.5434770000006</v>
      </c>
      <c r="ET10" s="982">
        <v>2712.4726230000001</v>
      </c>
      <c r="EU10" s="982">
        <v>3008.5520200000001</v>
      </c>
      <c r="EV10" s="982">
        <v>3394.3541610000002</v>
      </c>
      <c r="EW10" s="982">
        <v>4161.1191719999997</v>
      </c>
      <c r="EX10" s="982">
        <v>4702.4055979999994</v>
      </c>
      <c r="EY10" s="982">
        <v>4856.9601949999997</v>
      </c>
      <c r="EZ10" s="982">
        <v>5127.4235879999997</v>
      </c>
      <c r="FA10" s="984">
        <v>6710.9334099999996</v>
      </c>
      <c r="FB10" s="983">
        <v>6761.4112229999992</v>
      </c>
      <c r="FC10" s="982">
        <v>7090.5792590000001</v>
      </c>
      <c r="FD10" s="982">
        <v>7411.4037559999997</v>
      </c>
      <c r="FE10" s="982">
        <v>8140.3614929999994</v>
      </c>
      <c r="FF10" s="982">
        <v>9322.5269340000013</v>
      </c>
      <c r="FG10" s="982">
        <v>9749.3269440000004</v>
      </c>
      <c r="FH10" s="982">
        <v>10283.006901999999</v>
      </c>
      <c r="FI10" s="982">
        <v>10430.511365999999</v>
      </c>
      <c r="FJ10" s="982">
        <v>10279.726929000002</v>
      </c>
      <c r="FK10" s="982">
        <v>10658.577056</v>
      </c>
      <c r="FL10" s="982">
        <v>10346.051993000001</v>
      </c>
      <c r="FM10" s="984">
        <v>11171.122558000001</v>
      </c>
      <c r="FN10" s="983">
        <v>12542.537382999999</v>
      </c>
      <c r="FO10" s="982">
        <v>14038.942303</v>
      </c>
      <c r="FP10" s="982">
        <v>17069.344873999999</v>
      </c>
      <c r="FQ10" s="982">
        <v>17975.314294</v>
      </c>
      <c r="FR10" s="982">
        <v>19139.019694999999</v>
      </c>
      <c r="FS10" s="982">
        <v>19858.048432000003</v>
      </c>
      <c r="FT10" s="982">
        <v>19886.901258999998</v>
      </c>
      <c r="FU10" s="982">
        <v>20217.559259000005</v>
      </c>
      <c r="FV10" s="982">
        <v>19218.486921000003</v>
      </c>
      <c r="FW10" s="982">
        <v>19369.216926999998</v>
      </c>
      <c r="FX10" s="982">
        <v>19634.761067000003</v>
      </c>
      <c r="FY10" s="984">
        <v>19773.167067000002</v>
      </c>
      <c r="FZ10" s="983">
        <v>21373.280771999998</v>
      </c>
      <c r="GA10" s="982">
        <v>22864.434761999997</v>
      </c>
      <c r="GB10" s="982">
        <v>24495.400018999997</v>
      </c>
      <c r="GC10" s="982">
        <v>24759.511270999999</v>
      </c>
      <c r="GD10" s="982">
        <v>24613.436919</v>
      </c>
      <c r="GE10" s="982">
        <v>23626.922628</v>
      </c>
      <c r="GF10" s="982">
        <v>22009.495977999999</v>
      </c>
      <c r="GG10" s="982">
        <v>21699.764833000001</v>
      </c>
      <c r="GH10" s="982">
        <v>19449.770929000002</v>
      </c>
      <c r="GI10" s="982">
        <v>19997.540674999997</v>
      </c>
      <c r="GJ10" s="982">
        <v>20308.300239999997</v>
      </c>
      <c r="GK10" s="978">
        <v>23705.476322000002</v>
      </c>
      <c r="GM10" s="982"/>
    </row>
    <row r="11" spans="1:197" s="974" customFormat="1" ht="39.75" customHeight="1" x14ac:dyDescent="0.7">
      <c r="A11" s="988" t="s">
        <v>735</v>
      </c>
      <c r="B11" s="953"/>
      <c r="C11" s="948"/>
      <c r="D11" s="948"/>
      <c r="E11" s="948"/>
      <c r="F11" s="948"/>
      <c r="G11" s="948"/>
      <c r="H11" s="948"/>
      <c r="I11" s="948"/>
      <c r="J11" s="948"/>
      <c r="K11" s="948"/>
      <c r="L11" s="948"/>
      <c r="M11" s="954"/>
      <c r="N11" s="948"/>
      <c r="O11" s="948"/>
      <c r="P11" s="948"/>
      <c r="Q11" s="948"/>
      <c r="R11" s="948"/>
      <c r="S11" s="948"/>
      <c r="T11" s="948"/>
      <c r="U11" s="948"/>
      <c r="V11" s="948"/>
      <c r="W11" s="948"/>
      <c r="X11" s="948"/>
      <c r="Y11" s="948"/>
      <c r="Z11" s="953"/>
      <c r="AA11" s="948"/>
      <c r="AB11" s="948"/>
      <c r="AC11" s="948"/>
      <c r="AD11" s="948"/>
      <c r="AE11" s="948"/>
      <c r="AF11" s="948"/>
      <c r="AG11" s="948"/>
      <c r="AH11" s="948"/>
      <c r="AI11" s="948"/>
      <c r="AJ11" s="948"/>
      <c r="AK11" s="954"/>
      <c r="AL11" s="948"/>
      <c r="AM11" s="948"/>
      <c r="AN11" s="948"/>
      <c r="AO11" s="948"/>
      <c r="AP11" s="948"/>
      <c r="AQ11" s="948"/>
      <c r="AR11" s="948"/>
      <c r="AS11" s="948"/>
      <c r="AT11" s="948"/>
      <c r="AU11" s="948"/>
      <c r="AV11" s="948"/>
      <c r="AW11" s="948"/>
      <c r="AX11" s="971"/>
      <c r="AY11" s="972"/>
      <c r="AZ11" s="972"/>
      <c r="BA11" s="972"/>
      <c r="BB11" s="972"/>
      <c r="BC11" s="972"/>
      <c r="BD11" s="972"/>
      <c r="BE11" s="972"/>
      <c r="BF11" s="972"/>
      <c r="BG11" s="972"/>
      <c r="BH11" s="972"/>
      <c r="BI11" s="973"/>
      <c r="BJ11" s="972"/>
      <c r="BK11" s="972"/>
      <c r="BL11" s="972"/>
      <c r="BM11" s="972"/>
      <c r="BN11" s="972"/>
      <c r="BO11" s="972"/>
      <c r="BP11" s="972"/>
      <c r="BQ11" s="972"/>
      <c r="BR11" s="972"/>
      <c r="BS11" s="972"/>
      <c r="BT11" s="972"/>
      <c r="BU11" s="972"/>
      <c r="BV11" s="953"/>
      <c r="BW11" s="948"/>
      <c r="BX11" s="948"/>
      <c r="BY11" s="948"/>
      <c r="BZ11" s="948"/>
      <c r="CA11" s="948"/>
      <c r="CB11" s="948"/>
      <c r="CC11" s="948"/>
      <c r="CD11" s="948"/>
      <c r="CE11" s="948"/>
      <c r="CF11" s="948"/>
      <c r="CG11" s="954"/>
      <c r="CH11" s="948"/>
      <c r="CI11" s="948"/>
      <c r="CJ11" s="948"/>
      <c r="CK11" s="948"/>
      <c r="CL11" s="948"/>
      <c r="CM11" s="948"/>
      <c r="CN11" s="948"/>
      <c r="CO11" s="948"/>
      <c r="CP11" s="948"/>
      <c r="CQ11" s="963"/>
      <c r="CR11" s="963"/>
      <c r="CS11" s="963"/>
      <c r="CT11" s="967"/>
      <c r="CU11" s="963"/>
      <c r="CV11" s="963"/>
      <c r="CW11" s="963"/>
      <c r="CX11" s="963"/>
      <c r="CY11" s="963"/>
      <c r="CZ11" s="963"/>
      <c r="DA11" s="963"/>
      <c r="DB11" s="963"/>
      <c r="DC11" s="963"/>
      <c r="DD11" s="963"/>
      <c r="DE11" s="964"/>
      <c r="DF11" s="967">
        <v>43.422580000000004</v>
      </c>
      <c r="DG11" s="963">
        <v>350.286833</v>
      </c>
      <c r="DH11" s="963">
        <v>1640.994925</v>
      </c>
      <c r="DI11" s="963">
        <v>2311.9257560000001</v>
      </c>
      <c r="DJ11" s="963">
        <v>2816.7199100000003</v>
      </c>
      <c r="DK11" s="963">
        <v>3732.958052</v>
      </c>
      <c r="DL11" s="1589">
        <v>4392.1785749999999</v>
      </c>
      <c r="DM11" s="1589">
        <v>5166.3467790000004</v>
      </c>
      <c r="DN11" s="1589">
        <v>5401.1227919999992</v>
      </c>
      <c r="DO11" s="1589">
        <v>5538.7955570000004</v>
      </c>
      <c r="DP11" s="1589">
        <v>5825.0516889999999</v>
      </c>
      <c r="DQ11" s="961">
        <v>6342.859563</v>
      </c>
      <c r="DR11" s="962">
        <v>6969.5703960000001</v>
      </c>
      <c r="DS11" s="1589">
        <v>6255.9569750000001</v>
      </c>
      <c r="DT11" s="1589">
        <v>6082.7108500000004</v>
      </c>
      <c r="DU11" s="1589">
        <v>6006.7375209000002</v>
      </c>
      <c r="DV11" s="1589">
        <v>5728.1238810000004</v>
      </c>
      <c r="DW11" s="1589">
        <v>4960.6412900000005</v>
      </c>
      <c r="DX11" s="963">
        <v>4989.3160559999997</v>
      </c>
      <c r="DY11" s="963">
        <v>4429.6698259999994</v>
      </c>
      <c r="DZ11" s="963">
        <v>4496.5495410000003</v>
      </c>
      <c r="EA11" s="963">
        <v>4699.6283000000003</v>
      </c>
      <c r="EB11" s="963">
        <v>4843.9040459999997</v>
      </c>
      <c r="EC11" s="964">
        <v>3970.6592850000002</v>
      </c>
      <c r="ED11" s="967">
        <v>4168.318217</v>
      </c>
      <c r="EE11" s="963">
        <v>4321.9707040000003</v>
      </c>
      <c r="EF11" s="963">
        <v>5104.770391</v>
      </c>
      <c r="EG11" s="963">
        <v>5781.3075959999996</v>
      </c>
      <c r="EH11" s="963">
        <v>6718.6374260000002</v>
      </c>
      <c r="EI11" s="963">
        <v>7160.2717779999994</v>
      </c>
      <c r="EJ11" s="963">
        <v>7956.895931</v>
      </c>
      <c r="EK11" s="963">
        <v>8083.2564790000006</v>
      </c>
      <c r="EL11" s="963">
        <v>8284.3006669999995</v>
      </c>
      <c r="EM11" s="963">
        <v>8112.4939340000001</v>
      </c>
      <c r="EN11" s="963">
        <v>7941.5118469999989</v>
      </c>
      <c r="EO11" s="964">
        <v>7825.8499809999994</v>
      </c>
      <c r="EP11" s="967">
        <v>7971.701767999999</v>
      </c>
      <c r="EQ11" s="963">
        <v>8096.2224019999994</v>
      </c>
      <c r="ER11" s="963">
        <v>7037.5034150000001</v>
      </c>
      <c r="ES11" s="963">
        <v>6802.8024959999993</v>
      </c>
      <c r="ET11" s="963">
        <v>6868.733937</v>
      </c>
      <c r="EU11" s="963">
        <v>6002.6261919999997</v>
      </c>
      <c r="EV11" s="963">
        <v>5298.3829089999999</v>
      </c>
      <c r="EW11" s="963">
        <v>5256.0551599999999</v>
      </c>
      <c r="EX11" s="963">
        <v>4960.1071250000005</v>
      </c>
      <c r="EY11" s="963">
        <v>5007.5130580000005</v>
      </c>
      <c r="EZ11" s="963">
        <v>4794.5082270000003</v>
      </c>
      <c r="FA11" s="964">
        <v>7098.0574169999991</v>
      </c>
      <c r="FB11" s="967">
        <v>6492.6251030000003</v>
      </c>
      <c r="FC11" s="963">
        <v>8415.9256219999988</v>
      </c>
      <c r="FD11" s="963">
        <v>11388.858295</v>
      </c>
      <c r="FE11" s="963">
        <v>11551.899159000001</v>
      </c>
      <c r="FF11" s="963">
        <v>11233.882713999999</v>
      </c>
      <c r="FG11" s="963">
        <v>11552.668275</v>
      </c>
      <c r="FH11" s="963">
        <v>12320.058050000001</v>
      </c>
      <c r="FI11" s="963">
        <v>13156.132186000001</v>
      </c>
      <c r="FJ11" s="963">
        <v>14432.267004000001</v>
      </c>
      <c r="FK11" s="963">
        <v>14893.072942999999</v>
      </c>
      <c r="FL11" s="963">
        <v>18010.058945999997</v>
      </c>
      <c r="FM11" s="964">
        <v>19383.439602999999</v>
      </c>
      <c r="FN11" s="967">
        <v>22446.800877999998</v>
      </c>
      <c r="FO11" s="963">
        <v>27694.209425999998</v>
      </c>
      <c r="FP11" s="963">
        <v>29356.798347999997</v>
      </c>
      <c r="FQ11" s="963">
        <v>30007.084369999997</v>
      </c>
      <c r="FR11" s="963">
        <v>30175.443587000005</v>
      </c>
      <c r="FS11" s="963">
        <v>30347.729930000001</v>
      </c>
      <c r="FT11" s="963">
        <v>30466.143479000002</v>
      </c>
      <c r="FU11" s="963">
        <v>31151.259710999999</v>
      </c>
      <c r="FV11" s="963">
        <v>32309.169951000003</v>
      </c>
      <c r="FW11" s="963">
        <v>34862.035879000003</v>
      </c>
      <c r="FX11" s="963">
        <v>37039.274602999998</v>
      </c>
      <c r="FY11" s="964">
        <v>34904.621113000008</v>
      </c>
      <c r="FZ11" s="967">
        <v>37485.704543</v>
      </c>
      <c r="GA11" s="963">
        <v>38857.811874999999</v>
      </c>
      <c r="GB11" s="963">
        <v>38363.174095000002</v>
      </c>
      <c r="GC11" s="963">
        <v>38316.348816999998</v>
      </c>
      <c r="GD11" s="963">
        <v>39718.919164999999</v>
      </c>
      <c r="GE11" s="963">
        <v>39688.150367000002</v>
      </c>
      <c r="GF11" s="963">
        <v>45382.042518000002</v>
      </c>
      <c r="GG11" s="963">
        <v>44923.044250999999</v>
      </c>
      <c r="GH11" s="963">
        <v>42466.254231999999</v>
      </c>
      <c r="GI11" s="963">
        <v>40868.249881000003</v>
      </c>
      <c r="GJ11" s="963">
        <v>36549.365236999998</v>
      </c>
      <c r="GK11" s="954">
        <v>43031.477951000008</v>
      </c>
      <c r="GM11" s="963"/>
    </row>
    <row r="12" spans="1:197" ht="39.75" customHeight="1" x14ac:dyDescent="0.7">
      <c r="A12" s="975" t="s">
        <v>733</v>
      </c>
      <c r="B12" s="989"/>
      <c r="C12" s="1591"/>
      <c r="D12" s="1591"/>
      <c r="E12" s="1591"/>
      <c r="F12" s="1591"/>
      <c r="G12" s="1591"/>
      <c r="H12" s="1591"/>
      <c r="I12" s="1591"/>
      <c r="J12" s="1591"/>
      <c r="K12" s="1591"/>
      <c r="L12" s="1591"/>
      <c r="M12" s="990"/>
      <c r="N12" s="977"/>
      <c r="O12" s="977"/>
      <c r="P12" s="977"/>
      <c r="Q12" s="977"/>
      <c r="R12" s="977"/>
      <c r="S12" s="977"/>
      <c r="T12" s="977"/>
      <c r="U12" s="977"/>
      <c r="V12" s="977"/>
      <c r="W12" s="977"/>
      <c r="X12" s="977"/>
      <c r="Y12" s="977"/>
      <c r="Z12" s="976"/>
      <c r="AA12" s="977"/>
      <c r="AB12" s="977"/>
      <c r="AC12" s="977"/>
      <c r="AD12" s="977"/>
      <c r="AE12" s="977"/>
      <c r="AF12" s="977"/>
      <c r="AG12" s="977"/>
      <c r="AH12" s="977"/>
      <c r="AI12" s="977"/>
      <c r="AJ12" s="977"/>
      <c r="AK12" s="978"/>
      <c r="AL12" s="977"/>
      <c r="AM12" s="977"/>
      <c r="AN12" s="977"/>
      <c r="AO12" s="977"/>
      <c r="AP12" s="977"/>
      <c r="AQ12" s="977"/>
      <c r="AR12" s="977"/>
      <c r="AS12" s="977"/>
      <c r="AT12" s="977"/>
      <c r="AU12" s="977"/>
      <c r="AV12" s="977"/>
      <c r="AW12" s="977"/>
      <c r="AX12" s="979"/>
      <c r="AY12" s="980"/>
      <c r="AZ12" s="980"/>
      <c r="BA12" s="980"/>
      <c r="BB12" s="980"/>
      <c r="BC12" s="980"/>
      <c r="BD12" s="980"/>
      <c r="BE12" s="980"/>
      <c r="BF12" s="980"/>
      <c r="BG12" s="980"/>
      <c r="BH12" s="980"/>
      <c r="BI12" s="981"/>
      <c r="BJ12" s="980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0"/>
      <c r="BV12" s="976"/>
      <c r="BW12" s="977"/>
      <c r="BX12" s="977"/>
      <c r="BY12" s="977"/>
      <c r="BZ12" s="977"/>
      <c r="CA12" s="977"/>
      <c r="CB12" s="977"/>
      <c r="CC12" s="977"/>
      <c r="CD12" s="977"/>
      <c r="CE12" s="977"/>
      <c r="CF12" s="977"/>
      <c r="CG12" s="978"/>
      <c r="CH12" s="977"/>
      <c r="CI12" s="977"/>
      <c r="CJ12" s="977"/>
      <c r="CK12" s="977"/>
      <c r="CL12" s="977"/>
      <c r="CM12" s="977"/>
      <c r="CN12" s="977"/>
      <c r="CO12" s="977"/>
      <c r="CP12" s="977"/>
      <c r="CQ12" s="982"/>
      <c r="CR12" s="982"/>
      <c r="CS12" s="982"/>
      <c r="CT12" s="983"/>
      <c r="CU12" s="982"/>
      <c r="CV12" s="982"/>
      <c r="CW12" s="982"/>
      <c r="CX12" s="982"/>
      <c r="CY12" s="982"/>
      <c r="CZ12" s="982"/>
      <c r="DA12" s="982"/>
      <c r="DB12" s="982"/>
      <c r="DC12" s="982"/>
      <c r="DD12" s="982"/>
      <c r="DE12" s="984"/>
      <c r="DF12" s="983">
        <v>31.623373999999998</v>
      </c>
      <c r="DG12" s="982">
        <v>183.49506099999999</v>
      </c>
      <c r="DH12" s="982">
        <v>1343.7035740000001</v>
      </c>
      <c r="DI12" s="982">
        <v>1531.928586</v>
      </c>
      <c r="DJ12" s="982">
        <v>1911.2797230000001</v>
      </c>
      <c r="DK12" s="982">
        <v>2545.3988180000001</v>
      </c>
      <c r="DL12" s="985">
        <v>2861.5251979999998</v>
      </c>
      <c r="DM12" s="985">
        <v>3433.3526099999999</v>
      </c>
      <c r="DN12" s="985">
        <v>3569.7878309999996</v>
      </c>
      <c r="DO12" s="985">
        <v>3640.5784509999999</v>
      </c>
      <c r="DP12" s="985">
        <v>3848.9174290000001</v>
      </c>
      <c r="DQ12" s="986">
        <v>4034.2535339999999</v>
      </c>
      <c r="DR12" s="987">
        <v>4956.3516300000001</v>
      </c>
      <c r="DS12" s="985">
        <v>4159.4911430000002</v>
      </c>
      <c r="DT12" s="985">
        <v>4024.4177400000003</v>
      </c>
      <c r="DU12" s="985">
        <v>3956.3990178999998</v>
      </c>
      <c r="DV12" s="985">
        <v>3708.628847</v>
      </c>
      <c r="DW12" s="985">
        <v>3053.7444610000002</v>
      </c>
      <c r="DX12" s="982">
        <v>3047.3020280000001</v>
      </c>
      <c r="DY12" s="982">
        <v>2442.462485</v>
      </c>
      <c r="DZ12" s="982">
        <v>2471.212031</v>
      </c>
      <c r="EA12" s="982">
        <v>2535.7031000000002</v>
      </c>
      <c r="EB12" s="982">
        <v>2693.8832469999998</v>
      </c>
      <c r="EC12" s="984">
        <v>1794.88059</v>
      </c>
      <c r="ED12" s="983">
        <v>1827.7264599999999</v>
      </c>
      <c r="EE12" s="982">
        <v>2063.0616070000001</v>
      </c>
      <c r="EF12" s="982">
        <v>2522.1341389999998</v>
      </c>
      <c r="EG12" s="982">
        <v>3118.2915459999999</v>
      </c>
      <c r="EH12" s="982">
        <v>3953.3794459999999</v>
      </c>
      <c r="EI12" s="982">
        <v>4320.2958389999994</v>
      </c>
      <c r="EJ12" s="982">
        <v>4950.365941</v>
      </c>
      <c r="EK12" s="982">
        <v>5064.4287910000003</v>
      </c>
      <c r="EL12" s="982">
        <v>5186.8593920000003</v>
      </c>
      <c r="EM12" s="982">
        <v>5096.2295880000001</v>
      </c>
      <c r="EN12" s="982">
        <v>4846.8555779999997</v>
      </c>
      <c r="EO12" s="984">
        <v>4804.3144950000005</v>
      </c>
      <c r="EP12" s="983">
        <v>5445.8580839999995</v>
      </c>
      <c r="EQ12" s="982">
        <v>5799.4789190000001</v>
      </c>
      <c r="ER12" s="982">
        <v>4797.7819040000004</v>
      </c>
      <c r="ES12" s="982">
        <v>4574.212947</v>
      </c>
      <c r="ET12" s="982">
        <v>4681.0616689999997</v>
      </c>
      <c r="EU12" s="982">
        <v>3987.2623640000002</v>
      </c>
      <c r="EV12" s="982">
        <v>3214.5369679999999</v>
      </c>
      <c r="EW12" s="982">
        <v>3133.4890139999998</v>
      </c>
      <c r="EX12" s="982">
        <v>2903.5923950000001</v>
      </c>
      <c r="EY12" s="982">
        <v>3008.236742</v>
      </c>
      <c r="EZ12" s="982">
        <v>2601.6937210000001</v>
      </c>
      <c r="FA12" s="984">
        <v>4851.0001910000001</v>
      </c>
      <c r="FB12" s="983">
        <v>4019.6038349999999</v>
      </c>
      <c r="FC12" s="982">
        <v>5618.5211579999996</v>
      </c>
      <c r="FD12" s="982">
        <v>6961.2364600000001</v>
      </c>
      <c r="FE12" s="982">
        <v>6123.2533839999996</v>
      </c>
      <c r="FF12" s="982">
        <v>5490.4321360000004</v>
      </c>
      <c r="FG12" s="982">
        <v>5726.3247970000002</v>
      </c>
      <c r="FH12" s="982">
        <v>6319.7792010000003</v>
      </c>
      <c r="FI12" s="982">
        <v>6815.3062319999999</v>
      </c>
      <c r="FJ12" s="982">
        <v>6663.8951580000003</v>
      </c>
      <c r="FK12" s="982">
        <v>6905.5976409999994</v>
      </c>
      <c r="FL12" s="982">
        <v>9459.3756649999996</v>
      </c>
      <c r="FM12" s="984">
        <v>10609.801573999999</v>
      </c>
      <c r="FN12" s="983">
        <v>13463.476108999999</v>
      </c>
      <c r="FO12" s="982">
        <v>16755.298217</v>
      </c>
      <c r="FP12" s="982">
        <v>17057.042721999998</v>
      </c>
      <c r="FQ12" s="982">
        <v>17949.984201000003</v>
      </c>
      <c r="FR12" s="982">
        <v>16454.469526000001</v>
      </c>
      <c r="FS12" s="982">
        <v>15753.573236</v>
      </c>
      <c r="FT12" s="982">
        <v>15135.878472999999</v>
      </c>
      <c r="FU12" s="982">
        <v>14737.158449999999</v>
      </c>
      <c r="FV12" s="982">
        <v>15857.338809000001</v>
      </c>
      <c r="FW12" s="982">
        <v>17142.557945</v>
      </c>
      <c r="FX12" s="982">
        <v>18828.228846999998</v>
      </c>
      <c r="FY12" s="984">
        <v>16039.853549000001</v>
      </c>
      <c r="FZ12" s="983">
        <v>19436.549532000001</v>
      </c>
      <c r="GA12" s="982">
        <v>19092.971093</v>
      </c>
      <c r="GB12" s="982">
        <v>14613.642186000001</v>
      </c>
      <c r="GC12" s="982">
        <v>13386.386686</v>
      </c>
      <c r="GD12" s="982">
        <v>11742.772442</v>
      </c>
      <c r="GE12" s="982">
        <v>12091.647045</v>
      </c>
      <c r="GF12" s="982">
        <v>17161.383138999998</v>
      </c>
      <c r="GG12" s="982">
        <v>16735.791161000001</v>
      </c>
      <c r="GH12" s="982">
        <v>14440.142823999999</v>
      </c>
      <c r="GI12" s="982">
        <v>13613.928491000001</v>
      </c>
      <c r="GJ12" s="982">
        <v>10028.197937999999</v>
      </c>
      <c r="GK12" s="978">
        <v>15810.437054</v>
      </c>
      <c r="GM12" s="982"/>
    </row>
    <row r="13" spans="1:197" ht="39.75" customHeight="1" x14ac:dyDescent="0.7">
      <c r="A13" s="975" t="s">
        <v>734</v>
      </c>
      <c r="B13" s="976"/>
      <c r="C13" s="977"/>
      <c r="D13" s="977"/>
      <c r="E13" s="977"/>
      <c r="F13" s="977"/>
      <c r="G13" s="977"/>
      <c r="H13" s="977"/>
      <c r="I13" s="977"/>
      <c r="J13" s="977"/>
      <c r="K13" s="977"/>
      <c r="L13" s="977"/>
      <c r="M13" s="978"/>
      <c r="N13" s="977"/>
      <c r="O13" s="977"/>
      <c r="P13" s="977"/>
      <c r="Q13" s="977"/>
      <c r="R13" s="977"/>
      <c r="S13" s="977"/>
      <c r="T13" s="977"/>
      <c r="U13" s="977"/>
      <c r="V13" s="977"/>
      <c r="W13" s="977"/>
      <c r="X13" s="977"/>
      <c r="Y13" s="977"/>
      <c r="Z13" s="976"/>
      <c r="AA13" s="977"/>
      <c r="AB13" s="977"/>
      <c r="AC13" s="977"/>
      <c r="AD13" s="977"/>
      <c r="AE13" s="977"/>
      <c r="AF13" s="977"/>
      <c r="AG13" s="977"/>
      <c r="AH13" s="977"/>
      <c r="AI13" s="977"/>
      <c r="AJ13" s="977"/>
      <c r="AK13" s="978"/>
      <c r="AL13" s="977"/>
      <c r="AM13" s="977"/>
      <c r="AN13" s="977"/>
      <c r="AO13" s="977"/>
      <c r="AP13" s="977"/>
      <c r="AQ13" s="977"/>
      <c r="AR13" s="977"/>
      <c r="AS13" s="977"/>
      <c r="AT13" s="977"/>
      <c r="AU13" s="977"/>
      <c r="AV13" s="977"/>
      <c r="AW13" s="977"/>
      <c r="AX13" s="979"/>
      <c r="AY13" s="980"/>
      <c r="AZ13" s="980"/>
      <c r="BA13" s="980"/>
      <c r="BB13" s="980"/>
      <c r="BC13" s="980"/>
      <c r="BD13" s="980"/>
      <c r="BE13" s="980"/>
      <c r="BF13" s="980"/>
      <c r="BG13" s="980"/>
      <c r="BH13" s="980"/>
      <c r="BI13" s="981"/>
      <c r="BJ13" s="980"/>
      <c r="BK13" s="980"/>
      <c r="BL13" s="980"/>
      <c r="BM13" s="980"/>
      <c r="BN13" s="980"/>
      <c r="BO13" s="980"/>
      <c r="BP13" s="980"/>
      <c r="BQ13" s="980"/>
      <c r="BR13" s="980"/>
      <c r="BS13" s="980"/>
      <c r="BT13" s="980"/>
      <c r="BU13" s="980"/>
      <c r="BV13" s="976"/>
      <c r="BW13" s="977"/>
      <c r="BX13" s="977"/>
      <c r="BY13" s="977"/>
      <c r="BZ13" s="977"/>
      <c r="CA13" s="977"/>
      <c r="CB13" s="977"/>
      <c r="CC13" s="977"/>
      <c r="CD13" s="977"/>
      <c r="CE13" s="977"/>
      <c r="CF13" s="977"/>
      <c r="CG13" s="978"/>
      <c r="CH13" s="977"/>
      <c r="CI13" s="977"/>
      <c r="CJ13" s="977"/>
      <c r="CK13" s="977"/>
      <c r="CL13" s="977"/>
      <c r="CM13" s="977"/>
      <c r="CN13" s="977"/>
      <c r="CO13" s="977"/>
      <c r="CP13" s="977"/>
      <c r="CQ13" s="982"/>
      <c r="CR13" s="982"/>
      <c r="CS13" s="982"/>
      <c r="CT13" s="983"/>
      <c r="CU13" s="982"/>
      <c r="CV13" s="982"/>
      <c r="CW13" s="982"/>
      <c r="CX13" s="982"/>
      <c r="CY13" s="982"/>
      <c r="CZ13" s="982"/>
      <c r="DA13" s="982"/>
      <c r="DB13" s="982"/>
      <c r="DC13" s="982"/>
      <c r="DD13" s="982"/>
      <c r="DE13" s="984"/>
      <c r="DF13" s="983">
        <v>11.799205999999998</v>
      </c>
      <c r="DG13" s="982">
        <v>166.79177200000001</v>
      </c>
      <c r="DH13" s="982">
        <v>297.29135100000002</v>
      </c>
      <c r="DI13" s="982">
        <v>779.9971700000001</v>
      </c>
      <c r="DJ13" s="982">
        <v>905.44018699999992</v>
      </c>
      <c r="DK13" s="982">
        <v>1187.5592340000001</v>
      </c>
      <c r="DL13" s="985">
        <v>1530.6533770000001</v>
      </c>
      <c r="DM13" s="985">
        <v>1732.9941690000001</v>
      </c>
      <c r="DN13" s="985">
        <v>1831.3349609999998</v>
      </c>
      <c r="DO13" s="985">
        <v>1898.2171060000001</v>
      </c>
      <c r="DP13" s="985">
        <v>1976.1342600000003</v>
      </c>
      <c r="DQ13" s="986">
        <v>2308.606029</v>
      </c>
      <c r="DR13" s="987">
        <v>2013.2187660000002</v>
      </c>
      <c r="DS13" s="985">
        <v>2096.4658319999999</v>
      </c>
      <c r="DT13" s="985">
        <v>2058.2931100000001</v>
      </c>
      <c r="DU13" s="985">
        <v>2050.3385029999999</v>
      </c>
      <c r="DV13" s="985">
        <v>2019.495034</v>
      </c>
      <c r="DW13" s="985">
        <v>1906.8968290000003</v>
      </c>
      <c r="DX13" s="982">
        <v>1942.0140280000001</v>
      </c>
      <c r="DY13" s="982">
        <v>1987.207341</v>
      </c>
      <c r="DZ13" s="982">
        <v>2025.3375100000001</v>
      </c>
      <c r="EA13" s="982">
        <v>2163.9252000000001</v>
      </c>
      <c r="EB13" s="982">
        <v>2150.0207989999999</v>
      </c>
      <c r="EC13" s="984">
        <v>2175.778695</v>
      </c>
      <c r="ED13" s="983">
        <v>2340.5917569999997</v>
      </c>
      <c r="EE13" s="982">
        <v>2258.9090969999997</v>
      </c>
      <c r="EF13" s="982">
        <v>2582.6362519999998</v>
      </c>
      <c r="EG13" s="982">
        <v>2663.0160499999997</v>
      </c>
      <c r="EH13" s="982">
        <v>2765.2579799999999</v>
      </c>
      <c r="EI13" s="982">
        <v>2839.9759389999999</v>
      </c>
      <c r="EJ13" s="982">
        <v>3006.5299899999995</v>
      </c>
      <c r="EK13" s="982">
        <v>3018.8276880000003</v>
      </c>
      <c r="EL13" s="982">
        <v>3097.4412750000001</v>
      </c>
      <c r="EM13" s="982">
        <v>3016.2643459999999</v>
      </c>
      <c r="EN13" s="982">
        <v>3094.6562690000001</v>
      </c>
      <c r="EO13" s="984">
        <v>3021.5354859999998</v>
      </c>
      <c r="EP13" s="983">
        <v>2525.8436839999999</v>
      </c>
      <c r="EQ13" s="982">
        <v>2296.7434830000002</v>
      </c>
      <c r="ER13" s="982">
        <v>2239.7215109999997</v>
      </c>
      <c r="ES13" s="982">
        <v>2228.5895490000003</v>
      </c>
      <c r="ET13" s="982">
        <v>2187.6722680000003</v>
      </c>
      <c r="EU13" s="982">
        <v>2015.363828</v>
      </c>
      <c r="EV13" s="982">
        <v>2083.845941</v>
      </c>
      <c r="EW13" s="982">
        <v>2122.5661460000001</v>
      </c>
      <c r="EX13" s="982">
        <v>2056.5147299999999</v>
      </c>
      <c r="EY13" s="982">
        <v>1999.276316</v>
      </c>
      <c r="EZ13" s="982">
        <v>2192.8145060000002</v>
      </c>
      <c r="FA13" s="984">
        <v>2247.0572259999999</v>
      </c>
      <c r="FB13" s="983">
        <v>2473.021268</v>
      </c>
      <c r="FC13" s="982">
        <v>2797.4044639999997</v>
      </c>
      <c r="FD13" s="982">
        <v>4427.6218349999999</v>
      </c>
      <c r="FE13" s="982">
        <v>5428.645775</v>
      </c>
      <c r="FF13" s="982">
        <v>5743.450578</v>
      </c>
      <c r="FG13" s="982">
        <v>5820.9070420000007</v>
      </c>
      <c r="FH13" s="982">
        <v>5996.1528579999995</v>
      </c>
      <c r="FI13" s="982">
        <v>6336.2186600000005</v>
      </c>
      <c r="FJ13" s="982">
        <v>7761.246846</v>
      </c>
      <c r="FK13" s="982">
        <v>7979.857051</v>
      </c>
      <c r="FL13" s="982">
        <v>8538.611316999999</v>
      </c>
      <c r="FM13" s="984">
        <v>8761.5644250000005</v>
      </c>
      <c r="FN13" s="983">
        <v>8970.7681350000003</v>
      </c>
      <c r="FO13" s="982">
        <v>10925.874865</v>
      </c>
      <c r="FP13" s="982">
        <v>12286.735764000001</v>
      </c>
      <c r="FQ13" s="982">
        <v>12046.995547999999</v>
      </c>
      <c r="FR13" s="982">
        <v>13711.916020000002</v>
      </c>
      <c r="FS13" s="982">
        <v>14585.613052999999</v>
      </c>
      <c r="FT13" s="982">
        <v>15323.045198000002</v>
      </c>
      <c r="FU13" s="982">
        <v>16406.368872999999</v>
      </c>
      <c r="FV13" s="982">
        <v>16444.624059000002</v>
      </c>
      <c r="FW13" s="982">
        <v>17709.434083</v>
      </c>
      <c r="FX13" s="982">
        <v>18195.448375</v>
      </c>
      <c r="FY13" s="984">
        <v>18847.33223</v>
      </c>
      <c r="FZ13" s="983">
        <v>18029.121442</v>
      </c>
      <c r="GA13" s="982">
        <v>19747.548451999999</v>
      </c>
      <c r="GB13" s="982">
        <v>23733.761136000001</v>
      </c>
      <c r="GC13" s="982">
        <v>24914.249594000001</v>
      </c>
      <c r="GD13" s="982">
        <v>27959.702258999998</v>
      </c>
      <c r="GE13" s="982">
        <v>27581.009403</v>
      </c>
      <c r="GF13" s="982">
        <v>28203.845708000001</v>
      </c>
      <c r="GG13" s="982">
        <v>28169.882016</v>
      </c>
      <c r="GH13" s="982">
        <v>28010.524411999999</v>
      </c>
      <c r="GI13" s="982">
        <v>27240.086841</v>
      </c>
      <c r="GJ13" s="982">
        <v>26513.030504999999</v>
      </c>
      <c r="GK13" s="978">
        <v>27214.442370000001</v>
      </c>
      <c r="GM13" s="982"/>
    </row>
    <row r="14" spans="1:197" s="974" customFormat="1" ht="39.75" customHeight="1" x14ac:dyDescent="0.7">
      <c r="A14" s="988" t="s">
        <v>736</v>
      </c>
      <c r="B14" s="953">
        <v>128.93661800000001</v>
      </c>
      <c r="C14" s="948">
        <v>246.759852</v>
      </c>
      <c r="D14" s="948">
        <v>402.168814</v>
      </c>
      <c r="E14" s="948">
        <v>472.19140899999996</v>
      </c>
      <c r="F14" s="948">
        <v>621.30725800000005</v>
      </c>
      <c r="G14" s="948">
        <v>660.96115699999996</v>
      </c>
      <c r="H14" s="948">
        <v>688.17079100000012</v>
      </c>
      <c r="I14" s="948">
        <v>822.39036099999998</v>
      </c>
      <c r="J14" s="948">
        <v>897.16942599999993</v>
      </c>
      <c r="K14" s="948">
        <v>928.89206999999999</v>
      </c>
      <c r="L14" s="948">
        <v>986.69207099999994</v>
      </c>
      <c r="M14" s="954">
        <v>1057.1970620000002</v>
      </c>
      <c r="N14" s="948">
        <v>1028.2803979999999</v>
      </c>
      <c r="O14" s="948">
        <v>972.53727300000003</v>
      </c>
      <c r="P14" s="948">
        <v>931.22031199999992</v>
      </c>
      <c r="Q14" s="948">
        <v>899.70088899999996</v>
      </c>
      <c r="R14" s="948">
        <v>1092.136679</v>
      </c>
      <c r="S14" s="948">
        <v>1164.5401059999999</v>
      </c>
      <c r="T14" s="948">
        <v>1295.60662</v>
      </c>
      <c r="U14" s="948">
        <v>1260.3557840000001</v>
      </c>
      <c r="V14" s="948">
        <v>1368.926651</v>
      </c>
      <c r="W14" s="948">
        <v>1450.22785</v>
      </c>
      <c r="X14" s="948">
        <v>1518.0974329999997</v>
      </c>
      <c r="Y14" s="948">
        <v>1464.0945049999998</v>
      </c>
      <c r="Z14" s="953">
        <v>1429.2657120000001</v>
      </c>
      <c r="AA14" s="948">
        <v>1386.9362110000002</v>
      </c>
      <c r="AB14" s="948">
        <v>1370.6862800000001</v>
      </c>
      <c r="AC14" s="948">
        <v>1292.1856829999999</v>
      </c>
      <c r="AD14" s="948">
        <v>1075.163239</v>
      </c>
      <c r="AE14" s="948">
        <v>1022.3679840000001</v>
      </c>
      <c r="AF14" s="948">
        <v>1005.579187</v>
      </c>
      <c r="AG14" s="948">
        <v>1032.591099</v>
      </c>
      <c r="AH14" s="948">
        <v>968.99113</v>
      </c>
      <c r="AI14" s="948">
        <v>962.05143099999998</v>
      </c>
      <c r="AJ14" s="948">
        <v>967.74961699999994</v>
      </c>
      <c r="AK14" s="954">
        <v>1026.413237</v>
      </c>
      <c r="AL14" s="948">
        <v>1218.734843</v>
      </c>
      <c r="AM14" s="948">
        <v>1250.4499150000001</v>
      </c>
      <c r="AN14" s="948">
        <v>1263.7305589999999</v>
      </c>
      <c r="AO14" s="948">
        <v>1329.187046</v>
      </c>
      <c r="AP14" s="948">
        <v>1421.5558100000001</v>
      </c>
      <c r="AQ14" s="948">
        <v>1417.6201149999999</v>
      </c>
      <c r="AR14" s="948">
        <v>2008.4133470000002</v>
      </c>
      <c r="AS14" s="948">
        <v>2019.633026</v>
      </c>
      <c r="AT14" s="948">
        <v>2115.5224299999995</v>
      </c>
      <c r="AU14" s="948">
        <v>2138.1608679999999</v>
      </c>
      <c r="AV14" s="948">
        <v>2132.3027599999996</v>
      </c>
      <c r="AW14" s="948">
        <v>2133.1552820000002</v>
      </c>
      <c r="AX14" s="971">
        <v>2005.608514</v>
      </c>
      <c r="AY14" s="972">
        <v>1923.7874339999998</v>
      </c>
      <c r="AZ14" s="972">
        <v>1848.0228750000001</v>
      </c>
      <c r="BA14" s="972">
        <v>1832.7086460000003</v>
      </c>
      <c r="BB14" s="972">
        <v>1753.67003</v>
      </c>
      <c r="BC14" s="972">
        <v>1548.9676569999999</v>
      </c>
      <c r="BD14" s="972">
        <v>1706.2358750000001</v>
      </c>
      <c r="BE14" s="972">
        <v>1608.786329</v>
      </c>
      <c r="BF14" s="972">
        <v>1473.673503</v>
      </c>
      <c r="BG14" s="972">
        <v>1387.638463</v>
      </c>
      <c r="BH14" s="972">
        <v>1366.548534</v>
      </c>
      <c r="BI14" s="973">
        <v>1253.2422790000001</v>
      </c>
      <c r="BJ14" s="972">
        <v>1200.630645</v>
      </c>
      <c r="BK14" s="972">
        <v>1200.260614</v>
      </c>
      <c r="BL14" s="972">
        <v>1196.0085959999999</v>
      </c>
      <c r="BM14" s="972">
        <v>1215.7613390000001</v>
      </c>
      <c r="BN14" s="972">
        <v>1231.2490690000002</v>
      </c>
      <c r="BO14" s="972">
        <v>1239.5305510000001</v>
      </c>
      <c r="BP14" s="972">
        <v>592.86204899999996</v>
      </c>
      <c r="BQ14" s="972">
        <v>773.36133099999995</v>
      </c>
      <c r="BR14" s="972">
        <v>767.70819600000004</v>
      </c>
      <c r="BS14" s="972">
        <v>780.65200799999991</v>
      </c>
      <c r="BT14" s="972">
        <v>754.85066598999992</v>
      </c>
      <c r="BU14" s="972">
        <v>776.37978300000009</v>
      </c>
      <c r="BV14" s="953">
        <v>827.44627899999989</v>
      </c>
      <c r="BW14" s="948">
        <v>871.8288859999999</v>
      </c>
      <c r="BX14" s="948">
        <v>914.95449699999995</v>
      </c>
      <c r="BY14" s="948">
        <v>919.53597100000002</v>
      </c>
      <c r="BZ14" s="948">
        <v>883.47223699999995</v>
      </c>
      <c r="CA14" s="948">
        <v>879.85702000000003</v>
      </c>
      <c r="CB14" s="948">
        <v>1135.2124839999999</v>
      </c>
      <c r="CC14" s="948">
        <v>948.89165900000012</v>
      </c>
      <c r="CD14" s="948">
        <v>1010.2326740100001</v>
      </c>
      <c r="CE14" s="948">
        <v>1175.2822660099998</v>
      </c>
      <c r="CF14" s="948">
        <v>1650.0321290100003</v>
      </c>
      <c r="CG14" s="954">
        <v>2515.1950800099999</v>
      </c>
      <c r="CH14" s="948">
        <v>2969.6097279999999</v>
      </c>
      <c r="CI14" s="948">
        <v>3400.6061850000001</v>
      </c>
      <c r="CJ14" s="948">
        <v>3635.090827</v>
      </c>
      <c r="CK14" s="948">
        <v>3757.4517620000001</v>
      </c>
      <c r="CL14" s="948">
        <v>4399.8405130000001</v>
      </c>
      <c r="CM14" s="948">
        <v>4553.1094649999995</v>
      </c>
      <c r="CN14" s="948">
        <v>4561.9694289999998</v>
      </c>
      <c r="CO14" s="948">
        <v>4600.4391809999997</v>
      </c>
      <c r="CP14" s="948">
        <v>4499.0102989999996</v>
      </c>
      <c r="CQ14" s="963">
        <v>4651.6230990000004</v>
      </c>
      <c r="CR14" s="963">
        <v>4289.9086989999996</v>
      </c>
      <c r="CS14" s="963">
        <v>3684.5344560000003</v>
      </c>
      <c r="CT14" s="967">
        <v>3395.5932239999997</v>
      </c>
      <c r="CU14" s="963">
        <v>3157.2575590000006</v>
      </c>
      <c r="CV14" s="963">
        <v>2930.0758720000003</v>
      </c>
      <c r="CW14" s="963">
        <v>2619.3751860000002</v>
      </c>
      <c r="CX14" s="963">
        <v>2358.3249110000002</v>
      </c>
      <c r="CY14" s="963">
        <v>2567.6801220000007</v>
      </c>
      <c r="CZ14" s="963">
        <v>2294.405667</v>
      </c>
      <c r="DA14" s="963">
        <v>2209.7805499999999</v>
      </c>
      <c r="DB14" s="963">
        <v>2214.3073509999999</v>
      </c>
      <c r="DC14" s="963">
        <v>2181.6821999999997</v>
      </c>
      <c r="DD14" s="963">
        <v>2122.8710549999996</v>
      </c>
      <c r="DE14" s="964">
        <v>2283.9301700000001</v>
      </c>
      <c r="DF14" s="967">
        <v>2357.0028669999997</v>
      </c>
      <c r="DG14" s="963">
        <v>2106.9583269999998</v>
      </c>
      <c r="DH14" s="963">
        <v>2033.2901669999999</v>
      </c>
      <c r="DI14" s="963">
        <v>1826.3921500000004</v>
      </c>
      <c r="DJ14" s="963">
        <v>1743.76568</v>
      </c>
      <c r="DK14" s="963">
        <v>1387.01369</v>
      </c>
      <c r="DL14" s="1589">
        <v>1087.8886600000001</v>
      </c>
      <c r="DM14" s="1589">
        <v>1055.2466400000001</v>
      </c>
      <c r="DN14" s="1589">
        <v>897.51566099999991</v>
      </c>
      <c r="DO14" s="1589">
        <v>821.12509999999997</v>
      </c>
      <c r="DP14" s="1589">
        <v>783.80989699999998</v>
      </c>
      <c r="DQ14" s="961">
        <v>0</v>
      </c>
      <c r="DR14" s="962">
        <v>0</v>
      </c>
      <c r="DS14" s="1589">
        <v>0</v>
      </c>
      <c r="DT14" s="1589">
        <v>0</v>
      </c>
      <c r="DU14" s="1589">
        <v>0</v>
      </c>
      <c r="DV14" s="1589">
        <v>0</v>
      </c>
      <c r="DW14" s="1589">
        <v>0</v>
      </c>
      <c r="DX14" s="963">
        <v>0</v>
      </c>
      <c r="DY14" s="963">
        <v>0</v>
      </c>
      <c r="DZ14" s="963">
        <v>0</v>
      </c>
      <c r="EA14" s="963">
        <v>0</v>
      </c>
      <c r="EB14" s="963">
        <v>0</v>
      </c>
      <c r="EC14" s="964">
        <v>0</v>
      </c>
      <c r="ED14" s="967">
        <v>0</v>
      </c>
      <c r="EE14" s="963">
        <v>0</v>
      </c>
      <c r="EF14" s="963">
        <v>0</v>
      </c>
      <c r="EG14" s="963">
        <v>0</v>
      </c>
      <c r="EH14" s="963">
        <v>0</v>
      </c>
      <c r="EI14" s="963">
        <v>0</v>
      </c>
      <c r="EJ14" s="963">
        <v>0</v>
      </c>
      <c r="EK14" s="963">
        <v>0</v>
      </c>
      <c r="EL14" s="963">
        <v>0</v>
      </c>
      <c r="EM14" s="963">
        <v>0</v>
      </c>
      <c r="EN14" s="963">
        <v>0</v>
      </c>
      <c r="EO14" s="964">
        <v>0</v>
      </c>
      <c r="EP14" s="967">
        <v>0</v>
      </c>
      <c r="EQ14" s="963">
        <v>0</v>
      </c>
      <c r="ER14" s="963">
        <v>0</v>
      </c>
      <c r="ES14" s="963">
        <v>0</v>
      </c>
      <c r="ET14" s="963">
        <v>0</v>
      </c>
      <c r="EU14" s="963">
        <v>0</v>
      </c>
      <c r="EV14" s="963">
        <v>0</v>
      </c>
      <c r="EW14" s="963">
        <v>0</v>
      </c>
      <c r="EX14" s="963">
        <v>0</v>
      </c>
      <c r="EY14" s="963">
        <v>0</v>
      </c>
      <c r="EZ14" s="963">
        <v>0</v>
      </c>
      <c r="FA14" s="964">
        <v>0</v>
      </c>
      <c r="FB14" s="967">
        <v>0</v>
      </c>
      <c r="FC14" s="963">
        <v>0</v>
      </c>
      <c r="FD14" s="963">
        <v>0</v>
      </c>
      <c r="FE14" s="963">
        <v>0</v>
      </c>
      <c r="FF14" s="963">
        <v>0</v>
      </c>
      <c r="FG14" s="963">
        <v>0</v>
      </c>
      <c r="FH14" s="963">
        <v>0</v>
      </c>
      <c r="FI14" s="963">
        <v>0</v>
      </c>
      <c r="FJ14" s="963">
        <v>0</v>
      </c>
      <c r="FK14" s="963">
        <v>0</v>
      </c>
      <c r="FL14" s="963">
        <v>0</v>
      </c>
      <c r="FM14" s="964">
        <v>0</v>
      </c>
      <c r="FN14" s="967">
        <v>0</v>
      </c>
      <c r="FO14" s="963">
        <v>0</v>
      </c>
      <c r="FP14" s="963">
        <v>0</v>
      </c>
      <c r="FQ14" s="963">
        <v>0</v>
      </c>
      <c r="FR14" s="963">
        <v>0</v>
      </c>
      <c r="FS14" s="963">
        <v>0</v>
      </c>
      <c r="FT14" s="963">
        <v>0</v>
      </c>
      <c r="FU14" s="963">
        <v>0</v>
      </c>
      <c r="FV14" s="963">
        <v>0</v>
      </c>
      <c r="FW14" s="963">
        <v>0</v>
      </c>
      <c r="FX14" s="963">
        <v>0</v>
      </c>
      <c r="FY14" s="964">
        <v>0</v>
      </c>
      <c r="FZ14" s="967">
        <v>0</v>
      </c>
      <c r="GA14" s="963">
        <v>0</v>
      </c>
      <c r="GB14" s="963">
        <v>0</v>
      </c>
      <c r="GC14" s="963">
        <v>0</v>
      </c>
      <c r="GD14" s="963">
        <v>0</v>
      </c>
      <c r="GE14" s="963">
        <v>0</v>
      </c>
      <c r="GF14" s="963">
        <v>0</v>
      </c>
      <c r="GG14" s="963">
        <v>0</v>
      </c>
      <c r="GH14" s="963">
        <v>0</v>
      </c>
      <c r="GI14" s="963">
        <v>0</v>
      </c>
      <c r="GJ14" s="963">
        <v>0</v>
      </c>
      <c r="GK14" s="954">
        <v>0</v>
      </c>
      <c r="GM14" s="963"/>
    </row>
    <row r="15" spans="1:197" ht="39.75" customHeight="1" x14ac:dyDescent="0.7">
      <c r="A15" s="975" t="s">
        <v>733</v>
      </c>
      <c r="B15" s="976">
        <v>78.950802999999993</v>
      </c>
      <c r="C15" s="977">
        <v>194.859118</v>
      </c>
      <c r="D15" s="977">
        <v>336.47959100000003</v>
      </c>
      <c r="E15" s="977">
        <v>401.05443500000001</v>
      </c>
      <c r="F15" s="977">
        <v>540.4502950000001</v>
      </c>
      <c r="G15" s="977">
        <v>578.78787699999998</v>
      </c>
      <c r="H15" s="977">
        <v>603.81707700000004</v>
      </c>
      <c r="I15" s="977">
        <v>721.81707700000004</v>
      </c>
      <c r="J15" s="977">
        <v>783.72127699999999</v>
      </c>
      <c r="K15" s="977">
        <v>805.46547699999996</v>
      </c>
      <c r="L15" s="977">
        <v>859.37487699999997</v>
      </c>
      <c r="M15" s="978">
        <v>925.79157700000007</v>
      </c>
      <c r="N15" s="977">
        <v>882.69287699999995</v>
      </c>
      <c r="O15" s="977">
        <v>834.68096200000002</v>
      </c>
      <c r="P15" s="977">
        <v>799.24125700000002</v>
      </c>
      <c r="Q15" s="977">
        <v>760.28408899999999</v>
      </c>
      <c r="R15" s="977">
        <v>858.64325399999996</v>
      </c>
      <c r="S15" s="977">
        <v>910.2547659999999</v>
      </c>
      <c r="T15" s="977">
        <v>961.69570900000008</v>
      </c>
      <c r="U15" s="977">
        <v>919.05956100000003</v>
      </c>
      <c r="V15" s="977">
        <v>962.71811100000002</v>
      </c>
      <c r="W15" s="977">
        <v>1009.761511</v>
      </c>
      <c r="X15" s="977">
        <v>1071.956471</v>
      </c>
      <c r="Y15" s="977">
        <v>1015.35538</v>
      </c>
      <c r="Z15" s="976">
        <v>991.85037999999997</v>
      </c>
      <c r="AA15" s="977">
        <v>947.01207999999997</v>
      </c>
      <c r="AB15" s="977">
        <v>922.80181200000004</v>
      </c>
      <c r="AC15" s="977">
        <v>841.93293600000004</v>
      </c>
      <c r="AD15" s="977">
        <v>646.56087300000002</v>
      </c>
      <c r="AE15" s="977">
        <v>599.65765899999997</v>
      </c>
      <c r="AF15" s="977">
        <v>580.28862600000002</v>
      </c>
      <c r="AG15" s="977">
        <v>580.63267416000008</v>
      </c>
      <c r="AH15" s="977">
        <v>520.06992400000001</v>
      </c>
      <c r="AI15" s="977">
        <v>502.02632416</v>
      </c>
      <c r="AJ15" s="977">
        <v>492.57296415999997</v>
      </c>
      <c r="AK15" s="978">
        <v>523.31385516</v>
      </c>
      <c r="AL15" s="977">
        <v>705.81385499999999</v>
      </c>
      <c r="AM15" s="977">
        <v>722.31385499999999</v>
      </c>
      <c r="AN15" s="977">
        <v>732.41355515999999</v>
      </c>
      <c r="AO15" s="977">
        <v>792.41355500000009</v>
      </c>
      <c r="AP15" s="977">
        <v>879.25895300000002</v>
      </c>
      <c r="AQ15" s="977">
        <v>881.20190515999991</v>
      </c>
      <c r="AR15" s="977">
        <v>1467.3912241600001</v>
      </c>
      <c r="AS15" s="977">
        <v>1492.28472416</v>
      </c>
      <c r="AT15" s="977">
        <v>1557.8663721600001</v>
      </c>
      <c r="AU15" s="977">
        <v>1545.4938721600001</v>
      </c>
      <c r="AV15" s="977">
        <v>1532.19097216</v>
      </c>
      <c r="AW15" s="977">
        <v>1518.6261721600001</v>
      </c>
      <c r="AX15" s="979">
        <v>1394.6261721600001</v>
      </c>
      <c r="AY15" s="980">
        <v>1325.27617216</v>
      </c>
      <c r="AZ15" s="980">
        <v>1257.1761721600001</v>
      </c>
      <c r="BA15" s="980">
        <v>1240.1761721600001</v>
      </c>
      <c r="BB15" s="980">
        <v>1151.14217216</v>
      </c>
      <c r="BC15" s="980">
        <v>947.67217215999995</v>
      </c>
      <c r="BD15" s="980">
        <v>1109.17194316</v>
      </c>
      <c r="BE15" s="980">
        <v>1037.07593316</v>
      </c>
      <c r="BF15" s="980">
        <v>941.66448016000004</v>
      </c>
      <c r="BG15" s="980">
        <v>903.75048016000005</v>
      </c>
      <c r="BH15" s="980">
        <v>885.80185016000007</v>
      </c>
      <c r="BI15" s="981">
        <v>812.80185016000007</v>
      </c>
      <c r="BJ15" s="980">
        <v>762.80185016000007</v>
      </c>
      <c r="BK15" s="980">
        <v>763.06056016000002</v>
      </c>
      <c r="BL15" s="980">
        <v>760.31056016000002</v>
      </c>
      <c r="BM15" s="980">
        <v>765.51056015999995</v>
      </c>
      <c r="BN15" s="980">
        <v>768.71056016</v>
      </c>
      <c r="BO15" s="980">
        <v>770.08556016</v>
      </c>
      <c r="BP15" s="980">
        <v>125.29456015999999</v>
      </c>
      <c r="BQ15" s="980">
        <v>303.27867015999999</v>
      </c>
      <c r="BR15" s="980">
        <v>308.15847515999997</v>
      </c>
      <c r="BS15" s="980">
        <v>302.44497515999996</v>
      </c>
      <c r="BT15" s="980">
        <v>262.59360515999998</v>
      </c>
      <c r="BU15" s="980">
        <v>266.96010316000002</v>
      </c>
      <c r="BV15" s="976">
        <v>267.06010315999998</v>
      </c>
      <c r="BW15" s="977">
        <v>300.85139315999999</v>
      </c>
      <c r="BX15" s="977">
        <v>326.75139315999996</v>
      </c>
      <c r="BY15" s="977">
        <v>322.65939315999998</v>
      </c>
      <c r="BZ15" s="977">
        <v>329.47669316000002</v>
      </c>
      <c r="CA15" s="977">
        <v>323.26119316</v>
      </c>
      <c r="CB15" s="977">
        <v>591.26081416</v>
      </c>
      <c r="CC15" s="977">
        <v>221.13580899999999</v>
      </c>
      <c r="CD15" s="977">
        <v>287.57580899999999</v>
      </c>
      <c r="CE15" s="977">
        <v>446.60580900000002</v>
      </c>
      <c r="CF15" s="977">
        <v>920.64580899999999</v>
      </c>
      <c r="CG15" s="978">
        <v>1774.789311</v>
      </c>
      <c r="CH15" s="977">
        <v>1616.0815660000001</v>
      </c>
      <c r="CI15" s="977">
        <v>2005.644548</v>
      </c>
      <c r="CJ15" s="977">
        <v>2098.0541990000002</v>
      </c>
      <c r="CK15" s="977">
        <v>2208.5793749999998</v>
      </c>
      <c r="CL15" s="977">
        <v>2487.7855679999998</v>
      </c>
      <c r="CM15" s="977">
        <v>2645.5185750000001</v>
      </c>
      <c r="CN15" s="977">
        <v>2471.2919539999998</v>
      </c>
      <c r="CO15" s="977">
        <v>2516.9237330000001</v>
      </c>
      <c r="CP15" s="977">
        <v>2608.1367489999998</v>
      </c>
      <c r="CQ15" s="982">
        <v>2828.9245380000002</v>
      </c>
      <c r="CR15" s="982">
        <v>2555.6375120000002</v>
      </c>
      <c r="CS15" s="982">
        <v>2102.435285</v>
      </c>
      <c r="CT15" s="983">
        <v>2042.1272649999999</v>
      </c>
      <c r="CU15" s="982">
        <v>1830.4900849999999</v>
      </c>
      <c r="CV15" s="982">
        <v>1708.7110560000001</v>
      </c>
      <c r="CW15" s="982">
        <v>1403.2098330000001</v>
      </c>
      <c r="CX15" s="982">
        <v>1387.5433970000001</v>
      </c>
      <c r="CY15" s="982">
        <v>1357.464581</v>
      </c>
      <c r="CZ15" s="982">
        <v>1064.2435419999999</v>
      </c>
      <c r="DA15" s="982">
        <v>1031.8640720000001</v>
      </c>
      <c r="DB15" s="982">
        <v>1051.6430679999999</v>
      </c>
      <c r="DC15" s="982">
        <v>986.37760000000003</v>
      </c>
      <c r="DD15" s="982">
        <v>962.93739500000004</v>
      </c>
      <c r="DE15" s="984">
        <v>1274.424317</v>
      </c>
      <c r="DF15" s="983">
        <v>1284.06413</v>
      </c>
      <c r="DG15" s="982">
        <v>1155.952233</v>
      </c>
      <c r="DH15" s="982">
        <v>1101.842643</v>
      </c>
      <c r="DI15" s="982">
        <v>1100.471509</v>
      </c>
      <c r="DJ15" s="982">
        <v>1020.374097</v>
      </c>
      <c r="DK15" s="982">
        <v>899.56334600000002</v>
      </c>
      <c r="DL15" s="985">
        <v>815.80884900000001</v>
      </c>
      <c r="DM15" s="985">
        <v>801.14761299999998</v>
      </c>
      <c r="DN15" s="985">
        <v>735.72329400000001</v>
      </c>
      <c r="DO15" s="985">
        <v>648.34345999999994</v>
      </c>
      <c r="DP15" s="985">
        <v>662.21659</v>
      </c>
      <c r="DQ15" s="986">
        <v>0</v>
      </c>
      <c r="DR15" s="987">
        <v>0</v>
      </c>
      <c r="DS15" s="985">
        <v>0</v>
      </c>
      <c r="DT15" s="985">
        <v>0</v>
      </c>
      <c r="DU15" s="985">
        <v>0</v>
      </c>
      <c r="DV15" s="985">
        <v>0</v>
      </c>
      <c r="DW15" s="985">
        <v>0</v>
      </c>
      <c r="DX15" s="982">
        <v>0</v>
      </c>
      <c r="DY15" s="982">
        <v>0</v>
      </c>
      <c r="DZ15" s="982">
        <v>0</v>
      </c>
      <c r="EA15" s="982">
        <v>0</v>
      </c>
      <c r="EB15" s="982">
        <v>0</v>
      </c>
      <c r="EC15" s="984">
        <v>0</v>
      </c>
      <c r="ED15" s="983">
        <v>0</v>
      </c>
      <c r="EE15" s="982">
        <v>0</v>
      </c>
      <c r="EF15" s="982">
        <v>0</v>
      </c>
      <c r="EG15" s="982">
        <v>0</v>
      </c>
      <c r="EH15" s="982">
        <v>0</v>
      </c>
      <c r="EI15" s="982">
        <v>0</v>
      </c>
      <c r="EJ15" s="982">
        <v>0</v>
      </c>
      <c r="EK15" s="982">
        <v>0</v>
      </c>
      <c r="EL15" s="982">
        <v>0</v>
      </c>
      <c r="EM15" s="982">
        <v>0</v>
      </c>
      <c r="EN15" s="982">
        <v>0</v>
      </c>
      <c r="EO15" s="984">
        <v>0</v>
      </c>
      <c r="EP15" s="983">
        <v>0</v>
      </c>
      <c r="EQ15" s="982">
        <v>0</v>
      </c>
      <c r="ER15" s="982">
        <v>0</v>
      </c>
      <c r="ES15" s="982">
        <v>0</v>
      </c>
      <c r="ET15" s="982">
        <v>0</v>
      </c>
      <c r="EU15" s="982">
        <v>0</v>
      </c>
      <c r="EV15" s="982">
        <v>0</v>
      </c>
      <c r="EW15" s="982">
        <v>0</v>
      </c>
      <c r="EX15" s="982">
        <v>0</v>
      </c>
      <c r="EY15" s="982">
        <v>0</v>
      </c>
      <c r="EZ15" s="982">
        <v>0</v>
      </c>
      <c r="FA15" s="984">
        <v>0</v>
      </c>
      <c r="FB15" s="983">
        <v>0</v>
      </c>
      <c r="FC15" s="982">
        <v>0</v>
      </c>
      <c r="FD15" s="982">
        <v>0</v>
      </c>
      <c r="FE15" s="982">
        <v>0</v>
      </c>
      <c r="FF15" s="982">
        <v>0</v>
      </c>
      <c r="FG15" s="982">
        <v>0</v>
      </c>
      <c r="FH15" s="982">
        <v>0</v>
      </c>
      <c r="FI15" s="982">
        <v>0</v>
      </c>
      <c r="FJ15" s="982">
        <v>0</v>
      </c>
      <c r="FK15" s="982">
        <v>0</v>
      </c>
      <c r="FL15" s="982">
        <v>0</v>
      </c>
      <c r="FM15" s="984">
        <v>0</v>
      </c>
      <c r="FN15" s="983">
        <v>0</v>
      </c>
      <c r="FO15" s="982">
        <v>0</v>
      </c>
      <c r="FP15" s="982">
        <v>0</v>
      </c>
      <c r="FQ15" s="982">
        <v>0</v>
      </c>
      <c r="FR15" s="982">
        <v>0</v>
      </c>
      <c r="FS15" s="982">
        <v>0</v>
      </c>
      <c r="FT15" s="982">
        <v>0</v>
      </c>
      <c r="FU15" s="982">
        <v>0</v>
      </c>
      <c r="FV15" s="982">
        <v>0</v>
      </c>
      <c r="FW15" s="982">
        <v>0</v>
      </c>
      <c r="FX15" s="982">
        <v>0</v>
      </c>
      <c r="FY15" s="984">
        <v>0</v>
      </c>
      <c r="FZ15" s="983">
        <v>0</v>
      </c>
      <c r="GA15" s="982">
        <v>0</v>
      </c>
      <c r="GB15" s="982">
        <v>0</v>
      </c>
      <c r="GC15" s="982">
        <v>0</v>
      </c>
      <c r="GD15" s="982">
        <v>0</v>
      </c>
      <c r="GE15" s="982">
        <v>0</v>
      </c>
      <c r="GF15" s="982">
        <v>0</v>
      </c>
      <c r="GG15" s="982">
        <v>0</v>
      </c>
      <c r="GH15" s="982">
        <v>0</v>
      </c>
      <c r="GI15" s="982">
        <v>0</v>
      </c>
      <c r="GJ15" s="982">
        <v>0</v>
      </c>
      <c r="GK15" s="978">
        <v>0</v>
      </c>
      <c r="GM15" s="982"/>
    </row>
    <row r="16" spans="1:197" ht="39.75" customHeight="1" x14ac:dyDescent="0.7">
      <c r="A16" s="975" t="s">
        <v>734</v>
      </c>
      <c r="B16" s="976">
        <v>49.985815000000002</v>
      </c>
      <c r="C16" s="977">
        <v>51.900734</v>
      </c>
      <c r="D16" s="977">
        <v>65.689222999999998</v>
      </c>
      <c r="E16" s="977">
        <v>71.136973999999995</v>
      </c>
      <c r="F16" s="977">
        <v>80.856963000000007</v>
      </c>
      <c r="G16" s="977">
        <v>82.17328000000002</v>
      </c>
      <c r="H16" s="977">
        <v>84.353713999999997</v>
      </c>
      <c r="I16" s="977">
        <v>100.57328399999999</v>
      </c>
      <c r="J16" s="977">
        <v>113.448149</v>
      </c>
      <c r="K16" s="977">
        <v>123.42659300000001</v>
      </c>
      <c r="L16" s="977">
        <v>127.317194</v>
      </c>
      <c r="M16" s="978">
        <v>131.40548500000003</v>
      </c>
      <c r="N16" s="977">
        <v>145.58752099999998</v>
      </c>
      <c r="O16" s="977">
        <v>137.85631099999998</v>
      </c>
      <c r="P16" s="977">
        <v>131.97905499999999</v>
      </c>
      <c r="Q16" s="977">
        <v>139.41679999999999</v>
      </c>
      <c r="R16" s="977">
        <v>233.49342500000003</v>
      </c>
      <c r="S16" s="977">
        <v>254.28533999999999</v>
      </c>
      <c r="T16" s="977">
        <v>333.91091099999994</v>
      </c>
      <c r="U16" s="977">
        <v>341.296223</v>
      </c>
      <c r="V16" s="977">
        <v>406.20854000000003</v>
      </c>
      <c r="W16" s="977">
        <v>440.466339</v>
      </c>
      <c r="X16" s="977">
        <v>446.14096199999994</v>
      </c>
      <c r="Y16" s="977">
        <v>448.739125</v>
      </c>
      <c r="Z16" s="976">
        <v>437.41533200000003</v>
      </c>
      <c r="AA16" s="977">
        <v>439.92413100000005</v>
      </c>
      <c r="AB16" s="977">
        <v>447.88446799999997</v>
      </c>
      <c r="AC16" s="977">
        <v>450.25274700000006</v>
      </c>
      <c r="AD16" s="977">
        <v>428.60236599999996</v>
      </c>
      <c r="AE16" s="977">
        <v>422.71032500000007</v>
      </c>
      <c r="AF16" s="977">
        <v>425.29056099999997</v>
      </c>
      <c r="AG16" s="977">
        <v>451.95842484000002</v>
      </c>
      <c r="AH16" s="977">
        <v>448.92120599999998</v>
      </c>
      <c r="AI16" s="977">
        <v>460.02510683999998</v>
      </c>
      <c r="AJ16" s="977">
        <v>475.17665283999997</v>
      </c>
      <c r="AK16" s="978">
        <v>503.09938184000004</v>
      </c>
      <c r="AL16" s="977">
        <v>512.92098799999997</v>
      </c>
      <c r="AM16" s="977">
        <v>528.13605999999993</v>
      </c>
      <c r="AN16" s="977">
        <v>531.31700383999998</v>
      </c>
      <c r="AO16" s="977">
        <v>536.77349100000004</v>
      </c>
      <c r="AP16" s="977">
        <v>542.29685699999993</v>
      </c>
      <c r="AQ16" s="977">
        <v>536.41820984000003</v>
      </c>
      <c r="AR16" s="977">
        <v>541.02212284000007</v>
      </c>
      <c r="AS16" s="977">
        <v>527.34830183999998</v>
      </c>
      <c r="AT16" s="977">
        <v>557.6560578399999</v>
      </c>
      <c r="AU16" s="977">
        <v>592.66699584000003</v>
      </c>
      <c r="AV16" s="977">
        <v>600.11178784000015</v>
      </c>
      <c r="AW16" s="977">
        <v>614.52910984000005</v>
      </c>
      <c r="AX16" s="979">
        <v>610.98234184</v>
      </c>
      <c r="AY16" s="980">
        <v>598.51126183999997</v>
      </c>
      <c r="AZ16" s="980">
        <v>590.84670284000003</v>
      </c>
      <c r="BA16" s="980">
        <v>592.53247383999997</v>
      </c>
      <c r="BB16" s="980">
        <v>602.52785783999991</v>
      </c>
      <c r="BC16" s="980">
        <v>601.29548483999997</v>
      </c>
      <c r="BD16" s="980">
        <v>597.06393184000001</v>
      </c>
      <c r="BE16" s="980">
        <v>571.71039584000005</v>
      </c>
      <c r="BF16" s="980">
        <v>532.00902283999994</v>
      </c>
      <c r="BG16" s="980">
        <v>483.88798284000001</v>
      </c>
      <c r="BH16" s="980">
        <v>480.74668384</v>
      </c>
      <c r="BI16" s="981">
        <v>440.44042883999992</v>
      </c>
      <c r="BJ16" s="980">
        <v>437.82879484</v>
      </c>
      <c r="BK16" s="980">
        <v>437.20005384000001</v>
      </c>
      <c r="BL16" s="980">
        <v>435.69803584000005</v>
      </c>
      <c r="BM16" s="980">
        <v>450.25077884000007</v>
      </c>
      <c r="BN16" s="980">
        <v>462.53850884000002</v>
      </c>
      <c r="BO16" s="980">
        <v>469.44499084</v>
      </c>
      <c r="BP16" s="980">
        <v>467.56748884000001</v>
      </c>
      <c r="BQ16" s="980">
        <v>470.08266083999996</v>
      </c>
      <c r="BR16" s="980">
        <v>459.54972084000002</v>
      </c>
      <c r="BS16" s="980">
        <v>478.20703284000001</v>
      </c>
      <c r="BT16" s="980">
        <v>492.25706083</v>
      </c>
      <c r="BU16" s="980">
        <v>509.41967984000001</v>
      </c>
      <c r="BV16" s="976">
        <v>560.38617583999996</v>
      </c>
      <c r="BW16" s="977">
        <v>570.97749283999997</v>
      </c>
      <c r="BX16" s="977">
        <v>588.20310384000004</v>
      </c>
      <c r="BY16" s="977">
        <v>596.8765778400001</v>
      </c>
      <c r="BZ16" s="977">
        <v>553.99554383999998</v>
      </c>
      <c r="CA16" s="977">
        <v>556.59582683999997</v>
      </c>
      <c r="CB16" s="977">
        <v>543.95166984000002</v>
      </c>
      <c r="CC16" s="977">
        <v>727.75585000000012</v>
      </c>
      <c r="CD16" s="977">
        <v>722.65686501000005</v>
      </c>
      <c r="CE16" s="977">
        <v>728.67645701000004</v>
      </c>
      <c r="CF16" s="977">
        <v>729.38632001000019</v>
      </c>
      <c r="CG16" s="978">
        <v>740.40576900999997</v>
      </c>
      <c r="CH16" s="977">
        <v>1353.5281620000001</v>
      </c>
      <c r="CI16" s="977">
        <v>1394.9616370000001</v>
      </c>
      <c r="CJ16" s="977">
        <v>1537.0366280000001</v>
      </c>
      <c r="CK16" s="977">
        <v>1548.8723870000001</v>
      </c>
      <c r="CL16" s="977">
        <v>1912.0549449999999</v>
      </c>
      <c r="CM16" s="977">
        <v>1907.5908899999999</v>
      </c>
      <c r="CN16" s="977">
        <v>2090.677475</v>
      </c>
      <c r="CO16" s="977">
        <v>2083.5154480000001</v>
      </c>
      <c r="CP16" s="977">
        <v>1890.8735499999998</v>
      </c>
      <c r="CQ16" s="982">
        <v>1822.6985610000002</v>
      </c>
      <c r="CR16" s="982">
        <v>1734.2711869999998</v>
      </c>
      <c r="CS16" s="982">
        <v>1582.0991709999998</v>
      </c>
      <c r="CT16" s="983">
        <v>1353.4659590000001</v>
      </c>
      <c r="CU16" s="982">
        <v>1326.7674740000002</v>
      </c>
      <c r="CV16" s="982">
        <v>1221.364816</v>
      </c>
      <c r="CW16" s="982">
        <v>1216.1653530000001</v>
      </c>
      <c r="CX16" s="982">
        <v>970.78151400000002</v>
      </c>
      <c r="CY16" s="982">
        <v>1210.2155410000003</v>
      </c>
      <c r="CZ16" s="982">
        <v>1230.1621250000001</v>
      </c>
      <c r="DA16" s="982">
        <v>1177.9164779999999</v>
      </c>
      <c r="DB16" s="982">
        <v>1162.6642829999998</v>
      </c>
      <c r="DC16" s="982">
        <v>1195.3045999999999</v>
      </c>
      <c r="DD16" s="982">
        <v>1159.9336599999999</v>
      </c>
      <c r="DE16" s="984">
        <v>1009.5058530000001</v>
      </c>
      <c r="DF16" s="983">
        <v>1072.9387369999999</v>
      </c>
      <c r="DG16" s="982">
        <v>951.00609400000008</v>
      </c>
      <c r="DH16" s="982">
        <v>931.44752399999982</v>
      </c>
      <c r="DI16" s="982">
        <v>725.92064100000016</v>
      </c>
      <c r="DJ16" s="982">
        <v>723.39158299999997</v>
      </c>
      <c r="DK16" s="982">
        <v>487.45034399999997</v>
      </c>
      <c r="DL16" s="985">
        <v>272.07981100000001</v>
      </c>
      <c r="DM16" s="985">
        <v>254.09902700000001</v>
      </c>
      <c r="DN16" s="985">
        <v>161.79236699999998</v>
      </c>
      <c r="DO16" s="985">
        <v>172.78163999999998</v>
      </c>
      <c r="DP16" s="985">
        <v>121.593307</v>
      </c>
      <c r="DQ16" s="986">
        <v>0</v>
      </c>
      <c r="DR16" s="987">
        <v>0</v>
      </c>
      <c r="DS16" s="985">
        <v>0</v>
      </c>
      <c r="DT16" s="985">
        <v>0</v>
      </c>
      <c r="DU16" s="985">
        <v>0</v>
      </c>
      <c r="DV16" s="985">
        <v>0</v>
      </c>
      <c r="DW16" s="985">
        <v>0</v>
      </c>
      <c r="DX16" s="982">
        <v>0</v>
      </c>
      <c r="DY16" s="982">
        <v>0</v>
      </c>
      <c r="DZ16" s="982">
        <v>0</v>
      </c>
      <c r="EA16" s="982">
        <v>0</v>
      </c>
      <c r="EB16" s="982">
        <v>0</v>
      </c>
      <c r="EC16" s="984">
        <v>0</v>
      </c>
      <c r="ED16" s="983">
        <v>0</v>
      </c>
      <c r="EE16" s="982">
        <v>0</v>
      </c>
      <c r="EF16" s="982">
        <v>0</v>
      </c>
      <c r="EG16" s="982">
        <v>0</v>
      </c>
      <c r="EH16" s="982">
        <v>0</v>
      </c>
      <c r="EI16" s="982">
        <v>0</v>
      </c>
      <c r="EJ16" s="982">
        <v>0</v>
      </c>
      <c r="EK16" s="982">
        <v>0</v>
      </c>
      <c r="EL16" s="982">
        <v>0</v>
      </c>
      <c r="EM16" s="982">
        <v>0</v>
      </c>
      <c r="EN16" s="982">
        <v>0</v>
      </c>
      <c r="EO16" s="984">
        <v>0</v>
      </c>
      <c r="EP16" s="983">
        <v>0</v>
      </c>
      <c r="EQ16" s="982">
        <v>0</v>
      </c>
      <c r="ER16" s="982">
        <v>0</v>
      </c>
      <c r="ES16" s="982">
        <v>0</v>
      </c>
      <c r="ET16" s="982">
        <v>0</v>
      </c>
      <c r="EU16" s="982">
        <v>0</v>
      </c>
      <c r="EV16" s="982">
        <v>0</v>
      </c>
      <c r="EW16" s="982">
        <v>0</v>
      </c>
      <c r="EX16" s="982">
        <v>0</v>
      </c>
      <c r="EY16" s="982">
        <v>0</v>
      </c>
      <c r="EZ16" s="982">
        <v>0</v>
      </c>
      <c r="FA16" s="984">
        <v>0</v>
      </c>
      <c r="FB16" s="983">
        <v>0</v>
      </c>
      <c r="FC16" s="982">
        <v>0</v>
      </c>
      <c r="FD16" s="982">
        <v>0</v>
      </c>
      <c r="FE16" s="982">
        <v>0</v>
      </c>
      <c r="FF16" s="982">
        <v>0</v>
      </c>
      <c r="FG16" s="982">
        <v>0</v>
      </c>
      <c r="FH16" s="982">
        <v>0</v>
      </c>
      <c r="FI16" s="982">
        <v>0</v>
      </c>
      <c r="FJ16" s="982">
        <v>0</v>
      </c>
      <c r="FK16" s="982">
        <v>0</v>
      </c>
      <c r="FL16" s="982">
        <v>0</v>
      </c>
      <c r="FM16" s="984">
        <v>0</v>
      </c>
      <c r="FN16" s="983">
        <v>0</v>
      </c>
      <c r="FO16" s="982">
        <v>0</v>
      </c>
      <c r="FP16" s="982">
        <v>0</v>
      </c>
      <c r="FQ16" s="982">
        <v>0</v>
      </c>
      <c r="FR16" s="982">
        <v>0</v>
      </c>
      <c r="FS16" s="982">
        <v>0</v>
      </c>
      <c r="FT16" s="982">
        <v>0</v>
      </c>
      <c r="FU16" s="982">
        <v>0</v>
      </c>
      <c r="FV16" s="982">
        <v>0</v>
      </c>
      <c r="FW16" s="982">
        <v>0</v>
      </c>
      <c r="FX16" s="982">
        <v>0</v>
      </c>
      <c r="FY16" s="984">
        <v>0</v>
      </c>
      <c r="FZ16" s="983">
        <v>0</v>
      </c>
      <c r="GA16" s="982">
        <v>0</v>
      </c>
      <c r="GB16" s="982">
        <v>0</v>
      </c>
      <c r="GC16" s="982">
        <v>0</v>
      </c>
      <c r="GD16" s="982">
        <v>0</v>
      </c>
      <c r="GE16" s="982">
        <v>0</v>
      </c>
      <c r="GF16" s="982">
        <v>0</v>
      </c>
      <c r="GG16" s="982">
        <v>0</v>
      </c>
      <c r="GH16" s="982">
        <v>0</v>
      </c>
      <c r="GI16" s="982">
        <v>0</v>
      </c>
      <c r="GJ16" s="982">
        <v>0</v>
      </c>
      <c r="GK16" s="978">
        <v>0</v>
      </c>
      <c r="GM16" s="982"/>
    </row>
    <row r="17" spans="1:195" s="974" customFormat="1" ht="39.75" customHeight="1" x14ac:dyDescent="0.7">
      <c r="A17" s="988" t="s">
        <v>737</v>
      </c>
      <c r="B17" s="953">
        <v>1649.422507</v>
      </c>
      <c r="C17" s="948">
        <v>1627.435107</v>
      </c>
      <c r="D17" s="948">
        <v>1718.6153429999999</v>
      </c>
      <c r="E17" s="948">
        <v>1766.6583189999997</v>
      </c>
      <c r="F17" s="948">
        <v>1883.4104050000001</v>
      </c>
      <c r="G17" s="948">
        <v>1994.1126829999998</v>
      </c>
      <c r="H17" s="948">
        <v>1951.9864429999998</v>
      </c>
      <c r="I17" s="948">
        <v>1990.0036240000002</v>
      </c>
      <c r="J17" s="948">
        <v>2005.6187090000001</v>
      </c>
      <c r="K17" s="948">
        <v>2276.5605049999999</v>
      </c>
      <c r="L17" s="948">
        <v>2124.0627810000001</v>
      </c>
      <c r="M17" s="948">
        <v>2098.0800799999997</v>
      </c>
      <c r="N17" s="953">
        <v>2174.997425</v>
      </c>
      <c r="O17" s="948">
        <v>2045.369506</v>
      </c>
      <c r="P17" s="948">
        <v>2006.864554</v>
      </c>
      <c r="Q17" s="948">
        <v>2000.4013969999999</v>
      </c>
      <c r="R17" s="948">
        <v>2066.231229</v>
      </c>
      <c r="S17" s="948">
        <v>2150.4284789999997</v>
      </c>
      <c r="T17" s="948">
        <v>2138.8711139999996</v>
      </c>
      <c r="U17" s="948">
        <v>2496.979053</v>
      </c>
      <c r="V17" s="948">
        <v>2431.5258999999996</v>
      </c>
      <c r="W17" s="948">
        <v>2334.6132909999997</v>
      </c>
      <c r="X17" s="948">
        <v>2278.2837289999998</v>
      </c>
      <c r="Y17" s="954">
        <v>2502.5336779999998</v>
      </c>
      <c r="Z17" s="948">
        <v>2307.4972580000003</v>
      </c>
      <c r="AA17" s="948">
        <v>2310.4333059999999</v>
      </c>
      <c r="AB17" s="948">
        <v>2182.8805560000001</v>
      </c>
      <c r="AC17" s="948">
        <v>2136.2142239999998</v>
      </c>
      <c r="AD17" s="948">
        <v>2170.9633640000002</v>
      </c>
      <c r="AE17" s="948">
        <v>2591.1766250000001</v>
      </c>
      <c r="AF17" s="948">
        <v>1845.9886999999999</v>
      </c>
      <c r="AG17" s="948">
        <v>2306.1741909499997</v>
      </c>
      <c r="AH17" s="948">
        <v>2192.902067</v>
      </c>
      <c r="AI17" s="948">
        <v>2742.7251641399998</v>
      </c>
      <c r="AJ17" s="948">
        <v>2800.4579260299997</v>
      </c>
      <c r="AK17" s="948">
        <v>3678.0526519999999</v>
      </c>
      <c r="AL17" s="953">
        <v>3953.6027659999995</v>
      </c>
      <c r="AM17" s="948">
        <v>4180.7875210000002</v>
      </c>
      <c r="AN17" s="948">
        <v>4380.0188730899999</v>
      </c>
      <c r="AO17" s="948">
        <v>4691.516756</v>
      </c>
      <c r="AP17" s="948">
        <v>4812.2988439999999</v>
      </c>
      <c r="AQ17" s="948">
        <v>4909.8862130599991</v>
      </c>
      <c r="AR17" s="948">
        <v>4910.3349172500002</v>
      </c>
      <c r="AS17" s="948">
        <v>4989.46117125</v>
      </c>
      <c r="AT17" s="948">
        <v>4979.8707652499997</v>
      </c>
      <c r="AU17" s="948">
        <v>5299.0600672500004</v>
      </c>
      <c r="AV17" s="948">
        <v>5433.4969402500001</v>
      </c>
      <c r="AW17" s="954">
        <v>5578.8471312499996</v>
      </c>
      <c r="AX17" s="948">
        <v>5887.0304832500005</v>
      </c>
      <c r="AY17" s="948">
        <v>5627.5019212500001</v>
      </c>
      <c r="AZ17" s="948">
        <v>5983.7549392500005</v>
      </c>
      <c r="BA17" s="948">
        <v>5518.1574802499999</v>
      </c>
      <c r="BB17" s="948">
        <v>5501.5851143400005</v>
      </c>
      <c r="BC17" s="948">
        <v>6661.9787642499996</v>
      </c>
      <c r="BD17" s="948">
        <v>6392.6196062500003</v>
      </c>
      <c r="BE17" s="948">
        <v>5428.4840222500006</v>
      </c>
      <c r="BF17" s="948">
        <v>5061.3030642499998</v>
      </c>
      <c r="BG17" s="948">
        <v>4871.14625824</v>
      </c>
      <c r="BH17" s="948">
        <v>5936.8921462500002</v>
      </c>
      <c r="BI17" s="948">
        <v>4677.2319880099994</v>
      </c>
      <c r="BJ17" s="953">
        <v>4137.1845530099999</v>
      </c>
      <c r="BK17" s="948">
        <v>3977.5251270099998</v>
      </c>
      <c r="BL17" s="948">
        <v>4325.2903220099997</v>
      </c>
      <c r="BM17" s="948">
        <v>4371.6413370099999</v>
      </c>
      <c r="BN17" s="948">
        <v>4154.4540970099997</v>
      </c>
      <c r="BO17" s="948">
        <v>3900.9948109699999</v>
      </c>
      <c r="BP17" s="948">
        <v>4909.283523009999</v>
      </c>
      <c r="BQ17" s="948">
        <v>4709.5907620099997</v>
      </c>
      <c r="BR17" s="948">
        <v>4709.8879529999995</v>
      </c>
      <c r="BS17" s="948">
        <v>4031.9712490000002</v>
      </c>
      <c r="BT17" s="948">
        <v>4087.0020319999999</v>
      </c>
      <c r="BU17" s="954">
        <v>4223.5799559999996</v>
      </c>
      <c r="BV17" s="948">
        <v>4405.1977270000007</v>
      </c>
      <c r="BW17" s="948">
        <v>4455.0505860000003</v>
      </c>
      <c r="BX17" s="948">
        <v>4953.2936840000002</v>
      </c>
      <c r="BY17" s="948">
        <v>4991.4483380000001</v>
      </c>
      <c r="BZ17" s="948">
        <v>5206.0964500000009</v>
      </c>
      <c r="CA17" s="948">
        <v>6022.6982779999998</v>
      </c>
      <c r="CB17" s="948">
        <v>6158.2662819999996</v>
      </c>
      <c r="CC17" s="948">
        <v>7631.4502880000009</v>
      </c>
      <c r="CD17" s="948">
        <v>7880.8426639999998</v>
      </c>
      <c r="CE17" s="948">
        <v>7118.3555646000004</v>
      </c>
      <c r="CF17" s="948">
        <v>7735.8100978000002</v>
      </c>
      <c r="CG17" s="948">
        <v>8766.6915914000001</v>
      </c>
      <c r="CH17" s="953">
        <v>7194.4044094000001</v>
      </c>
      <c r="CI17" s="948">
        <v>9612.9443035999993</v>
      </c>
      <c r="CJ17" s="948">
        <v>9855.3439718000009</v>
      </c>
      <c r="CK17" s="948">
        <v>10312.9985034</v>
      </c>
      <c r="CL17" s="948">
        <v>10743.4965866</v>
      </c>
      <c r="CM17" s="948">
        <v>10910.871084010001</v>
      </c>
      <c r="CN17" s="948">
        <v>15543.420294</v>
      </c>
      <c r="CO17" s="948">
        <v>11794.7805432</v>
      </c>
      <c r="CP17" s="948">
        <v>12691.469762199999</v>
      </c>
      <c r="CQ17" s="948">
        <v>13787.0745692</v>
      </c>
      <c r="CR17" s="948">
        <v>14804.52267581</v>
      </c>
      <c r="CS17" s="954">
        <v>18969.251721800003</v>
      </c>
      <c r="CT17" s="948">
        <v>19056.197748400002</v>
      </c>
      <c r="CU17" s="948">
        <v>21046.922926740001</v>
      </c>
      <c r="CV17" s="948">
        <v>22073.174270200001</v>
      </c>
      <c r="CW17" s="948">
        <v>22596.533416000002</v>
      </c>
      <c r="CX17" s="948">
        <v>23483.536235600004</v>
      </c>
      <c r="CY17" s="948">
        <v>24175.497668399999</v>
      </c>
      <c r="CZ17" s="948">
        <v>24569.317377570005</v>
      </c>
      <c r="DA17" s="948">
        <v>26025.753802080002</v>
      </c>
      <c r="DB17" s="948">
        <v>28215.451933550001</v>
      </c>
      <c r="DC17" s="948">
        <v>29517.365068999999</v>
      </c>
      <c r="DD17" s="948">
        <v>31233.288153000001</v>
      </c>
      <c r="DE17" s="948">
        <v>31544.799949990003</v>
      </c>
      <c r="DF17" s="953">
        <v>34775.244989059996</v>
      </c>
      <c r="DG17" s="948">
        <v>36267.866109169998</v>
      </c>
      <c r="DH17" s="948">
        <v>36010.358763619995</v>
      </c>
      <c r="DI17" s="948">
        <v>38121.849177020005</v>
      </c>
      <c r="DJ17" s="948">
        <v>39081.543573499999</v>
      </c>
      <c r="DK17" s="948">
        <v>40061.464887459995</v>
      </c>
      <c r="DL17" s="948">
        <v>43676.204135489999</v>
      </c>
      <c r="DM17" s="948">
        <v>45729.208569590002</v>
      </c>
      <c r="DN17" s="948">
        <v>46406.781645980001</v>
      </c>
      <c r="DO17" s="948">
        <v>46445.303867570008</v>
      </c>
      <c r="DP17" s="948">
        <v>48017.765173560001</v>
      </c>
      <c r="DQ17" s="954">
        <v>50674.672981819996</v>
      </c>
      <c r="DR17" s="953">
        <v>50720.314867920002</v>
      </c>
      <c r="DS17" s="948">
        <v>51536.729638179997</v>
      </c>
      <c r="DT17" s="948">
        <v>66745.565581170013</v>
      </c>
      <c r="DU17" s="948">
        <v>71817.392112850008</v>
      </c>
      <c r="DV17" s="948">
        <v>74963.221841489998</v>
      </c>
      <c r="DW17" s="948">
        <v>79347.229702860001</v>
      </c>
      <c r="DX17" s="948">
        <v>82477.213813329989</v>
      </c>
      <c r="DY17" s="948">
        <v>87105.437306949985</v>
      </c>
      <c r="DZ17" s="948">
        <v>77310.853677629988</v>
      </c>
      <c r="EA17" s="948">
        <v>85703.993150000009</v>
      </c>
      <c r="EB17" s="948">
        <v>91369.551606749999</v>
      </c>
      <c r="EC17" s="954">
        <v>92169.839368420013</v>
      </c>
      <c r="ED17" s="953">
        <v>95650.365829660004</v>
      </c>
      <c r="EE17" s="948">
        <v>96844.717025469989</v>
      </c>
      <c r="EF17" s="948">
        <v>100121.62881133999</v>
      </c>
      <c r="EG17" s="948">
        <v>102255.84126754999</v>
      </c>
      <c r="EH17" s="948">
        <v>108672.04456095002</v>
      </c>
      <c r="EI17" s="948">
        <v>109675.18954806001</v>
      </c>
      <c r="EJ17" s="948">
        <v>109824.73722552002</v>
      </c>
      <c r="EK17" s="948">
        <v>114247.86281238</v>
      </c>
      <c r="EL17" s="948">
        <v>119163.50232432</v>
      </c>
      <c r="EM17" s="948">
        <v>121211.3013851</v>
      </c>
      <c r="EN17" s="948">
        <v>125809.77750083001</v>
      </c>
      <c r="EO17" s="954">
        <v>129769.14744420999</v>
      </c>
      <c r="EP17" s="953">
        <v>132843.15332305001</v>
      </c>
      <c r="EQ17" s="948">
        <v>135117.70857182</v>
      </c>
      <c r="ER17" s="948">
        <v>140219.53289954001</v>
      </c>
      <c r="ES17" s="948">
        <v>142226.42790812001</v>
      </c>
      <c r="ET17" s="948">
        <v>143968.16542117001</v>
      </c>
      <c r="EU17" s="948">
        <v>147194.44211623003</v>
      </c>
      <c r="EV17" s="948">
        <v>145826.31718960998</v>
      </c>
      <c r="EW17" s="948">
        <v>149157.92564721999</v>
      </c>
      <c r="EX17" s="948">
        <v>151597.46569417999</v>
      </c>
      <c r="EY17" s="948">
        <v>154362.27513865998</v>
      </c>
      <c r="EZ17" s="948">
        <v>144469.23910025001</v>
      </c>
      <c r="FA17" s="954">
        <v>138643.91545668003</v>
      </c>
      <c r="FB17" s="953">
        <v>133587.14010714</v>
      </c>
      <c r="FC17" s="948">
        <v>109474.57167023998</v>
      </c>
      <c r="FD17" s="948">
        <v>107242.83780076</v>
      </c>
      <c r="FE17" s="948">
        <v>106822.04423861002</v>
      </c>
      <c r="FF17" s="948">
        <v>106563.48735200899</v>
      </c>
      <c r="FG17" s="948">
        <v>130714.32410119</v>
      </c>
      <c r="FH17" s="948">
        <v>130715.32410119</v>
      </c>
      <c r="FI17" s="948">
        <v>130716.32410119</v>
      </c>
      <c r="FJ17" s="948">
        <v>130717.32410119</v>
      </c>
      <c r="FK17" s="948">
        <v>130718.32410119</v>
      </c>
      <c r="FL17" s="948">
        <v>130719.32410119</v>
      </c>
      <c r="FM17" s="954">
        <v>130720.32410119</v>
      </c>
      <c r="FN17" s="953">
        <v>130721.32410119</v>
      </c>
      <c r="FO17" s="948">
        <v>130722.32410119</v>
      </c>
      <c r="FP17" s="948">
        <v>130723.32410119</v>
      </c>
      <c r="FQ17" s="948">
        <v>130724.32410119</v>
      </c>
      <c r="FR17" s="948">
        <v>130725.32410119</v>
      </c>
      <c r="FS17" s="948">
        <v>130726.32410119</v>
      </c>
      <c r="FT17" s="948">
        <v>192776.75490929003</v>
      </c>
      <c r="FU17" s="948">
        <v>196381.55075520999</v>
      </c>
      <c r="FV17" s="948">
        <v>196864.84933560999</v>
      </c>
      <c r="FW17" s="948">
        <v>197880.31466986999</v>
      </c>
      <c r="FX17" s="948">
        <v>197064.31284027002</v>
      </c>
      <c r="FY17" s="954">
        <v>196587.07462793658</v>
      </c>
      <c r="FZ17" s="953">
        <v>196868.67492440427</v>
      </c>
      <c r="GA17" s="948">
        <v>200509.35037333021</v>
      </c>
      <c r="GB17" s="948">
        <v>200398.96993833021</v>
      </c>
      <c r="GC17" s="948">
        <v>199079.84504541894</v>
      </c>
      <c r="GD17" s="948">
        <v>197012.13173497093</v>
      </c>
      <c r="GE17" s="948">
        <v>196876.35291209677</v>
      </c>
      <c r="GF17" s="948">
        <v>196805.7849556627</v>
      </c>
      <c r="GG17" s="948">
        <v>197518.69786818631</v>
      </c>
      <c r="GH17" s="948">
        <v>198326.70278514578</v>
      </c>
      <c r="GI17" s="948">
        <v>197039.82395197451</v>
      </c>
      <c r="GJ17" s="948">
        <v>206331.31127917001</v>
      </c>
      <c r="GK17" s="954">
        <v>205838.34530838</v>
      </c>
      <c r="GM17" s="948"/>
    </row>
    <row r="18" spans="1:195" s="974" customFormat="1" ht="39.75" customHeight="1" x14ac:dyDescent="0.7">
      <c r="A18" s="988" t="s">
        <v>738</v>
      </c>
      <c r="B18" s="953">
        <v>1029.701544</v>
      </c>
      <c r="C18" s="948">
        <v>1177.9994790000001</v>
      </c>
      <c r="D18" s="948">
        <v>1301.2345540000001</v>
      </c>
      <c r="E18" s="948">
        <v>1387.9657149999998</v>
      </c>
      <c r="F18" s="948">
        <v>1566.772187</v>
      </c>
      <c r="G18" s="948">
        <v>1572.8662609999999</v>
      </c>
      <c r="H18" s="948">
        <v>1557.2550209999999</v>
      </c>
      <c r="I18" s="948">
        <v>1572.3782020000001</v>
      </c>
      <c r="J18" s="948">
        <v>1592.4132870000001</v>
      </c>
      <c r="K18" s="948">
        <v>1615.42706</v>
      </c>
      <c r="L18" s="948">
        <v>1615.2364459999999</v>
      </c>
      <c r="M18" s="954">
        <v>1618.7555219999999</v>
      </c>
      <c r="N18" s="948">
        <v>1618.894395</v>
      </c>
      <c r="O18" s="948">
        <v>1617.3610309999999</v>
      </c>
      <c r="P18" s="948">
        <v>1627.9488980000001</v>
      </c>
      <c r="Q18" s="948">
        <v>1621.137653</v>
      </c>
      <c r="R18" s="948">
        <v>1707.666369</v>
      </c>
      <c r="S18" s="948">
        <v>1794.4070189999998</v>
      </c>
      <c r="T18" s="948">
        <v>1795.6828109999997</v>
      </c>
      <c r="U18" s="948">
        <v>1745.323108</v>
      </c>
      <c r="V18" s="948">
        <v>1629.8164729999999</v>
      </c>
      <c r="W18" s="948">
        <v>1457.46019</v>
      </c>
      <c r="X18" s="948">
        <v>1407.566562</v>
      </c>
      <c r="Y18" s="948">
        <v>1162.3510879999999</v>
      </c>
      <c r="Z18" s="953">
        <v>1029.312915</v>
      </c>
      <c r="AA18" s="948">
        <v>854.19359500000007</v>
      </c>
      <c r="AB18" s="948">
        <v>790.89574000000005</v>
      </c>
      <c r="AC18" s="948">
        <v>723.05629399999998</v>
      </c>
      <c r="AD18" s="948">
        <v>696.063444</v>
      </c>
      <c r="AE18" s="948">
        <v>766.58859499999994</v>
      </c>
      <c r="AF18" s="948">
        <v>901.64736600000003</v>
      </c>
      <c r="AG18" s="948">
        <v>1120.0382842500001</v>
      </c>
      <c r="AH18" s="948">
        <v>1225.800377</v>
      </c>
      <c r="AI18" s="948">
        <v>1484.4829232499999</v>
      </c>
      <c r="AJ18" s="948">
        <v>1542.7031132499999</v>
      </c>
      <c r="AK18" s="954">
        <v>1655.89052825</v>
      </c>
      <c r="AL18" s="948">
        <v>2108.2401349999996</v>
      </c>
      <c r="AM18" s="948">
        <v>2446.7590809999997</v>
      </c>
      <c r="AN18" s="948">
        <v>2627.7245669999998</v>
      </c>
      <c r="AO18" s="948">
        <v>2886.0212429999997</v>
      </c>
      <c r="AP18" s="948">
        <v>3138.7807299999999</v>
      </c>
      <c r="AQ18" s="948">
        <v>3231.5404722499998</v>
      </c>
      <c r="AR18" s="948">
        <v>3284.9205352499998</v>
      </c>
      <c r="AS18" s="948">
        <v>3302.0817892499999</v>
      </c>
      <c r="AT18" s="948">
        <v>3400.4606432499995</v>
      </c>
      <c r="AU18" s="948">
        <v>3584.73594525</v>
      </c>
      <c r="AV18" s="948">
        <v>3587.9448182499996</v>
      </c>
      <c r="AW18" s="948">
        <v>3612.2150092499996</v>
      </c>
      <c r="AX18" s="971">
        <v>3610.6483612500001</v>
      </c>
      <c r="AY18" s="972">
        <v>3598.0327992499997</v>
      </c>
      <c r="AZ18" s="972">
        <v>3613.84117225</v>
      </c>
      <c r="BA18" s="972">
        <v>3446.3214762499997</v>
      </c>
      <c r="BB18" s="972">
        <v>3401.4549513400002</v>
      </c>
      <c r="BC18" s="972">
        <v>3325.90663025</v>
      </c>
      <c r="BD18" s="972">
        <v>3263.6905792499997</v>
      </c>
      <c r="BE18" s="972">
        <v>3046.5411102499997</v>
      </c>
      <c r="BF18" s="972">
        <v>2813.5901522500003</v>
      </c>
      <c r="BG18" s="972">
        <v>2676.3433462399998</v>
      </c>
      <c r="BH18" s="972">
        <v>2695.38963625</v>
      </c>
      <c r="BI18" s="973">
        <v>2595.2229930099998</v>
      </c>
      <c r="BJ18" s="972">
        <v>2241.0421800099998</v>
      </c>
      <c r="BK18" s="972">
        <v>1954.94755801</v>
      </c>
      <c r="BL18" s="972">
        <v>2195.94341201</v>
      </c>
      <c r="BM18" s="972">
        <v>2194.3448930099999</v>
      </c>
      <c r="BN18" s="972">
        <v>2172.4159190099999</v>
      </c>
      <c r="BO18" s="972">
        <v>2019.0266719700001</v>
      </c>
      <c r="BP18" s="972">
        <v>2012.7038310099999</v>
      </c>
      <c r="BQ18" s="972">
        <v>1991.9872550099999</v>
      </c>
      <c r="BR18" s="972">
        <v>1994.2844459999999</v>
      </c>
      <c r="BS18" s="972">
        <v>1794.9802850000001</v>
      </c>
      <c r="BT18" s="972">
        <v>1728.7693919999999</v>
      </c>
      <c r="BU18" s="972">
        <v>1739.3473160000001</v>
      </c>
      <c r="BV18" s="953">
        <v>1755.103914</v>
      </c>
      <c r="BW18" s="948">
        <v>1770.4567730000001</v>
      </c>
      <c r="BX18" s="948">
        <v>1802.2231260000001</v>
      </c>
      <c r="BY18" s="948">
        <v>1784.5971609999999</v>
      </c>
      <c r="BZ18" s="1592">
        <v>1687.90931</v>
      </c>
      <c r="CA18" s="1592">
        <v>2026.1153959999999</v>
      </c>
      <c r="CB18" s="1592">
        <v>1758.4763879999998</v>
      </c>
      <c r="CC18" s="1592">
        <v>1857.847403</v>
      </c>
      <c r="CD18" s="1592">
        <v>1933.885029</v>
      </c>
      <c r="CE18" s="1592">
        <v>2154.7429739999998</v>
      </c>
      <c r="CF18" s="1592">
        <v>2380.8082039999999</v>
      </c>
      <c r="CG18" s="991">
        <v>3404.2148370000004</v>
      </c>
      <c r="CH18" s="1592">
        <v>3230.3953769999998</v>
      </c>
      <c r="CI18" s="1592">
        <v>3225.191984</v>
      </c>
      <c r="CJ18" s="1592">
        <v>3166.4618969999997</v>
      </c>
      <c r="CK18" s="1592">
        <v>3459.5416129999999</v>
      </c>
      <c r="CL18" s="1592">
        <v>3734.8137740000002</v>
      </c>
      <c r="CM18" s="1592">
        <v>3858.0627480000003</v>
      </c>
      <c r="CN18" s="1592">
        <v>3891.3323539999997</v>
      </c>
      <c r="CO18" s="1592">
        <v>3851.9740889999998</v>
      </c>
      <c r="CP18" s="1592">
        <v>3945.7091639999999</v>
      </c>
      <c r="CQ18" s="1592">
        <v>4223.6452909999998</v>
      </c>
      <c r="CR18" s="1592">
        <v>4291.4001429999989</v>
      </c>
      <c r="CS18" s="1592">
        <v>4528.0273590000006</v>
      </c>
      <c r="CT18" s="992">
        <v>4676.7502369999993</v>
      </c>
      <c r="CU18" s="1592">
        <v>4824.3371339999994</v>
      </c>
      <c r="CV18" s="1592">
        <v>5089.9500779999998</v>
      </c>
      <c r="CW18" s="1592">
        <v>5082.2561960000003</v>
      </c>
      <c r="CX18" s="1592">
        <v>5665.381727</v>
      </c>
      <c r="CY18" s="1592">
        <v>5616.1502289999999</v>
      </c>
      <c r="CZ18" s="1592">
        <v>5457.3837270000004</v>
      </c>
      <c r="DA18" s="1592">
        <v>5546.6362490000001</v>
      </c>
      <c r="DB18" s="1592">
        <v>6848.7689789999995</v>
      </c>
      <c r="DC18" s="1592">
        <v>9286.2816999999995</v>
      </c>
      <c r="DD18" s="1592">
        <v>10711.014651000001</v>
      </c>
      <c r="DE18" s="991">
        <v>11111.471801</v>
      </c>
      <c r="DF18" s="992">
        <v>12269.702343000001</v>
      </c>
      <c r="DG18" s="1592">
        <v>13055.454809999999</v>
      </c>
      <c r="DH18" s="1592">
        <v>12185.808591000001</v>
      </c>
      <c r="DI18" s="1592">
        <v>11594.942059000001</v>
      </c>
      <c r="DJ18" s="1592">
        <v>11039.491540999999</v>
      </c>
      <c r="DK18" s="1592">
        <v>10941.055328</v>
      </c>
      <c r="DL18" s="1589">
        <v>10866.210319</v>
      </c>
      <c r="DM18" s="1589">
        <v>10877.690511999999</v>
      </c>
      <c r="DN18" s="1589">
        <v>11335.799766999999</v>
      </c>
      <c r="DO18" s="1589">
        <v>9876.2382170000001</v>
      </c>
      <c r="DP18" s="1589">
        <v>9959.2069159999992</v>
      </c>
      <c r="DQ18" s="961">
        <v>12156.449428</v>
      </c>
      <c r="DR18" s="962">
        <v>12105.335596000001</v>
      </c>
      <c r="DS18" s="1589">
        <v>11615.407988999999</v>
      </c>
      <c r="DT18" s="1589">
        <v>11689.232284000002</v>
      </c>
      <c r="DU18" s="1589">
        <v>11788.3683</v>
      </c>
      <c r="DV18" s="1589">
        <v>11903.567566999998</v>
      </c>
      <c r="DW18" s="1589">
        <v>11923.120112999999</v>
      </c>
      <c r="DX18" s="963">
        <v>11908.866927000001</v>
      </c>
      <c r="DY18" s="963">
        <v>13610.150593</v>
      </c>
      <c r="DZ18" s="963">
        <v>14032.876253</v>
      </c>
      <c r="EA18" s="963">
        <v>15631.721600000001</v>
      </c>
      <c r="EB18" s="963">
        <v>15406.571958</v>
      </c>
      <c r="EC18" s="964">
        <v>15830.282629000001</v>
      </c>
      <c r="ED18" s="967">
        <v>15051.986651000001</v>
      </c>
      <c r="EE18" s="963">
        <v>15563.820765</v>
      </c>
      <c r="EF18" s="963">
        <v>15621.987692999999</v>
      </c>
      <c r="EG18" s="963">
        <v>15496.999936</v>
      </c>
      <c r="EH18" s="963">
        <v>15477.083439</v>
      </c>
      <c r="EI18" s="963">
        <v>15415.146033999999</v>
      </c>
      <c r="EJ18" s="963">
        <v>15231.514961000001</v>
      </c>
      <c r="EK18" s="963">
        <v>16784.059248999998</v>
      </c>
      <c r="EL18" s="963">
        <v>16406.854962999998</v>
      </c>
      <c r="EM18" s="963">
        <v>16885.189132</v>
      </c>
      <c r="EN18" s="963">
        <v>17208.172281000003</v>
      </c>
      <c r="EO18" s="964">
        <v>17150.831440000002</v>
      </c>
      <c r="EP18" s="967">
        <v>17548.421901000002</v>
      </c>
      <c r="EQ18" s="963">
        <v>18791.944487999997</v>
      </c>
      <c r="ER18" s="963">
        <v>19326.419551999999</v>
      </c>
      <c r="ES18" s="963">
        <v>19319.611259000001</v>
      </c>
      <c r="ET18" s="963">
        <v>18955.110370999999</v>
      </c>
      <c r="EU18" s="963">
        <v>18957.563126000001</v>
      </c>
      <c r="EV18" s="963">
        <v>20289.579229999999</v>
      </c>
      <c r="EW18" s="963">
        <v>17951.699083</v>
      </c>
      <c r="EX18" s="963">
        <v>18059.237184000001</v>
      </c>
      <c r="EY18" s="963">
        <v>15683.808856</v>
      </c>
      <c r="EZ18" s="963">
        <v>13501.210895000002</v>
      </c>
      <c r="FA18" s="964">
        <v>12494.495269999999</v>
      </c>
      <c r="FB18" s="967">
        <v>10101.703122999999</v>
      </c>
      <c r="FC18" s="963">
        <v>1878.8372469999999</v>
      </c>
      <c r="FD18" s="963">
        <v>1878.8372469999999</v>
      </c>
      <c r="FE18" s="963">
        <v>1879.0717649999999</v>
      </c>
      <c r="FF18" s="963">
        <v>1878.8372469999997</v>
      </c>
      <c r="FG18" s="963">
        <v>1911.643556</v>
      </c>
      <c r="FH18" s="963">
        <v>1604.8588010000001</v>
      </c>
      <c r="FI18" s="963">
        <v>1604.8588010000001</v>
      </c>
      <c r="FJ18" s="963">
        <v>504.8830900000001</v>
      </c>
      <c r="FK18" s="963">
        <v>504.88309000000004</v>
      </c>
      <c r="FL18" s="963">
        <v>382.55335500000007</v>
      </c>
      <c r="FM18" s="964">
        <v>224.738946</v>
      </c>
      <c r="FN18" s="967">
        <v>224.738946</v>
      </c>
      <c r="FO18" s="963">
        <v>94.884562000000003</v>
      </c>
      <c r="FP18" s="963">
        <v>94.884562000000003</v>
      </c>
      <c r="FQ18" s="963">
        <v>94.845606000000004</v>
      </c>
      <c r="FR18" s="963">
        <v>0</v>
      </c>
      <c r="FS18" s="963">
        <v>0</v>
      </c>
      <c r="FT18" s="963">
        <v>0</v>
      </c>
      <c r="FU18" s="963">
        <v>0</v>
      </c>
      <c r="FV18" s="963">
        <v>0</v>
      </c>
      <c r="FW18" s="963">
        <v>0</v>
      </c>
      <c r="FX18" s="963">
        <v>0</v>
      </c>
      <c r="FY18" s="964">
        <v>0</v>
      </c>
      <c r="FZ18" s="967">
        <v>0</v>
      </c>
      <c r="GA18" s="963">
        <v>0</v>
      </c>
      <c r="GB18" s="963">
        <v>0</v>
      </c>
      <c r="GC18" s="963">
        <v>0</v>
      </c>
      <c r="GD18" s="963">
        <v>0</v>
      </c>
      <c r="GE18" s="963">
        <v>0</v>
      </c>
      <c r="GF18" s="963">
        <v>0</v>
      </c>
      <c r="GG18" s="963">
        <v>0</v>
      </c>
      <c r="GH18" s="963">
        <v>0</v>
      </c>
      <c r="GI18" s="963">
        <v>0</v>
      </c>
      <c r="GJ18" s="963">
        <v>0</v>
      </c>
      <c r="GK18" s="954">
        <v>0</v>
      </c>
      <c r="GM18" s="963"/>
    </row>
    <row r="19" spans="1:195" ht="39.75" customHeight="1" x14ac:dyDescent="0.7">
      <c r="A19" s="975" t="s">
        <v>733</v>
      </c>
      <c r="B19" s="976">
        <v>835.92773599999998</v>
      </c>
      <c r="C19" s="977">
        <v>976.69773600000008</v>
      </c>
      <c r="D19" s="977">
        <v>1098.6501860000001</v>
      </c>
      <c r="E19" s="977">
        <v>1178.5121359999998</v>
      </c>
      <c r="F19" s="977">
        <v>1249.4375809999999</v>
      </c>
      <c r="G19" s="977">
        <v>1253.443581</v>
      </c>
      <c r="H19" s="977">
        <v>1236.951581</v>
      </c>
      <c r="I19" s="977">
        <v>1249.439081</v>
      </c>
      <c r="J19" s="977">
        <v>1256.0390809999999</v>
      </c>
      <c r="K19" s="977">
        <v>1278.7390809999999</v>
      </c>
      <c r="L19" s="977">
        <v>1278.429081</v>
      </c>
      <c r="M19" s="978">
        <v>1281.429081</v>
      </c>
      <c r="N19" s="977">
        <v>1281.429081</v>
      </c>
      <c r="O19" s="977">
        <v>1279.929081</v>
      </c>
      <c r="P19" s="977">
        <v>1289.929081</v>
      </c>
      <c r="Q19" s="977">
        <v>1282.929081</v>
      </c>
      <c r="R19" s="977">
        <v>1366.429081</v>
      </c>
      <c r="S19" s="977">
        <v>1451.4783359999999</v>
      </c>
      <c r="T19" s="977">
        <v>1452.638336</v>
      </c>
      <c r="U19" s="977">
        <v>1400.638336</v>
      </c>
      <c r="V19" s="977">
        <v>1393.638336</v>
      </c>
      <c r="W19" s="977">
        <v>1212.8428359999998</v>
      </c>
      <c r="X19" s="977">
        <v>1129.091336</v>
      </c>
      <c r="Y19" s="977">
        <v>894.99298600000009</v>
      </c>
      <c r="Z19" s="976">
        <v>770.82518600000003</v>
      </c>
      <c r="AA19" s="977">
        <v>601.51763600000004</v>
      </c>
      <c r="AB19" s="977">
        <v>542.782736</v>
      </c>
      <c r="AC19" s="977">
        <v>473.62183600000003</v>
      </c>
      <c r="AD19" s="977">
        <v>447.23534100000001</v>
      </c>
      <c r="AE19" s="977">
        <v>507.30934100000002</v>
      </c>
      <c r="AF19" s="977">
        <v>638.18334100000004</v>
      </c>
      <c r="AG19" s="977">
        <v>812.18334103999996</v>
      </c>
      <c r="AH19" s="977">
        <v>895.18334100000004</v>
      </c>
      <c r="AI19" s="977">
        <v>1135.1833410400002</v>
      </c>
      <c r="AJ19" s="977">
        <v>1174.14334104</v>
      </c>
      <c r="AK19" s="978">
        <v>1250.14334104</v>
      </c>
      <c r="AL19" s="977">
        <v>1669.660341</v>
      </c>
      <c r="AM19" s="977">
        <v>1989.660341</v>
      </c>
      <c r="AN19" s="977">
        <v>2148.960341</v>
      </c>
      <c r="AO19" s="977">
        <v>2187.960341</v>
      </c>
      <c r="AP19" s="977">
        <v>2174.960341</v>
      </c>
      <c r="AQ19" s="977">
        <v>2258.9033410399998</v>
      </c>
      <c r="AR19" s="977">
        <v>2277.9033410399998</v>
      </c>
      <c r="AS19" s="977">
        <v>2282.9033410399998</v>
      </c>
      <c r="AT19" s="977">
        <v>2353.9008410399997</v>
      </c>
      <c r="AU19" s="977">
        <v>2515.8988410399998</v>
      </c>
      <c r="AV19" s="977">
        <v>2550.09884104</v>
      </c>
      <c r="AW19" s="977">
        <v>2553.7888410400001</v>
      </c>
      <c r="AX19" s="979">
        <v>2552.88884104</v>
      </c>
      <c r="AY19" s="980">
        <v>2540.38884104</v>
      </c>
      <c r="AZ19" s="980">
        <v>2551.9888410399999</v>
      </c>
      <c r="BA19" s="980">
        <v>2383.9888410399999</v>
      </c>
      <c r="BB19" s="980">
        <v>2334.6888410399997</v>
      </c>
      <c r="BC19" s="980">
        <v>2256.6088410399998</v>
      </c>
      <c r="BD19" s="980">
        <v>2195.0268410399999</v>
      </c>
      <c r="BE19" s="980">
        <v>2026.0532410400001</v>
      </c>
      <c r="BF19" s="980">
        <v>1802.0532410400001</v>
      </c>
      <c r="BG19" s="980">
        <v>1670.0532410400001</v>
      </c>
      <c r="BH19" s="980">
        <v>1701.0532410400001</v>
      </c>
      <c r="BI19" s="981">
        <v>1613.2202087999999</v>
      </c>
      <c r="BJ19" s="980">
        <v>1270.2032087999999</v>
      </c>
      <c r="BK19" s="980">
        <v>985.20320879999997</v>
      </c>
      <c r="BL19" s="980">
        <v>1241.83624104</v>
      </c>
      <c r="BM19" s="980">
        <v>1233.33624104</v>
      </c>
      <c r="BN19" s="980">
        <v>1223.33624104</v>
      </c>
      <c r="BO19" s="980">
        <v>1068.336241</v>
      </c>
      <c r="BP19" s="980">
        <v>1068.33624104</v>
      </c>
      <c r="BQ19" s="980">
        <v>1063.33624104</v>
      </c>
      <c r="BR19" s="980">
        <v>1007.8362410000001</v>
      </c>
      <c r="BS19" s="980">
        <v>839.83624100000009</v>
      </c>
      <c r="BT19" s="980">
        <v>776.33624100000009</v>
      </c>
      <c r="BU19" s="980">
        <v>803.33624100000009</v>
      </c>
      <c r="BV19" s="976">
        <v>817.73624100000006</v>
      </c>
      <c r="BW19" s="977">
        <v>820.73624100000006</v>
      </c>
      <c r="BX19" s="977">
        <v>850.73624100000006</v>
      </c>
      <c r="BY19" s="977">
        <v>843.27880000000005</v>
      </c>
      <c r="BZ19" s="977">
        <v>824.27880000000005</v>
      </c>
      <c r="CA19" s="977">
        <v>1164.3844999999999</v>
      </c>
      <c r="CB19" s="977">
        <v>875.16498000000001</v>
      </c>
      <c r="CC19" s="977">
        <v>959.53338199999996</v>
      </c>
      <c r="CD19" s="977">
        <v>1050.0433820000001</v>
      </c>
      <c r="CE19" s="977">
        <v>1245.9733819999999</v>
      </c>
      <c r="CF19" s="977">
        <v>1440.633382</v>
      </c>
      <c r="CG19" s="978">
        <v>2474.9817030000004</v>
      </c>
      <c r="CH19" s="977">
        <v>1546.8638780000001</v>
      </c>
      <c r="CI19" s="977">
        <v>1452.506138</v>
      </c>
      <c r="CJ19" s="977">
        <v>1370.004807</v>
      </c>
      <c r="CK19" s="977">
        <v>1580.3126910000001</v>
      </c>
      <c r="CL19" s="977">
        <v>2057.9212469999998</v>
      </c>
      <c r="CM19" s="977">
        <v>2116.1960920000001</v>
      </c>
      <c r="CN19" s="977">
        <v>2106.6947919999998</v>
      </c>
      <c r="CO19" s="977">
        <v>2186.7941190000001</v>
      </c>
      <c r="CP19" s="977">
        <v>2178.3332889999997</v>
      </c>
      <c r="CQ19" s="982">
        <v>2332.907772</v>
      </c>
      <c r="CR19" s="982">
        <v>2451.754942</v>
      </c>
      <c r="CS19" s="982">
        <v>2577.8141729999998</v>
      </c>
      <c r="CT19" s="983">
        <v>2682.938373</v>
      </c>
      <c r="CU19" s="982">
        <v>2773.6245120000003</v>
      </c>
      <c r="CV19" s="982">
        <v>2908.4311339999999</v>
      </c>
      <c r="CW19" s="982">
        <v>2820.3764569999998</v>
      </c>
      <c r="CX19" s="982">
        <v>2957.1313599999999</v>
      </c>
      <c r="CY19" s="982">
        <v>2926.9414389999997</v>
      </c>
      <c r="CZ19" s="982">
        <v>2726.1324130000003</v>
      </c>
      <c r="DA19" s="982">
        <v>2786.9896650000001</v>
      </c>
      <c r="DB19" s="982">
        <v>4015.2990219999997</v>
      </c>
      <c r="DC19" s="982">
        <v>6195.4922000000006</v>
      </c>
      <c r="DD19" s="982">
        <v>6862.623149</v>
      </c>
      <c r="DE19" s="984">
        <v>7069.1606300000003</v>
      </c>
      <c r="DF19" s="983">
        <v>8299.2259409999988</v>
      </c>
      <c r="DG19" s="982">
        <v>8791.771632</v>
      </c>
      <c r="DH19" s="982">
        <v>7768.1478499999994</v>
      </c>
      <c r="DI19" s="982">
        <v>7282.7704759999997</v>
      </c>
      <c r="DJ19" s="982">
        <v>6753.0420489999997</v>
      </c>
      <c r="DK19" s="982">
        <v>6705.8542589999997</v>
      </c>
      <c r="DL19" s="985">
        <v>6480.7124050000002</v>
      </c>
      <c r="DM19" s="985">
        <v>6499.2871880000002</v>
      </c>
      <c r="DN19" s="985">
        <v>6937.5575669999998</v>
      </c>
      <c r="DO19" s="985">
        <v>5721.2267449999999</v>
      </c>
      <c r="DP19" s="985">
        <v>5436.7373399999997</v>
      </c>
      <c r="DQ19" s="986">
        <v>7583.4624649999996</v>
      </c>
      <c r="DR19" s="987">
        <v>7425.2853679999998</v>
      </c>
      <c r="DS19" s="985">
        <v>6844.2676449999999</v>
      </c>
      <c r="DT19" s="985">
        <v>6877.1522580000001</v>
      </c>
      <c r="DU19" s="985">
        <v>6825.8824170000007</v>
      </c>
      <c r="DV19" s="985">
        <v>6970.0546349999995</v>
      </c>
      <c r="DW19" s="985">
        <v>6740.0271569999995</v>
      </c>
      <c r="DX19" s="982">
        <v>6495.6144340000001</v>
      </c>
      <c r="DY19" s="982">
        <v>8015.651605</v>
      </c>
      <c r="DZ19" s="982">
        <v>8430.2433660000006</v>
      </c>
      <c r="EA19" s="982">
        <v>9825.6913999999997</v>
      </c>
      <c r="EB19" s="982">
        <v>9839.2700420000001</v>
      </c>
      <c r="EC19" s="984">
        <v>10480.500330000001</v>
      </c>
      <c r="ED19" s="983">
        <v>9840.9261500000011</v>
      </c>
      <c r="EE19" s="982">
        <v>10437.136853</v>
      </c>
      <c r="EF19" s="982">
        <v>10646.843309</v>
      </c>
      <c r="EG19" s="982">
        <v>10397.146226999999</v>
      </c>
      <c r="EH19" s="982">
        <v>10331.927730000001</v>
      </c>
      <c r="EI19" s="982">
        <v>10222.008423000001</v>
      </c>
      <c r="EJ19" s="982">
        <v>10088.576672000001</v>
      </c>
      <c r="EK19" s="982">
        <v>11125.697123</v>
      </c>
      <c r="EL19" s="982">
        <v>11165.247581</v>
      </c>
      <c r="EM19" s="982">
        <v>10806.606739000001</v>
      </c>
      <c r="EN19" s="982">
        <v>10629.555493</v>
      </c>
      <c r="EO19" s="984">
        <v>10374.541568000001</v>
      </c>
      <c r="EP19" s="983">
        <v>10810.948433</v>
      </c>
      <c r="EQ19" s="982">
        <v>11801.981994999998</v>
      </c>
      <c r="ER19" s="982">
        <v>12229.874065</v>
      </c>
      <c r="ES19" s="982">
        <v>12114.017657</v>
      </c>
      <c r="ET19" s="982">
        <v>11308.580825999999</v>
      </c>
      <c r="EU19" s="982">
        <v>11050.497169</v>
      </c>
      <c r="EV19" s="982">
        <v>12117.221965000001</v>
      </c>
      <c r="EW19" s="982">
        <v>10311.162724</v>
      </c>
      <c r="EX19" s="982">
        <v>10412.329397</v>
      </c>
      <c r="EY19" s="982">
        <v>8856.0115179999993</v>
      </c>
      <c r="EZ19" s="982">
        <v>7031.411642</v>
      </c>
      <c r="FA19" s="984">
        <v>7317.9740760000004</v>
      </c>
      <c r="FB19" s="983">
        <v>5858.728854</v>
      </c>
      <c r="FC19" s="982">
        <v>31.281020000000002</v>
      </c>
      <c r="FD19" s="982">
        <v>31.800121999999998</v>
      </c>
      <c r="FE19" s="982">
        <v>31.800121999999998</v>
      </c>
      <c r="FF19" s="982">
        <v>31.800121999999998</v>
      </c>
      <c r="FG19" s="982">
        <v>31.800121999999998</v>
      </c>
      <c r="FH19" s="982">
        <v>31.546256</v>
      </c>
      <c r="FI19" s="982">
        <v>31.546256</v>
      </c>
      <c r="FJ19" s="982">
        <v>30.900568</v>
      </c>
      <c r="FK19" s="982">
        <v>31.027153999999999</v>
      </c>
      <c r="FL19" s="982">
        <v>29.900568</v>
      </c>
      <c r="FM19" s="984">
        <v>4.9005679999999998</v>
      </c>
      <c r="FN19" s="983">
        <v>4.9005679999999998</v>
      </c>
      <c r="FO19" s="982">
        <v>4.8021000000000003</v>
      </c>
      <c r="FP19" s="982">
        <v>4.8021000000000003</v>
      </c>
      <c r="FQ19" s="982">
        <v>4.8021000000000003</v>
      </c>
      <c r="FR19" s="982">
        <v>0</v>
      </c>
      <c r="FS19" s="982">
        <v>0</v>
      </c>
      <c r="FT19" s="982">
        <v>0</v>
      </c>
      <c r="FU19" s="982">
        <v>0</v>
      </c>
      <c r="FV19" s="982">
        <v>0</v>
      </c>
      <c r="FW19" s="982">
        <v>0</v>
      </c>
      <c r="FX19" s="982">
        <v>0</v>
      </c>
      <c r="FY19" s="984">
        <v>0</v>
      </c>
      <c r="FZ19" s="983">
        <v>0</v>
      </c>
      <c r="GA19" s="982">
        <v>0</v>
      </c>
      <c r="GB19" s="982">
        <v>0</v>
      </c>
      <c r="GC19" s="982">
        <v>0</v>
      </c>
      <c r="GD19" s="982">
        <v>0</v>
      </c>
      <c r="GE19" s="982">
        <v>0</v>
      </c>
      <c r="GF19" s="982">
        <v>0</v>
      </c>
      <c r="GG19" s="982">
        <v>0</v>
      </c>
      <c r="GH19" s="982">
        <v>0</v>
      </c>
      <c r="GI19" s="982">
        <v>0</v>
      </c>
      <c r="GJ19" s="982">
        <v>0</v>
      </c>
      <c r="GK19" s="978">
        <v>0</v>
      </c>
      <c r="GM19" s="982"/>
    </row>
    <row r="20" spans="1:195" ht="39.75" customHeight="1" x14ac:dyDescent="0.7">
      <c r="A20" s="975" t="s">
        <v>734</v>
      </c>
      <c r="B20" s="976">
        <v>193.773808</v>
      </c>
      <c r="C20" s="977">
        <v>201.30174299999999</v>
      </c>
      <c r="D20" s="977">
        <v>202.58436799999998</v>
      </c>
      <c r="E20" s="977">
        <v>209.45357899999999</v>
      </c>
      <c r="F20" s="977">
        <v>317.33460599999995</v>
      </c>
      <c r="G20" s="977">
        <v>319.42268000000001</v>
      </c>
      <c r="H20" s="977">
        <v>320.30344000000002</v>
      </c>
      <c r="I20" s="977">
        <v>322.93912100000006</v>
      </c>
      <c r="J20" s="977">
        <v>336.37420600000002</v>
      </c>
      <c r="K20" s="977">
        <v>336.68797899999998</v>
      </c>
      <c r="L20" s="977">
        <v>336.807365</v>
      </c>
      <c r="M20" s="978">
        <v>337.32644099999999</v>
      </c>
      <c r="N20" s="977">
        <v>337.46531400000003</v>
      </c>
      <c r="O20" s="977">
        <v>337.43195000000003</v>
      </c>
      <c r="P20" s="977">
        <v>338.01981700000005</v>
      </c>
      <c r="Q20" s="977">
        <v>338.208572</v>
      </c>
      <c r="R20" s="977">
        <v>341.23728799999998</v>
      </c>
      <c r="S20" s="977">
        <v>342.92868300000004</v>
      </c>
      <c r="T20" s="977">
        <v>343.04447499999998</v>
      </c>
      <c r="U20" s="977">
        <v>344.68477200000001</v>
      </c>
      <c r="V20" s="977">
        <v>236.17813699999999</v>
      </c>
      <c r="W20" s="977">
        <v>244.61735400000001</v>
      </c>
      <c r="X20" s="977">
        <v>278.47522600000002</v>
      </c>
      <c r="Y20" s="977">
        <v>267.35810200000003</v>
      </c>
      <c r="Z20" s="976">
        <v>258.487729</v>
      </c>
      <c r="AA20" s="977">
        <v>252.67595900000003</v>
      </c>
      <c r="AB20" s="977">
        <v>248.11300400000002</v>
      </c>
      <c r="AC20" s="977">
        <v>249.43445800000001</v>
      </c>
      <c r="AD20" s="977">
        <v>248.828103</v>
      </c>
      <c r="AE20" s="977">
        <v>259.27925400000004</v>
      </c>
      <c r="AF20" s="977">
        <v>263.46402500000005</v>
      </c>
      <c r="AG20" s="977">
        <v>307.85494320999999</v>
      </c>
      <c r="AH20" s="977">
        <v>330.61703600000004</v>
      </c>
      <c r="AI20" s="977">
        <v>349.29958220999998</v>
      </c>
      <c r="AJ20" s="977">
        <v>368.55977220999995</v>
      </c>
      <c r="AK20" s="978">
        <v>405.74718720999994</v>
      </c>
      <c r="AL20" s="977">
        <v>438.57979399999999</v>
      </c>
      <c r="AM20" s="977">
        <v>457.09873999999991</v>
      </c>
      <c r="AN20" s="977">
        <v>478.76422599999995</v>
      </c>
      <c r="AO20" s="977">
        <v>698.06090200000006</v>
      </c>
      <c r="AP20" s="977">
        <v>963.82038900000009</v>
      </c>
      <c r="AQ20" s="977">
        <v>972.63713121000001</v>
      </c>
      <c r="AR20" s="977">
        <v>1007.01719421</v>
      </c>
      <c r="AS20" s="977">
        <v>1019.1784482100001</v>
      </c>
      <c r="AT20" s="977">
        <v>1046.55980221</v>
      </c>
      <c r="AU20" s="977">
        <v>1068.83710421</v>
      </c>
      <c r="AV20" s="977">
        <v>1037.84597721</v>
      </c>
      <c r="AW20" s="977">
        <v>1058.4261682099998</v>
      </c>
      <c r="AX20" s="979">
        <v>1057.7595202099999</v>
      </c>
      <c r="AY20" s="980">
        <v>1057.6439582099999</v>
      </c>
      <c r="AZ20" s="980">
        <v>1061.8523312099999</v>
      </c>
      <c r="BA20" s="980">
        <v>1062.33263521</v>
      </c>
      <c r="BB20" s="980">
        <v>1066.7661103</v>
      </c>
      <c r="BC20" s="980">
        <v>1069.29778921</v>
      </c>
      <c r="BD20" s="980">
        <v>1068.6637382099998</v>
      </c>
      <c r="BE20" s="980">
        <v>1020.4878692099999</v>
      </c>
      <c r="BF20" s="980">
        <v>1011.5369112100001</v>
      </c>
      <c r="BG20" s="980">
        <v>1006.2901052</v>
      </c>
      <c r="BH20" s="980">
        <v>994.33639520999998</v>
      </c>
      <c r="BI20" s="981">
        <v>982.00278420999996</v>
      </c>
      <c r="BJ20" s="980">
        <v>970.83897120999995</v>
      </c>
      <c r="BK20" s="980">
        <v>969.74434921</v>
      </c>
      <c r="BL20" s="980">
        <v>954.10717096999997</v>
      </c>
      <c r="BM20" s="980">
        <v>961.00865196999996</v>
      </c>
      <c r="BN20" s="980">
        <v>949.07967796999992</v>
      </c>
      <c r="BO20" s="980">
        <v>950.69043096999997</v>
      </c>
      <c r="BP20" s="980">
        <v>944.36758996999981</v>
      </c>
      <c r="BQ20" s="980">
        <v>928.65101397000001</v>
      </c>
      <c r="BR20" s="980">
        <v>986.44820499999992</v>
      </c>
      <c r="BS20" s="980">
        <v>955.14404400000001</v>
      </c>
      <c r="BT20" s="980">
        <v>952.43315099999995</v>
      </c>
      <c r="BU20" s="980">
        <v>936.01107500000012</v>
      </c>
      <c r="BV20" s="976">
        <v>937.36767300000008</v>
      </c>
      <c r="BW20" s="977">
        <v>949.72053200000005</v>
      </c>
      <c r="BX20" s="977">
        <v>951.48688500000003</v>
      </c>
      <c r="BY20" s="977">
        <v>941.31836099999987</v>
      </c>
      <c r="BZ20" s="977">
        <v>863.63050999999996</v>
      </c>
      <c r="CA20" s="977">
        <v>861.73089599999992</v>
      </c>
      <c r="CB20" s="977">
        <v>883.31140799999991</v>
      </c>
      <c r="CC20" s="977">
        <v>898.31402100000003</v>
      </c>
      <c r="CD20" s="977">
        <v>883.84164700000008</v>
      </c>
      <c r="CE20" s="977">
        <v>908.7695920000001</v>
      </c>
      <c r="CF20" s="977">
        <v>940.17482200000006</v>
      </c>
      <c r="CG20" s="978">
        <v>929.23313400000006</v>
      </c>
      <c r="CH20" s="977">
        <v>1683.5314989999999</v>
      </c>
      <c r="CI20" s="977">
        <v>1772.6858459999999</v>
      </c>
      <c r="CJ20" s="977">
        <v>1796.4570900000001</v>
      </c>
      <c r="CK20" s="977">
        <v>1879.228922</v>
      </c>
      <c r="CL20" s="977">
        <v>1676.892527</v>
      </c>
      <c r="CM20" s="977">
        <v>1741.8666559999999</v>
      </c>
      <c r="CN20" s="977">
        <v>1784.6375619999999</v>
      </c>
      <c r="CO20" s="977">
        <v>1665.1799699999999</v>
      </c>
      <c r="CP20" s="977">
        <v>1767.375875</v>
      </c>
      <c r="CQ20" s="982">
        <v>1890.737519</v>
      </c>
      <c r="CR20" s="982">
        <v>1839.6452009999998</v>
      </c>
      <c r="CS20" s="982">
        <v>1950.213186</v>
      </c>
      <c r="CT20" s="983">
        <v>1993.811864</v>
      </c>
      <c r="CU20" s="982">
        <v>2050.712622</v>
      </c>
      <c r="CV20" s="982">
        <v>2181.5189439999999</v>
      </c>
      <c r="CW20" s="982">
        <v>2261.879739</v>
      </c>
      <c r="CX20" s="982">
        <v>2708.2503669999996</v>
      </c>
      <c r="CY20" s="982">
        <v>2689.2087900000001</v>
      </c>
      <c r="CZ20" s="982">
        <v>2731.2513139999996</v>
      </c>
      <c r="DA20" s="982">
        <v>2759.6465839999996</v>
      </c>
      <c r="DB20" s="982">
        <v>2833.4699569999993</v>
      </c>
      <c r="DC20" s="982">
        <v>3090.7894999999994</v>
      </c>
      <c r="DD20" s="982">
        <v>3848.3915019999999</v>
      </c>
      <c r="DE20" s="984">
        <v>4042.3111710000003</v>
      </c>
      <c r="DF20" s="983">
        <v>3970.4764020000007</v>
      </c>
      <c r="DG20" s="982">
        <v>4263.6831779999993</v>
      </c>
      <c r="DH20" s="982">
        <v>4417.6607410000006</v>
      </c>
      <c r="DI20" s="982">
        <v>4312.1715830000003</v>
      </c>
      <c r="DJ20" s="982">
        <v>4286.4494919999997</v>
      </c>
      <c r="DK20" s="982">
        <v>4235.2010689999997</v>
      </c>
      <c r="DL20" s="985">
        <v>4385.4979139999996</v>
      </c>
      <c r="DM20" s="985">
        <v>4378.4033239999999</v>
      </c>
      <c r="DN20" s="985">
        <v>4398.2421999999997</v>
      </c>
      <c r="DO20" s="985">
        <v>4155.0114720000001</v>
      </c>
      <c r="DP20" s="985">
        <v>4522.4695759999995</v>
      </c>
      <c r="DQ20" s="986">
        <v>4572.9869630000003</v>
      </c>
      <c r="DR20" s="987">
        <v>4680.0502280000001</v>
      </c>
      <c r="DS20" s="985">
        <v>4771.1403439999995</v>
      </c>
      <c r="DT20" s="985">
        <v>4812.0800260000005</v>
      </c>
      <c r="DU20" s="985">
        <v>4962.4858829999994</v>
      </c>
      <c r="DV20" s="985">
        <v>4933.5129319999987</v>
      </c>
      <c r="DW20" s="985">
        <v>5183.0929560000004</v>
      </c>
      <c r="DX20" s="982">
        <v>5413.252493</v>
      </c>
      <c r="DY20" s="982">
        <v>5594.4989880000003</v>
      </c>
      <c r="DZ20" s="982">
        <v>5602.6328869999998</v>
      </c>
      <c r="EA20" s="982">
        <v>5806.0302000000001</v>
      </c>
      <c r="EB20" s="982">
        <v>5567.3019160000003</v>
      </c>
      <c r="EC20" s="984">
        <v>5349.7822989999995</v>
      </c>
      <c r="ED20" s="983">
        <v>5211.0605009999999</v>
      </c>
      <c r="EE20" s="982">
        <v>5126.6839119999995</v>
      </c>
      <c r="EF20" s="982">
        <v>4975.1443839999993</v>
      </c>
      <c r="EG20" s="982">
        <v>5099.853709</v>
      </c>
      <c r="EH20" s="982">
        <v>5145.1557089999997</v>
      </c>
      <c r="EI20" s="982">
        <v>5193.1376109999992</v>
      </c>
      <c r="EJ20" s="982">
        <v>5142.9382890000006</v>
      </c>
      <c r="EK20" s="982">
        <v>5658.362126</v>
      </c>
      <c r="EL20" s="982">
        <v>5241.6073820000001</v>
      </c>
      <c r="EM20" s="982">
        <v>6078.5823930000006</v>
      </c>
      <c r="EN20" s="982">
        <v>6578.6167880000003</v>
      </c>
      <c r="EO20" s="984">
        <v>6776.2898720000003</v>
      </c>
      <c r="EP20" s="983">
        <v>6737.4734680000001</v>
      </c>
      <c r="EQ20" s="982">
        <v>6989.962493</v>
      </c>
      <c r="ER20" s="982">
        <v>7096.5454870000003</v>
      </c>
      <c r="ES20" s="982">
        <v>7205.5936019999999</v>
      </c>
      <c r="ET20" s="982">
        <v>7646.5295450000012</v>
      </c>
      <c r="EU20" s="982">
        <v>7907.0659570000007</v>
      </c>
      <c r="EV20" s="982">
        <v>8172.3572650000006</v>
      </c>
      <c r="EW20" s="982">
        <v>7640.5363589999997</v>
      </c>
      <c r="EX20" s="982">
        <v>7646.9077869999992</v>
      </c>
      <c r="EY20" s="982">
        <v>6827.7973380000003</v>
      </c>
      <c r="EZ20" s="982">
        <v>6469.799253000001</v>
      </c>
      <c r="FA20" s="984">
        <v>5176.521193999999</v>
      </c>
      <c r="FB20" s="983">
        <v>4242.9742690000003</v>
      </c>
      <c r="FC20" s="982">
        <v>1847.556227</v>
      </c>
      <c r="FD20" s="982">
        <v>1847.0371250000001</v>
      </c>
      <c r="FE20" s="982">
        <v>1847.2716429999998</v>
      </c>
      <c r="FF20" s="982">
        <v>1847.0371249999998</v>
      </c>
      <c r="FG20" s="982">
        <v>1846.8026070000001</v>
      </c>
      <c r="FH20" s="982">
        <v>1567.6325379999998</v>
      </c>
      <c r="FI20" s="982">
        <v>1567.4178899999999</v>
      </c>
      <c r="FJ20" s="982">
        <v>469.89887200000004</v>
      </c>
      <c r="FK20" s="982">
        <v>469.77228600000001</v>
      </c>
      <c r="FL20" s="982">
        <v>349.20332199999996</v>
      </c>
      <c r="FM20" s="984">
        <v>218.23602</v>
      </c>
      <c r="FN20" s="983">
        <v>218.267179</v>
      </c>
      <c r="FO20" s="982">
        <v>89.681533000000002</v>
      </c>
      <c r="FP20" s="982">
        <v>90.082461999999992</v>
      </c>
      <c r="FQ20" s="982">
        <v>89.642576999999989</v>
      </c>
      <c r="FR20" s="982">
        <v>0</v>
      </c>
      <c r="FS20" s="982">
        <v>0</v>
      </c>
      <c r="FT20" s="982">
        <v>0</v>
      </c>
      <c r="FU20" s="982">
        <v>0</v>
      </c>
      <c r="FV20" s="982">
        <v>0</v>
      </c>
      <c r="FW20" s="982">
        <v>0</v>
      </c>
      <c r="FX20" s="982">
        <v>0</v>
      </c>
      <c r="FY20" s="984">
        <v>0</v>
      </c>
      <c r="FZ20" s="983">
        <v>0</v>
      </c>
      <c r="GA20" s="982">
        <v>0</v>
      </c>
      <c r="GB20" s="982">
        <v>0</v>
      </c>
      <c r="GC20" s="982">
        <v>0</v>
      </c>
      <c r="GD20" s="982">
        <v>0</v>
      </c>
      <c r="GE20" s="982">
        <v>0</v>
      </c>
      <c r="GF20" s="982">
        <v>0</v>
      </c>
      <c r="GG20" s="982">
        <v>0</v>
      </c>
      <c r="GH20" s="982">
        <v>0</v>
      </c>
      <c r="GI20" s="982">
        <v>0</v>
      </c>
      <c r="GJ20" s="982">
        <v>0</v>
      </c>
      <c r="GK20" s="978">
        <v>0</v>
      </c>
      <c r="GM20" s="982"/>
    </row>
    <row r="21" spans="1:195" s="974" customFormat="1" ht="39.75" customHeight="1" x14ac:dyDescent="0.7">
      <c r="A21" s="988" t="s">
        <v>739</v>
      </c>
      <c r="B21" s="953">
        <v>0</v>
      </c>
      <c r="C21" s="948">
        <v>0</v>
      </c>
      <c r="D21" s="948">
        <v>0</v>
      </c>
      <c r="E21" s="948">
        <v>0</v>
      </c>
      <c r="F21" s="948">
        <v>0</v>
      </c>
      <c r="G21" s="948">
        <v>0</v>
      </c>
      <c r="H21" s="948">
        <v>0</v>
      </c>
      <c r="I21" s="948">
        <v>0</v>
      </c>
      <c r="J21" s="948">
        <v>0</v>
      </c>
      <c r="K21" s="948">
        <v>0</v>
      </c>
      <c r="L21" s="948">
        <v>0</v>
      </c>
      <c r="M21" s="954">
        <v>0</v>
      </c>
      <c r="N21" s="948">
        <v>0</v>
      </c>
      <c r="O21" s="948">
        <v>0</v>
      </c>
      <c r="P21" s="948">
        <v>0</v>
      </c>
      <c r="Q21" s="948">
        <v>0</v>
      </c>
      <c r="R21" s="948">
        <v>0</v>
      </c>
      <c r="S21" s="948">
        <v>0</v>
      </c>
      <c r="T21" s="948">
        <v>0</v>
      </c>
      <c r="U21" s="948">
        <v>0</v>
      </c>
      <c r="V21" s="948">
        <v>0</v>
      </c>
      <c r="W21" s="948">
        <v>0</v>
      </c>
      <c r="X21" s="948">
        <v>0</v>
      </c>
      <c r="Y21" s="948">
        <v>0</v>
      </c>
      <c r="Z21" s="953">
        <v>0</v>
      </c>
      <c r="AA21" s="948">
        <v>0</v>
      </c>
      <c r="AB21" s="948">
        <v>0</v>
      </c>
      <c r="AC21" s="948">
        <v>0</v>
      </c>
      <c r="AD21" s="948">
        <v>0</v>
      </c>
      <c r="AE21" s="948">
        <v>0</v>
      </c>
      <c r="AF21" s="948">
        <v>0</v>
      </c>
      <c r="AG21" s="948">
        <v>0</v>
      </c>
      <c r="AH21" s="948">
        <v>0</v>
      </c>
      <c r="AI21" s="948">
        <v>0</v>
      </c>
      <c r="AJ21" s="948">
        <v>0</v>
      </c>
      <c r="AK21" s="954">
        <v>0</v>
      </c>
      <c r="AL21" s="948">
        <v>0</v>
      </c>
      <c r="AM21" s="948">
        <v>0</v>
      </c>
      <c r="AN21" s="948">
        <v>0</v>
      </c>
      <c r="AO21" s="948">
        <v>0</v>
      </c>
      <c r="AP21" s="948">
        <v>0</v>
      </c>
      <c r="AQ21" s="948">
        <v>0</v>
      </c>
      <c r="AR21" s="948">
        <v>0</v>
      </c>
      <c r="AS21" s="948">
        <v>0</v>
      </c>
      <c r="AT21" s="948">
        <v>0</v>
      </c>
      <c r="AU21" s="948">
        <v>0</v>
      </c>
      <c r="AV21" s="948">
        <v>0</v>
      </c>
      <c r="AW21" s="948">
        <v>0</v>
      </c>
      <c r="AX21" s="971">
        <v>0</v>
      </c>
      <c r="AY21" s="972">
        <v>0</v>
      </c>
      <c r="AZ21" s="972">
        <v>0</v>
      </c>
      <c r="BA21" s="972">
        <v>0</v>
      </c>
      <c r="BB21" s="972">
        <v>0</v>
      </c>
      <c r="BC21" s="972">
        <v>0</v>
      </c>
      <c r="BD21" s="972">
        <v>0</v>
      </c>
      <c r="BE21" s="972">
        <v>0</v>
      </c>
      <c r="BF21" s="972">
        <v>0</v>
      </c>
      <c r="BG21" s="972">
        <v>0</v>
      </c>
      <c r="BH21" s="972">
        <v>0</v>
      </c>
      <c r="BI21" s="973">
        <v>0</v>
      </c>
      <c r="BJ21" s="972">
        <v>0</v>
      </c>
      <c r="BK21" s="972">
        <v>0</v>
      </c>
      <c r="BL21" s="972">
        <v>0</v>
      </c>
      <c r="BM21" s="972">
        <v>0</v>
      </c>
      <c r="BN21" s="972">
        <v>0</v>
      </c>
      <c r="BO21" s="972">
        <v>0</v>
      </c>
      <c r="BP21" s="972">
        <v>0</v>
      </c>
      <c r="BQ21" s="972">
        <v>0</v>
      </c>
      <c r="BR21" s="972">
        <v>0</v>
      </c>
      <c r="BS21" s="972">
        <v>0</v>
      </c>
      <c r="BT21" s="972">
        <v>0</v>
      </c>
      <c r="BU21" s="972">
        <v>0</v>
      </c>
      <c r="BV21" s="971">
        <v>0</v>
      </c>
      <c r="BW21" s="972">
        <v>0</v>
      </c>
      <c r="BX21" s="972">
        <v>0</v>
      </c>
      <c r="BY21" s="972">
        <v>0</v>
      </c>
      <c r="BZ21" s="972">
        <v>0</v>
      </c>
      <c r="CA21" s="972">
        <v>0</v>
      </c>
      <c r="CB21" s="972">
        <v>0</v>
      </c>
      <c r="CC21" s="972">
        <v>0</v>
      </c>
      <c r="CD21" s="948">
        <v>0</v>
      </c>
      <c r="CE21" s="948">
        <v>375.3785646</v>
      </c>
      <c r="CF21" s="948">
        <v>376.90230080000003</v>
      </c>
      <c r="CG21" s="954">
        <v>395.90641440000002</v>
      </c>
      <c r="CH21" s="948">
        <v>404.37687339999997</v>
      </c>
      <c r="CI21" s="948">
        <v>424.0718736</v>
      </c>
      <c r="CJ21" s="948">
        <v>408.79665479999994</v>
      </c>
      <c r="CK21" s="948">
        <v>396.42694539999997</v>
      </c>
      <c r="CL21" s="948">
        <v>405.80596759999997</v>
      </c>
      <c r="CM21" s="948">
        <v>413.11233001000005</v>
      </c>
      <c r="CN21" s="948">
        <v>414.20071300000001</v>
      </c>
      <c r="CO21" s="948">
        <v>416.57622720000001</v>
      </c>
      <c r="CP21" s="948">
        <v>416.10301720000001</v>
      </c>
      <c r="CQ21" s="963">
        <v>414.87267119999996</v>
      </c>
      <c r="CR21" s="963">
        <v>417.78764480000001</v>
      </c>
      <c r="CS21" s="963">
        <v>418.11889179999997</v>
      </c>
      <c r="CT21" s="967">
        <v>418.90442039999999</v>
      </c>
      <c r="CU21" s="963">
        <v>418.40281780000004</v>
      </c>
      <c r="CV21" s="963">
        <v>417.04943720000006</v>
      </c>
      <c r="CW21" s="963">
        <v>417.37121999999999</v>
      </c>
      <c r="CX21" s="963">
        <v>418.77192159999998</v>
      </c>
      <c r="CY21" s="963">
        <v>428.27397840000003</v>
      </c>
      <c r="CZ21" s="963">
        <v>444.49561697000001</v>
      </c>
      <c r="DA21" s="963">
        <v>447.31594909</v>
      </c>
      <c r="DB21" s="963">
        <v>452.38875954999997</v>
      </c>
      <c r="DC21" s="963">
        <v>0</v>
      </c>
      <c r="DD21" s="963">
        <v>0</v>
      </c>
      <c r="DE21" s="964">
        <v>0</v>
      </c>
      <c r="DF21" s="967">
        <v>0</v>
      </c>
      <c r="DG21" s="963">
        <v>0</v>
      </c>
      <c r="DH21" s="963">
        <v>0</v>
      </c>
      <c r="DI21" s="963">
        <v>0</v>
      </c>
      <c r="DJ21" s="963">
        <v>0</v>
      </c>
      <c r="DK21" s="963">
        <v>0</v>
      </c>
      <c r="DL21" s="1589">
        <v>0</v>
      </c>
      <c r="DM21" s="1589">
        <v>0</v>
      </c>
      <c r="DN21" s="1589">
        <v>0</v>
      </c>
      <c r="DO21" s="1589">
        <v>0</v>
      </c>
      <c r="DP21" s="1589">
        <v>0</v>
      </c>
      <c r="DQ21" s="961">
        <v>0</v>
      </c>
      <c r="DR21" s="1589">
        <v>40.248053999999996</v>
      </c>
      <c r="DS21" s="1589">
        <v>0</v>
      </c>
      <c r="DT21" s="1589">
        <v>0</v>
      </c>
      <c r="DU21" s="1589">
        <v>33.742430999999996</v>
      </c>
      <c r="DV21" s="1589">
        <v>33.757430999999997</v>
      </c>
      <c r="DW21" s="1589">
        <v>33.757430999999997</v>
      </c>
      <c r="DX21" s="963">
        <v>24.820236000000001</v>
      </c>
      <c r="DY21" s="963">
        <v>32.963930999999995</v>
      </c>
      <c r="DZ21" s="963">
        <v>30.358236000000002</v>
      </c>
      <c r="EA21" s="963">
        <v>0</v>
      </c>
      <c r="EB21" s="963">
        <v>0</v>
      </c>
      <c r="EC21" s="964">
        <v>0</v>
      </c>
      <c r="ED21" s="967">
        <v>0</v>
      </c>
      <c r="EE21" s="963">
        <v>0</v>
      </c>
      <c r="EF21" s="963">
        <v>0</v>
      </c>
      <c r="EG21" s="963">
        <v>0</v>
      </c>
      <c r="EH21" s="963">
        <v>0</v>
      </c>
      <c r="EI21" s="963">
        <v>0</v>
      </c>
      <c r="EJ21" s="963">
        <v>0</v>
      </c>
      <c r="EK21" s="963">
        <v>0</v>
      </c>
      <c r="EL21" s="963">
        <v>0</v>
      </c>
      <c r="EM21" s="963">
        <v>0</v>
      </c>
      <c r="EN21" s="963">
        <v>0</v>
      </c>
      <c r="EO21" s="964">
        <v>0</v>
      </c>
      <c r="EP21" s="967">
        <v>0</v>
      </c>
      <c r="EQ21" s="963">
        <v>0</v>
      </c>
      <c r="ER21" s="963">
        <v>0</v>
      </c>
      <c r="ES21" s="963">
        <v>0</v>
      </c>
      <c r="ET21" s="963">
        <v>0</v>
      </c>
      <c r="EU21" s="963">
        <v>0</v>
      </c>
      <c r="EV21" s="963">
        <v>0</v>
      </c>
      <c r="EW21" s="963">
        <v>0</v>
      </c>
      <c r="EX21" s="963">
        <v>0</v>
      </c>
      <c r="EY21" s="963">
        <v>0</v>
      </c>
      <c r="EZ21" s="963">
        <v>0</v>
      </c>
      <c r="FA21" s="964">
        <v>0</v>
      </c>
      <c r="FB21" s="967">
        <v>0</v>
      </c>
      <c r="FC21" s="963">
        <v>0</v>
      </c>
      <c r="FD21" s="963">
        <v>0</v>
      </c>
      <c r="FE21" s="963">
        <v>0</v>
      </c>
      <c r="FF21" s="963">
        <v>0</v>
      </c>
      <c r="FG21" s="963">
        <v>0</v>
      </c>
      <c r="FH21" s="963">
        <v>0</v>
      </c>
      <c r="FI21" s="963">
        <v>0</v>
      </c>
      <c r="FJ21" s="963">
        <v>0</v>
      </c>
      <c r="FK21" s="963">
        <v>0</v>
      </c>
      <c r="FL21" s="963">
        <v>0</v>
      </c>
      <c r="FM21" s="964">
        <v>0</v>
      </c>
      <c r="FN21" s="967">
        <v>0</v>
      </c>
      <c r="FO21" s="963">
        <v>0</v>
      </c>
      <c r="FP21" s="963">
        <v>0</v>
      </c>
      <c r="FQ21" s="963">
        <v>0</v>
      </c>
      <c r="FR21" s="963">
        <v>0</v>
      </c>
      <c r="FS21" s="963">
        <v>0</v>
      </c>
      <c r="FT21" s="963">
        <v>0</v>
      </c>
      <c r="FU21" s="963">
        <v>0</v>
      </c>
      <c r="FV21" s="963">
        <v>0</v>
      </c>
      <c r="FW21" s="963">
        <v>0</v>
      </c>
      <c r="FX21" s="963">
        <v>0</v>
      </c>
      <c r="FY21" s="964">
        <v>0</v>
      </c>
      <c r="FZ21" s="967">
        <v>0</v>
      </c>
      <c r="GA21" s="963">
        <v>0</v>
      </c>
      <c r="GB21" s="963">
        <v>0</v>
      </c>
      <c r="GC21" s="963">
        <v>0</v>
      </c>
      <c r="GD21" s="963">
        <v>0</v>
      </c>
      <c r="GE21" s="963">
        <v>0</v>
      </c>
      <c r="GF21" s="963">
        <v>0</v>
      </c>
      <c r="GG21" s="963">
        <v>0</v>
      </c>
      <c r="GH21" s="963">
        <v>0</v>
      </c>
      <c r="GI21" s="963">
        <v>0</v>
      </c>
      <c r="GJ21" s="963">
        <v>0</v>
      </c>
      <c r="GK21" s="954">
        <v>0</v>
      </c>
      <c r="GM21" s="963"/>
    </row>
    <row r="22" spans="1:195" ht="39.75" customHeight="1" x14ac:dyDescent="0.7">
      <c r="A22" s="975" t="s">
        <v>740</v>
      </c>
      <c r="B22" s="976">
        <v>0</v>
      </c>
      <c r="C22" s="977">
        <v>0</v>
      </c>
      <c r="D22" s="977">
        <v>0</v>
      </c>
      <c r="E22" s="977">
        <v>0</v>
      </c>
      <c r="F22" s="977">
        <v>0</v>
      </c>
      <c r="G22" s="977">
        <v>0</v>
      </c>
      <c r="H22" s="977">
        <v>0</v>
      </c>
      <c r="I22" s="977">
        <v>0</v>
      </c>
      <c r="J22" s="977">
        <v>0</v>
      </c>
      <c r="K22" s="977">
        <v>0</v>
      </c>
      <c r="L22" s="977">
        <v>0</v>
      </c>
      <c r="M22" s="978">
        <v>0</v>
      </c>
      <c r="N22" s="977">
        <v>0</v>
      </c>
      <c r="O22" s="977">
        <v>0</v>
      </c>
      <c r="P22" s="977">
        <v>0</v>
      </c>
      <c r="Q22" s="977">
        <v>0</v>
      </c>
      <c r="R22" s="977">
        <v>0</v>
      </c>
      <c r="S22" s="977">
        <v>0</v>
      </c>
      <c r="T22" s="977">
        <v>0</v>
      </c>
      <c r="U22" s="977">
        <v>0</v>
      </c>
      <c r="V22" s="977">
        <v>0</v>
      </c>
      <c r="W22" s="977">
        <v>0</v>
      </c>
      <c r="X22" s="977">
        <v>0</v>
      </c>
      <c r="Y22" s="977">
        <v>0</v>
      </c>
      <c r="Z22" s="976">
        <v>0</v>
      </c>
      <c r="AA22" s="977">
        <v>0</v>
      </c>
      <c r="AB22" s="977">
        <v>0</v>
      </c>
      <c r="AC22" s="977">
        <v>0</v>
      </c>
      <c r="AD22" s="977">
        <v>0</v>
      </c>
      <c r="AE22" s="977">
        <v>0</v>
      </c>
      <c r="AF22" s="977">
        <v>0</v>
      </c>
      <c r="AG22" s="977">
        <v>0</v>
      </c>
      <c r="AH22" s="977">
        <v>0</v>
      </c>
      <c r="AI22" s="977">
        <v>0</v>
      </c>
      <c r="AJ22" s="977">
        <v>0</v>
      </c>
      <c r="AK22" s="978">
        <v>0</v>
      </c>
      <c r="AL22" s="977">
        <v>0</v>
      </c>
      <c r="AM22" s="977">
        <v>0</v>
      </c>
      <c r="AN22" s="977">
        <v>0</v>
      </c>
      <c r="AO22" s="977">
        <v>0</v>
      </c>
      <c r="AP22" s="977">
        <v>0</v>
      </c>
      <c r="AQ22" s="977">
        <v>0</v>
      </c>
      <c r="AR22" s="977">
        <v>0</v>
      </c>
      <c r="AS22" s="977">
        <v>0</v>
      </c>
      <c r="AT22" s="977">
        <v>0</v>
      </c>
      <c r="AU22" s="977">
        <v>0</v>
      </c>
      <c r="AV22" s="977">
        <v>0</v>
      </c>
      <c r="AW22" s="977">
        <v>0</v>
      </c>
      <c r="AX22" s="979">
        <v>0</v>
      </c>
      <c r="AY22" s="980">
        <v>0</v>
      </c>
      <c r="AZ22" s="980">
        <v>0</v>
      </c>
      <c r="BA22" s="980">
        <v>0</v>
      </c>
      <c r="BB22" s="980">
        <v>0</v>
      </c>
      <c r="BC22" s="980">
        <v>0</v>
      </c>
      <c r="BD22" s="980">
        <v>0</v>
      </c>
      <c r="BE22" s="980">
        <v>0</v>
      </c>
      <c r="BF22" s="980">
        <v>0</v>
      </c>
      <c r="BG22" s="980">
        <v>0</v>
      </c>
      <c r="BH22" s="980">
        <v>0</v>
      </c>
      <c r="BI22" s="981">
        <v>0</v>
      </c>
      <c r="BJ22" s="980">
        <v>0</v>
      </c>
      <c r="BK22" s="980">
        <v>0</v>
      </c>
      <c r="BL22" s="980">
        <v>0</v>
      </c>
      <c r="BM22" s="980">
        <v>0</v>
      </c>
      <c r="BN22" s="980">
        <v>0</v>
      </c>
      <c r="BO22" s="980">
        <v>0</v>
      </c>
      <c r="BP22" s="980">
        <v>0</v>
      </c>
      <c r="BQ22" s="980">
        <v>0</v>
      </c>
      <c r="BR22" s="980">
        <v>0</v>
      </c>
      <c r="BS22" s="980">
        <v>0</v>
      </c>
      <c r="BT22" s="980">
        <v>0</v>
      </c>
      <c r="BU22" s="980">
        <v>0</v>
      </c>
      <c r="BV22" s="976">
        <v>0</v>
      </c>
      <c r="BW22" s="977">
        <v>0</v>
      </c>
      <c r="BX22" s="977">
        <v>0</v>
      </c>
      <c r="BY22" s="977">
        <v>0</v>
      </c>
      <c r="BZ22" s="977">
        <v>0</v>
      </c>
      <c r="CA22" s="977">
        <v>0</v>
      </c>
      <c r="CB22" s="977">
        <v>0</v>
      </c>
      <c r="CC22" s="977">
        <v>0</v>
      </c>
      <c r="CD22" s="977">
        <v>0</v>
      </c>
      <c r="CE22" s="977">
        <v>375.3785646</v>
      </c>
      <c r="CF22" s="977">
        <v>376.90230080000003</v>
      </c>
      <c r="CG22" s="978">
        <v>395.90641440000002</v>
      </c>
      <c r="CH22" s="977">
        <v>404.37687339999997</v>
      </c>
      <c r="CI22" s="977">
        <v>399.08258194000001</v>
      </c>
      <c r="CJ22" s="977">
        <v>384.70748626</v>
      </c>
      <c r="CK22" s="977">
        <v>373.06668696999998</v>
      </c>
      <c r="CL22" s="977">
        <v>373.86333688999997</v>
      </c>
      <c r="CM22" s="977">
        <v>380.26438241</v>
      </c>
      <c r="CN22" s="977">
        <v>381.26622441999996</v>
      </c>
      <c r="CO22" s="977">
        <v>381.08656655999999</v>
      </c>
      <c r="CP22" s="977">
        <v>379.33469105999995</v>
      </c>
      <c r="CQ22" s="982">
        <v>378.21306276000001</v>
      </c>
      <c r="CR22" s="982">
        <v>380.87045904000001</v>
      </c>
      <c r="CS22" s="982">
        <v>361.01922194000002</v>
      </c>
      <c r="CT22" s="983">
        <v>352.92995744999996</v>
      </c>
      <c r="CU22" s="982">
        <v>352.50735369</v>
      </c>
      <c r="CV22" s="982">
        <v>350.77247226000003</v>
      </c>
      <c r="CW22" s="982">
        <v>360.37365463000003</v>
      </c>
      <c r="CX22" s="982">
        <v>337.31398194000002</v>
      </c>
      <c r="CY22" s="982">
        <v>344.70034483000001</v>
      </c>
      <c r="CZ22" s="982">
        <v>356.27294506999999</v>
      </c>
      <c r="DA22" s="982">
        <v>358.13266118000001</v>
      </c>
      <c r="DB22" s="982">
        <v>360.49068836999999</v>
      </c>
      <c r="DC22" s="982">
        <v>0</v>
      </c>
      <c r="DD22" s="982">
        <v>0</v>
      </c>
      <c r="DE22" s="984">
        <v>0</v>
      </c>
      <c r="DF22" s="983">
        <v>0</v>
      </c>
      <c r="DG22" s="982">
        <v>0</v>
      </c>
      <c r="DH22" s="982">
        <v>0</v>
      </c>
      <c r="DI22" s="982">
        <v>0</v>
      </c>
      <c r="DJ22" s="982">
        <v>0</v>
      </c>
      <c r="DK22" s="982">
        <v>0</v>
      </c>
      <c r="DL22" s="985">
        <v>0</v>
      </c>
      <c r="DM22" s="985">
        <v>0</v>
      </c>
      <c r="DN22" s="985">
        <v>0</v>
      </c>
      <c r="DO22" s="985">
        <v>0</v>
      </c>
      <c r="DP22" s="985">
        <v>0</v>
      </c>
      <c r="DQ22" s="986">
        <v>0</v>
      </c>
      <c r="DR22" s="985">
        <v>0</v>
      </c>
      <c r="DS22" s="985">
        <v>0</v>
      </c>
      <c r="DT22" s="985">
        <v>0</v>
      </c>
      <c r="DU22" s="985">
        <v>0</v>
      </c>
      <c r="DV22" s="985">
        <v>0</v>
      </c>
      <c r="DW22" s="985">
        <v>0</v>
      </c>
      <c r="DX22" s="982">
        <v>0</v>
      </c>
      <c r="DY22" s="982">
        <v>0</v>
      </c>
      <c r="DZ22" s="982">
        <v>0</v>
      </c>
      <c r="EA22" s="982">
        <v>0</v>
      </c>
      <c r="EB22" s="982">
        <v>0</v>
      </c>
      <c r="EC22" s="984">
        <v>0</v>
      </c>
      <c r="ED22" s="983">
        <v>0</v>
      </c>
      <c r="EE22" s="982">
        <v>0</v>
      </c>
      <c r="EF22" s="982">
        <v>0</v>
      </c>
      <c r="EG22" s="982">
        <v>0</v>
      </c>
      <c r="EH22" s="982">
        <v>0</v>
      </c>
      <c r="EI22" s="982">
        <v>0</v>
      </c>
      <c r="EJ22" s="982">
        <v>0</v>
      </c>
      <c r="EK22" s="982">
        <v>0</v>
      </c>
      <c r="EL22" s="982">
        <v>0</v>
      </c>
      <c r="EM22" s="982">
        <v>0</v>
      </c>
      <c r="EN22" s="982">
        <v>0</v>
      </c>
      <c r="EO22" s="984">
        <v>0</v>
      </c>
      <c r="EP22" s="983">
        <v>0</v>
      </c>
      <c r="EQ22" s="982">
        <v>0</v>
      </c>
      <c r="ER22" s="982">
        <v>0</v>
      </c>
      <c r="ES22" s="982">
        <v>0</v>
      </c>
      <c r="ET22" s="982">
        <v>0</v>
      </c>
      <c r="EU22" s="982">
        <v>0</v>
      </c>
      <c r="EV22" s="982">
        <v>0</v>
      </c>
      <c r="EW22" s="982">
        <v>0</v>
      </c>
      <c r="EX22" s="982">
        <v>0</v>
      </c>
      <c r="EY22" s="982">
        <v>0</v>
      </c>
      <c r="EZ22" s="982">
        <v>0</v>
      </c>
      <c r="FA22" s="984">
        <v>0</v>
      </c>
      <c r="FB22" s="983">
        <v>0</v>
      </c>
      <c r="FC22" s="982">
        <v>0</v>
      </c>
      <c r="FD22" s="982">
        <v>0</v>
      </c>
      <c r="FE22" s="982">
        <v>0</v>
      </c>
      <c r="FF22" s="982">
        <v>0</v>
      </c>
      <c r="FG22" s="982">
        <v>0</v>
      </c>
      <c r="FH22" s="982">
        <v>0</v>
      </c>
      <c r="FI22" s="982">
        <v>0</v>
      </c>
      <c r="FJ22" s="982">
        <v>0</v>
      </c>
      <c r="FK22" s="982">
        <v>0</v>
      </c>
      <c r="FL22" s="982">
        <v>0</v>
      </c>
      <c r="FM22" s="984">
        <v>0</v>
      </c>
      <c r="FN22" s="983">
        <v>0</v>
      </c>
      <c r="FO22" s="982">
        <v>0</v>
      </c>
      <c r="FP22" s="982">
        <v>0</v>
      </c>
      <c r="FQ22" s="982">
        <v>0</v>
      </c>
      <c r="FR22" s="982">
        <v>0</v>
      </c>
      <c r="FS22" s="982">
        <v>0</v>
      </c>
      <c r="FT22" s="982">
        <v>0</v>
      </c>
      <c r="FU22" s="982">
        <v>0</v>
      </c>
      <c r="FV22" s="982">
        <v>0</v>
      </c>
      <c r="FW22" s="982">
        <v>0</v>
      </c>
      <c r="FX22" s="982">
        <v>0</v>
      </c>
      <c r="FY22" s="984">
        <v>0</v>
      </c>
      <c r="FZ22" s="983">
        <v>0</v>
      </c>
      <c r="GA22" s="982">
        <v>0</v>
      </c>
      <c r="GB22" s="982">
        <v>0</v>
      </c>
      <c r="GC22" s="982">
        <v>0</v>
      </c>
      <c r="GD22" s="982">
        <v>0</v>
      </c>
      <c r="GE22" s="982">
        <v>0</v>
      </c>
      <c r="GF22" s="982">
        <v>0</v>
      </c>
      <c r="GG22" s="982">
        <v>0</v>
      </c>
      <c r="GH22" s="982">
        <v>0</v>
      </c>
      <c r="GI22" s="982">
        <v>0</v>
      </c>
      <c r="GJ22" s="982">
        <v>0</v>
      </c>
      <c r="GK22" s="978">
        <v>0</v>
      </c>
      <c r="GM22" s="982"/>
    </row>
    <row r="23" spans="1:195" ht="39.75" customHeight="1" x14ac:dyDescent="0.7">
      <c r="A23" s="975" t="s">
        <v>734</v>
      </c>
      <c r="B23" s="976">
        <v>0</v>
      </c>
      <c r="C23" s="977">
        <v>0</v>
      </c>
      <c r="D23" s="977">
        <v>0</v>
      </c>
      <c r="E23" s="977">
        <v>0</v>
      </c>
      <c r="F23" s="977">
        <v>0</v>
      </c>
      <c r="G23" s="977">
        <v>0</v>
      </c>
      <c r="H23" s="977">
        <v>0</v>
      </c>
      <c r="I23" s="977">
        <v>0</v>
      </c>
      <c r="J23" s="977">
        <v>0</v>
      </c>
      <c r="K23" s="977">
        <v>0</v>
      </c>
      <c r="L23" s="977">
        <v>0</v>
      </c>
      <c r="M23" s="978">
        <v>0</v>
      </c>
      <c r="N23" s="977">
        <v>0</v>
      </c>
      <c r="O23" s="977">
        <v>0</v>
      </c>
      <c r="P23" s="977">
        <v>0</v>
      </c>
      <c r="Q23" s="977">
        <v>0</v>
      </c>
      <c r="R23" s="977">
        <v>0</v>
      </c>
      <c r="S23" s="977">
        <v>0</v>
      </c>
      <c r="T23" s="977">
        <v>0</v>
      </c>
      <c r="U23" s="977">
        <v>0</v>
      </c>
      <c r="V23" s="977">
        <v>0</v>
      </c>
      <c r="W23" s="977">
        <v>0</v>
      </c>
      <c r="X23" s="977">
        <v>0</v>
      </c>
      <c r="Y23" s="977">
        <v>0</v>
      </c>
      <c r="Z23" s="976">
        <v>0</v>
      </c>
      <c r="AA23" s="977">
        <v>0</v>
      </c>
      <c r="AB23" s="977">
        <v>0</v>
      </c>
      <c r="AC23" s="977">
        <v>0</v>
      </c>
      <c r="AD23" s="977">
        <v>0</v>
      </c>
      <c r="AE23" s="977">
        <v>0</v>
      </c>
      <c r="AF23" s="977">
        <v>0</v>
      </c>
      <c r="AG23" s="977">
        <v>0</v>
      </c>
      <c r="AH23" s="977">
        <v>0</v>
      </c>
      <c r="AI23" s="977">
        <v>0</v>
      </c>
      <c r="AJ23" s="977">
        <v>0</v>
      </c>
      <c r="AK23" s="978">
        <v>0</v>
      </c>
      <c r="AL23" s="977">
        <v>0</v>
      </c>
      <c r="AM23" s="977">
        <v>0</v>
      </c>
      <c r="AN23" s="977">
        <v>0</v>
      </c>
      <c r="AO23" s="977">
        <v>0</v>
      </c>
      <c r="AP23" s="977">
        <v>0</v>
      </c>
      <c r="AQ23" s="977">
        <v>0</v>
      </c>
      <c r="AR23" s="977">
        <v>0</v>
      </c>
      <c r="AS23" s="977">
        <v>0</v>
      </c>
      <c r="AT23" s="977">
        <v>0</v>
      </c>
      <c r="AU23" s="977">
        <v>0</v>
      </c>
      <c r="AV23" s="977">
        <v>0</v>
      </c>
      <c r="AW23" s="977">
        <v>0</v>
      </c>
      <c r="AX23" s="979">
        <v>0</v>
      </c>
      <c r="AY23" s="980">
        <v>0</v>
      </c>
      <c r="AZ23" s="980">
        <v>0</v>
      </c>
      <c r="BA23" s="980">
        <v>0</v>
      </c>
      <c r="BB23" s="980">
        <v>0</v>
      </c>
      <c r="BC23" s="980">
        <v>0</v>
      </c>
      <c r="BD23" s="980">
        <v>0</v>
      </c>
      <c r="BE23" s="980">
        <v>0</v>
      </c>
      <c r="BF23" s="980">
        <v>0</v>
      </c>
      <c r="BG23" s="980">
        <v>0</v>
      </c>
      <c r="BH23" s="980">
        <v>0</v>
      </c>
      <c r="BI23" s="981">
        <v>0</v>
      </c>
      <c r="BJ23" s="980">
        <v>0</v>
      </c>
      <c r="BK23" s="980">
        <v>0</v>
      </c>
      <c r="BL23" s="980">
        <v>0</v>
      </c>
      <c r="BM23" s="980">
        <v>0</v>
      </c>
      <c r="BN23" s="980">
        <v>0</v>
      </c>
      <c r="BO23" s="980">
        <v>0</v>
      </c>
      <c r="BP23" s="980">
        <v>0</v>
      </c>
      <c r="BQ23" s="980">
        <v>0</v>
      </c>
      <c r="BR23" s="980">
        <v>0</v>
      </c>
      <c r="BS23" s="980">
        <v>0</v>
      </c>
      <c r="BT23" s="980">
        <v>0</v>
      </c>
      <c r="BU23" s="980">
        <v>0</v>
      </c>
      <c r="BV23" s="979">
        <v>0</v>
      </c>
      <c r="BW23" s="980">
        <v>0</v>
      </c>
      <c r="BX23" s="980">
        <v>0</v>
      </c>
      <c r="BY23" s="980">
        <v>0</v>
      </c>
      <c r="BZ23" s="980">
        <v>0</v>
      </c>
      <c r="CA23" s="980">
        <v>0</v>
      </c>
      <c r="CB23" s="980">
        <v>0</v>
      </c>
      <c r="CC23" s="980">
        <v>0</v>
      </c>
      <c r="CD23" s="977">
        <v>0</v>
      </c>
      <c r="CE23" s="977">
        <v>0</v>
      </c>
      <c r="CF23" s="977">
        <v>0</v>
      </c>
      <c r="CG23" s="978">
        <v>0</v>
      </c>
      <c r="CH23" s="977">
        <v>0</v>
      </c>
      <c r="CI23" s="977">
        <v>24.989291659999999</v>
      </c>
      <c r="CJ23" s="977">
        <v>24.089168540000003</v>
      </c>
      <c r="CK23" s="977">
        <v>23.360258430000002</v>
      </c>
      <c r="CL23" s="977">
        <v>31.942630709999996</v>
      </c>
      <c r="CM23" s="977">
        <v>32.847947599999998</v>
      </c>
      <c r="CN23" s="977">
        <v>32.93448858</v>
      </c>
      <c r="CO23" s="977">
        <v>35.489660640000004</v>
      </c>
      <c r="CP23" s="977">
        <v>36.768326140000006</v>
      </c>
      <c r="CQ23" s="982">
        <v>36.659608440000007</v>
      </c>
      <c r="CR23" s="982">
        <v>36.917185760000002</v>
      </c>
      <c r="CS23" s="982">
        <v>57.099669859999992</v>
      </c>
      <c r="CT23" s="983">
        <v>65.974462950000003</v>
      </c>
      <c r="CU23" s="982">
        <v>65.895464110000006</v>
      </c>
      <c r="CV23" s="982">
        <v>66.276964939999999</v>
      </c>
      <c r="CW23" s="982">
        <v>56.997565369999997</v>
      </c>
      <c r="CX23" s="982">
        <v>81.457939660000008</v>
      </c>
      <c r="CY23" s="982">
        <v>83.573633569999984</v>
      </c>
      <c r="CZ23" s="982">
        <v>88.222671899999995</v>
      </c>
      <c r="DA23" s="982">
        <v>89.183287910000004</v>
      </c>
      <c r="DB23" s="982">
        <v>91.898071180000002</v>
      </c>
      <c r="DC23" s="982">
        <v>0</v>
      </c>
      <c r="DD23" s="982">
        <v>0</v>
      </c>
      <c r="DE23" s="984">
        <v>0</v>
      </c>
      <c r="DF23" s="983">
        <v>0</v>
      </c>
      <c r="DG23" s="982">
        <v>0</v>
      </c>
      <c r="DH23" s="982">
        <v>0</v>
      </c>
      <c r="DI23" s="982">
        <v>0</v>
      </c>
      <c r="DJ23" s="982">
        <v>0</v>
      </c>
      <c r="DK23" s="982">
        <v>0</v>
      </c>
      <c r="DL23" s="985">
        <v>0</v>
      </c>
      <c r="DM23" s="985">
        <v>0</v>
      </c>
      <c r="DN23" s="985">
        <v>0</v>
      </c>
      <c r="DO23" s="985">
        <v>0</v>
      </c>
      <c r="DP23" s="985">
        <v>0</v>
      </c>
      <c r="DQ23" s="986">
        <v>0</v>
      </c>
      <c r="DR23" s="985">
        <v>40.248053999999996</v>
      </c>
      <c r="DS23" s="985">
        <v>0</v>
      </c>
      <c r="DT23" s="985">
        <v>0</v>
      </c>
      <c r="DU23" s="985">
        <v>33.742430999999996</v>
      </c>
      <c r="DV23" s="985">
        <v>33.757430999999997</v>
      </c>
      <c r="DW23" s="985">
        <v>33.757430999999997</v>
      </c>
      <c r="DX23" s="982">
        <v>24.820236000000001</v>
      </c>
      <c r="DY23" s="982">
        <v>32.963930999999995</v>
      </c>
      <c r="DZ23" s="982">
        <v>30.358236000000002</v>
      </c>
      <c r="EA23" s="982">
        <v>0</v>
      </c>
      <c r="EB23" s="982">
        <v>0</v>
      </c>
      <c r="EC23" s="984">
        <v>0</v>
      </c>
      <c r="ED23" s="983">
        <v>0</v>
      </c>
      <c r="EE23" s="982">
        <v>0</v>
      </c>
      <c r="EF23" s="982">
        <v>0</v>
      </c>
      <c r="EG23" s="982">
        <v>0</v>
      </c>
      <c r="EH23" s="982">
        <v>0</v>
      </c>
      <c r="EI23" s="982">
        <v>0</v>
      </c>
      <c r="EJ23" s="982">
        <v>0</v>
      </c>
      <c r="EK23" s="982">
        <v>0</v>
      </c>
      <c r="EL23" s="982">
        <v>0</v>
      </c>
      <c r="EM23" s="982">
        <v>0</v>
      </c>
      <c r="EN23" s="982">
        <v>0</v>
      </c>
      <c r="EO23" s="984">
        <v>0</v>
      </c>
      <c r="EP23" s="983">
        <v>0</v>
      </c>
      <c r="EQ23" s="982">
        <v>0</v>
      </c>
      <c r="ER23" s="982">
        <v>0</v>
      </c>
      <c r="ES23" s="982">
        <v>0</v>
      </c>
      <c r="ET23" s="982">
        <v>0</v>
      </c>
      <c r="EU23" s="982">
        <v>0</v>
      </c>
      <c r="EV23" s="982">
        <v>0</v>
      </c>
      <c r="EW23" s="982">
        <v>0</v>
      </c>
      <c r="EX23" s="982">
        <v>0</v>
      </c>
      <c r="EY23" s="982">
        <v>0</v>
      </c>
      <c r="EZ23" s="982">
        <v>0</v>
      </c>
      <c r="FA23" s="984">
        <v>0</v>
      </c>
      <c r="FB23" s="983">
        <v>0</v>
      </c>
      <c r="FC23" s="982">
        <v>0</v>
      </c>
      <c r="FD23" s="982">
        <v>0</v>
      </c>
      <c r="FE23" s="982">
        <v>0</v>
      </c>
      <c r="FF23" s="982">
        <v>0</v>
      </c>
      <c r="FG23" s="982">
        <v>0</v>
      </c>
      <c r="FH23" s="982">
        <v>0</v>
      </c>
      <c r="FI23" s="982">
        <v>0</v>
      </c>
      <c r="FJ23" s="982">
        <v>0</v>
      </c>
      <c r="FK23" s="982">
        <v>0</v>
      </c>
      <c r="FL23" s="982">
        <v>0</v>
      </c>
      <c r="FM23" s="984">
        <v>0</v>
      </c>
      <c r="FN23" s="983">
        <v>0</v>
      </c>
      <c r="FO23" s="982">
        <v>0</v>
      </c>
      <c r="FP23" s="982">
        <v>0</v>
      </c>
      <c r="FQ23" s="982">
        <v>0</v>
      </c>
      <c r="FR23" s="982">
        <v>0</v>
      </c>
      <c r="FS23" s="982">
        <v>0</v>
      </c>
      <c r="FT23" s="982">
        <v>0</v>
      </c>
      <c r="FU23" s="982">
        <v>0</v>
      </c>
      <c r="FV23" s="982">
        <v>0</v>
      </c>
      <c r="FW23" s="982">
        <v>0</v>
      </c>
      <c r="FX23" s="982">
        <v>0</v>
      </c>
      <c r="FY23" s="984">
        <v>0</v>
      </c>
      <c r="FZ23" s="983">
        <v>0</v>
      </c>
      <c r="GA23" s="982">
        <v>0</v>
      </c>
      <c r="GB23" s="982">
        <v>0</v>
      </c>
      <c r="GC23" s="982">
        <v>0</v>
      </c>
      <c r="GD23" s="982">
        <v>0</v>
      </c>
      <c r="GE23" s="982">
        <v>0</v>
      </c>
      <c r="GF23" s="982">
        <v>0</v>
      </c>
      <c r="GG23" s="982">
        <v>0</v>
      </c>
      <c r="GH23" s="982">
        <v>0</v>
      </c>
      <c r="GI23" s="982">
        <v>0</v>
      </c>
      <c r="GJ23" s="982">
        <v>0</v>
      </c>
      <c r="GK23" s="978">
        <v>0</v>
      </c>
      <c r="GM23" s="982"/>
    </row>
    <row r="24" spans="1:195" s="974" customFormat="1" ht="39.75" customHeight="1" x14ac:dyDescent="0.7">
      <c r="A24" s="988" t="s">
        <v>741</v>
      </c>
      <c r="B24" s="953">
        <v>388.859441</v>
      </c>
      <c r="C24" s="948">
        <v>218.574106</v>
      </c>
      <c r="D24" s="948">
        <v>208.31276699999998</v>
      </c>
      <c r="E24" s="948">
        <v>170.98958199999998</v>
      </c>
      <c r="F24" s="948">
        <v>128.57019600000001</v>
      </c>
      <c r="G24" s="948">
        <v>197.17839999999998</v>
      </c>
      <c r="H24" s="948">
        <v>187.29839999999999</v>
      </c>
      <c r="I24" s="948">
        <v>210.4924</v>
      </c>
      <c r="J24" s="948">
        <v>208.7724</v>
      </c>
      <c r="K24" s="948">
        <v>458.95042299999994</v>
      </c>
      <c r="L24" s="948">
        <v>298.527153</v>
      </c>
      <c r="M24" s="954">
        <v>290.37057400000003</v>
      </c>
      <c r="N24" s="948">
        <v>275.39206800000005</v>
      </c>
      <c r="O24" s="948">
        <v>244.3904</v>
      </c>
      <c r="P24" s="948">
        <v>194.94239999999999</v>
      </c>
      <c r="Q24" s="948">
        <v>194.94239999999999</v>
      </c>
      <c r="R24" s="948">
        <v>173.87950000000001</v>
      </c>
      <c r="S24" s="948">
        <v>205.02950000000001</v>
      </c>
      <c r="T24" s="948">
        <v>191.82334400000002</v>
      </c>
      <c r="U24" s="948">
        <v>218.85334399999999</v>
      </c>
      <c r="V24" s="948">
        <v>268.623604</v>
      </c>
      <c r="W24" s="948">
        <v>370.59360399999997</v>
      </c>
      <c r="X24" s="948">
        <v>423.55360400000001</v>
      </c>
      <c r="Y24" s="948">
        <v>447.65360399999997</v>
      </c>
      <c r="Z24" s="953">
        <v>410.15360399999997</v>
      </c>
      <c r="AA24" s="948">
        <v>632.82860399999993</v>
      </c>
      <c r="AB24" s="948">
        <v>415.33060399999999</v>
      </c>
      <c r="AC24" s="948">
        <v>467.63060400000001</v>
      </c>
      <c r="AD24" s="948">
        <v>531.95093500000007</v>
      </c>
      <c r="AE24" s="948">
        <v>530.12093500000003</v>
      </c>
      <c r="AF24" s="948">
        <v>327.50897400000002</v>
      </c>
      <c r="AG24" s="948">
        <v>321.51009099999999</v>
      </c>
      <c r="AH24" s="948">
        <v>299.58009100000004</v>
      </c>
      <c r="AI24" s="948">
        <v>561.45739100000003</v>
      </c>
      <c r="AJ24" s="948">
        <v>525.53085299999998</v>
      </c>
      <c r="AK24" s="954">
        <v>736.44781399999999</v>
      </c>
      <c r="AL24" s="948">
        <v>536.736041</v>
      </c>
      <c r="AM24" s="948">
        <v>471.49504099999996</v>
      </c>
      <c r="AN24" s="948">
        <v>479.50648600000005</v>
      </c>
      <c r="AO24" s="948">
        <v>521.40648600000009</v>
      </c>
      <c r="AP24" s="948">
        <v>471.00648600000005</v>
      </c>
      <c r="AQ24" s="948">
        <v>420.86748600000004</v>
      </c>
      <c r="AR24" s="948">
        <v>377.53948599999995</v>
      </c>
      <c r="AS24" s="948">
        <v>393.53948600000001</v>
      </c>
      <c r="AT24" s="948">
        <v>372.40222600000004</v>
      </c>
      <c r="AU24" s="948">
        <v>390.61622600000004</v>
      </c>
      <c r="AV24" s="948">
        <v>413.68922600000002</v>
      </c>
      <c r="AW24" s="948">
        <v>482.56922599999996</v>
      </c>
      <c r="AX24" s="971">
        <v>436.46922599999999</v>
      </c>
      <c r="AY24" s="972">
        <v>530.75622599999997</v>
      </c>
      <c r="AZ24" s="972">
        <v>621.15087099999994</v>
      </c>
      <c r="BA24" s="972">
        <v>609.27310799999998</v>
      </c>
      <c r="BB24" s="972">
        <v>628.86726699999997</v>
      </c>
      <c r="BC24" s="972">
        <v>937.82423800000004</v>
      </c>
      <c r="BD24" s="972">
        <v>1158.1811310000001</v>
      </c>
      <c r="BE24" s="972">
        <v>1023.1950159999999</v>
      </c>
      <c r="BF24" s="972">
        <v>897.96501599999999</v>
      </c>
      <c r="BG24" s="972">
        <v>833.85501599999998</v>
      </c>
      <c r="BH24" s="972">
        <v>913.35461399999997</v>
      </c>
      <c r="BI24" s="973">
        <v>752.09109899999999</v>
      </c>
      <c r="BJ24" s="972">
        <v>687.04112299999997</v>
      </c>
      <c r="BK24" s="972">
        <v>860.47631899999999</v>
      </c>
      <c r="BL24" s="972">
        <v>866.64215999999999</v>
      </c>
      <c r="BM24" s="972">
        <v>887.98469399999999</v>
      </c>
      <c r="BN24" s="972">
        <v>711.02642800000012</v>
      </c>
      <c r="BO24" s="972">
        <v>710.55638899999997</v>
      </c>
      <c r="BP24" s="972">
        <v>1590.6179419999999</v>
      </c>
      <c r="BQ24" s="972">
        <v>1396.251757</v>
      </c>
      <c r="BR24" s="972">
        <v>1394.251757</v>
      </c>
      <c r="BS24" s="972">
        <v>944.63921399999992</v>
      </c>
      <c r="BT24" s="972">
        <v>908.63921399999992</v>
      </c>
      <c r="BU24" s="972">
        <v>1019.6392139999999</v>
      </c>
      <c r="BV24" s="971">
        <v>1097.300387</v>
      </c>
      <c r="BW24" s="972">
        <v>1116.800387</v>
      </c>
      <c r="BX24" s="972">
        <v>942.26738699999987</v>
      </c>
      <c r="BY24" s="1593">
        <v>1156.778006</v>
      </c>
      <c r="BZ24" s="972">
        <v>1370.913969</v>
      </c>
      <c r="CA24" s="972">
        <v>1342.9639690000001</v>
      </c>
      <c r="CB24" s="972">
        <v>1371.353969</v>
      </c>
      <c r="CC24" s="972">
        <v>1286.593969</v>
      </c>
      <c r="CD24" s="972">
        <v>1541.918719</v>
      </c>
      <c r="CE24" s="972">
        <v>1153.6491070000002</v>
      </c>
      <c r="CF24" s="972">
        <v>1307.360674</v>
      </c>
      <c r="CG24" s="973">
        <v>1298.830674</v>
      </c>
      <c r="CH24" s="972">
        <v>1321.342674</v>
      </c>
      <c r="CI24" s="972">
        <v>1264.1656740000001</v>
      </c>
      <c r="CJ24" s="972">
        <v>1683.470648</v>
      </c>
      <c r="CK24" s="972">
        <v>1645.542173</v>
      </c>
      <c r="CL24" s="972">
        <v>1754.3390730000001</v>
      </c>
      <c r="CM24" s="972">
        <v>2454.8332340000002</v>
      </c>
      <c r="CN24" s="972">
        <v>2557.3693490000001</v>
      </c>
      <c r="CO24" s="972">
        <v>2448.5973490000001</v>
      </c>
      <c r="CP24" s="972">
        <v>2922.0047289999998</v>
      </c>
      <c r="CQ24" s="993">
        <v>2922.0047289999998</v>
      </c>
      <c r="CR24" s="993">
        <v>2933.8527790000003</v>
      </c>
      <c r="CS24" s="993">
        <v>2940.6047290000001</v>
      </c>
      <c r="CT24" s="994">
        <v>2939.6047290000001</v>
      </c>
      <c r="CU24" s="993">
        <v>2799.7995329999999</v>
      </c>
      <c r="CV24" s="993">
        <v>3764.6873329999999</v>
      </c>
      <c r="CW24" s="993">
        <v>3811.5728180000001</v>
      </c>
      <c r="CX24" s="993">
        <v>3969.145685</v>
      </c>
      <c r="CY24" s="993">
        <v>4017.1674479999997</v>
      </c>
      <c r="CZ24" s="993">
        <v>4564.0058980000003</v>
      </c>
      <c r="DA24" s="993">
        <v>5689.6415199999992</v>
      </c>
      <c r="DB24" s="993">
        <v>6827.1116980000006</v>
      </c>
      <c r="DC24" s="993">
        <v>6262.8697000000002</v>
      </c>
      <c r="DD24" s="993">
        <v>6298.0196050000004</v>
      </c>
      <c r="DE24" s="995">
        <v>6227.1436519999997</v>
      </c>
      <c r="DF24" s="994">
        <v>6566.0050280000005</v>
      </c>
      <c r="DG24" s="993">
        <v>6566.0050280000005</v>
      </c>
      <c r="DH24" s="993">
        <v>6722.1396880000002</v>
      </c>
      <c r="DI24" s="993">
        <v>6254.689805</v>
      </c>
      <c r="DJ24" s="993">
        <v>6759.1689759999999</v>
      </c>
      <c r="DK24" s="993">
        <v>7341.3441929999999</v>
      </c>
      <c r="DL24" s="1589">
        <v>7724.8011559999995</v>
      </c>
      <c r="DM24" s="1589">
        <v>7764.7474950000005</v>
      </c>
      <c r="DN24" s="1589">
        <v>7209.4612990000005</v>
      </c>
      <c r="DO24" s="1589">
        <v>8196.4887459999991</v>
      </c>
      <c r="DP24" s="1589">
        <v>8385.8733039999988</v>
      </c>
      <c r="DQ24" s="961">
        <v>8519.8611600000004</v>
      </c>
      <c r="DR24" s="962">
        <v>8926.6301860000003</v>
      </c>
      <c r="DS24" s="1589">
        <v>9206.4391469999991</v>
      </c>
      <c r="DT24" s="1589">
        <v>10312.797824000001</v>
      </c>
      <c r="DU24" s="1589">
        <v>11992.204179</v>
      </c>
      <c r="DV24" s="1589">
        <v>12623.913769999999</v>
      </c>
      <c r="DW24" s="1589">
        <v>12770.124528</v>
      </c>
      <c r="DX24" s="963">
        <v>13334.511552</v>
      </c>
      <c r="DY24" s="963">
        <v>13944.137186</v>
      </c>
      <c r="DZ24" s="963">
        <v>14389.329369000001</v>
      </c>
      <c r="EA24" s="963">
        <v>16959.4205</v>
      </c>
      <c r="EB24" s="963">
        <v>17889.853198000001</v>
      </c>
      <c r="EC24" s="964">
        <v>19205.293031000001</v>
      </c>
      <c r="ED24" s="967">
        <v>21331.412507000001</v>
      </c>
      <c r="EE24" s="963">
        <v>21032.307476000002</v>
      </c>
      <c r="EF24" s="963">
        <v>20412.177609999999</v>
      </c>
      <c r="EG24" s="963">
        <v>20638.368601999999</v>
      </c>
      <c r="EH24" s="963">
        <v>20292.731087</v>
      </c>
      <c r="EI24" s="963">
        <v>18769.809044000001</v>
      </c>
      <c r="EJ24" s="963">
        <v>16948.415647000002</v>
      </c>
      <c r="EK24" s="963">
        <v>16892.279345999999</v>
      </c>
      <c r="EL24" s="963">
        <v>17685.269475000001</v>
      </c>
      <c r="EM24" s="963">
        <v>17689.302560000004</v>
      </c>
      <c r="EN24" s="963">
        <v>18271.224542</v>
      </c>
      <c r="EO24" s="964">
        <v>17822.344281999998</v>
      </c>
      <c r="EP24" s="967">
        <v>18065.345956999998</v>
      </c>
      <c r="EQ24" s="963">
        <v>18042.260365999995</v>
      </c>
      <c r="ER24" s="963">
        <v>18219.784530000001</v>
      </c>
      <c r="ES24" s="963">
        <v>19081.866163999999</v>
      </c>
      <c r="ET24" s="963">
        <v>18720.682767999999</v>
      </c>
      <c r="EU24" s="963">
        <v>18811.793537000001</v>
      </c>
      <c r="EV24" s="963">
        <v>20206.221354000001</v>
      </c>
      <c r="EW24" s="963">
        <v>22217.137243999994</v>
      </c>
      <c r="EX24" s="963">
        <v>22906.324200999996</v>
      </c>
      <c r="EY24" s="963">
        <v>23613.329523</v>
      </c>
      <c r="EZ24" s="963">
        <v>24075.695470999999</v>
      </c>
      <c r="FA24" s="964">
        <v>23817.175867000002</v>
      </c>
      <c r="FB24" s="967">
        <v>19562.839432999997</v>
      </c>
      <c r="FC24" s="963">
        <v>6351.5910320000003</v>
      </c>
      <c r="FD24" s="963">
        <v>5358.062335999999</v>
      </c>
      <c r="FE24" s="963">
        <v>4975.9406579999995</v>
      </c>
      <c r="FF24" s="963">
        <v>4683.8250320000006</v>
      </c>
      <c r="FG24" s="963">
        <v>5191.0365169999995</v>
      </c>
      <c r="FH24" s="963">
        <v>5191.0365169999995</v>
      </c>
      <c r="FI24" s="963">
        <v>5191.0365169999995</v>
      </c>
      <c r="FJ24" s="963">
        <v>1093.3798389999999</v>
      </c>
      <c r="FK24" s="963">
        <v>1093.3798389999999</v>
      </c>
      <c r="FL24" s="963">
        <v>998.71875099999988</v>
      </c>
      <c r="FM24" s="964">
        <v>817.89854200000013</v>
      </c>
      <c r="FN24" s="967">
        <v>817.89854200000013</v>
      </c>
      <c r="FO24" s="963">
        <v>817.89854200000002</v>
      </c>
      <c r="FP24" s="963">
        <v>683.63399700000002</v>
      </c>
      <c r="FQ24" s="963">
        <v>681.00119699999993</v>
      </c>
      <c r="FR24" s="963">
        <v>681.00119700000005</v>
      </c>
      <c r="FS24" s="963">
        <v>681.00119700000005</v>
      </c>
      <c r="FT24" s="963">
        <v>681.00119700000005</v>
      </c>
      <c r="FU24" s="963">
        <v>681.00119700000005</v>
      </c>
      <c r="FV24" s="963">
        <v>681.00119700000005</v>
      </c>
      <c r="FW24" s="963">
        <v>619.12633999999991</v>
      </c>
      <c r="FX24" s="963">
        <v>619.12633999999991</v>
      </c>
      <c r="FY24" s="964">
        <v>465.75450799999999</v>
      </c>
      <c r="FZ24" s="967">
        <v>465.75450799999999</v>
      </c>
      <c r="GA24" s="963">
        <v>465.75450799999999</v>
      </c>
      <c r="GB24" s="963">
        <v>465.75450799999999</v>
      </c>
      <c r="GC24" s="963">
        <v>377.81987899999996</v>
      </c>
      <c r="GD24" s="963">
        <v>214.01745500000001</v>
      </c>
      <c r="GE24" s="963">
        <v>214.01745499999998</v>
      </c>
      <c r="GF24" s="963">
        <v>0</v>
      </c>
      <c r="GG24" s="963">
        <v>0</v>
      </c>
      <c r="GH24" s="963">
        <v>0</v>
      </c>
      <c r="GI24" s="963">
        <v>0</v>
      </c>
      <c r="GJ24" s="963">
        <v>0</v>
      </c>
      <c r="GK24" s="954">
        <v>0</v>
      </c>
      <c r="GM24" s="963"/>
    </row>
    <row r="25" spans="1:195" ht="39.75" customHeight="1" x14ac:dyDescent="0.7">
      <c r="A25" s="975" t="s">
        <v>740</v>
      </c>
      <c r="B25" s="976">
        <v>265.08295000000004</v>
      </c>
      <c r="C25" s="977">
        <v>108.18795</v>
      </c>
      <c r="D25" s="977">
        <v>132.77050200000002</v>
      </c>
      <c r="E25" s="977">
        <v>98.492317</v>
      </c>
      <c r="F25" s="977">
        <v>80.704999999999998</v>
      </c>
      <c r="G25" s="977">
        <v>119.37</v>
      </c>
      <c r="H25" s="977">
        <v>109.49</v>
      </c>
      <c r="I25" s="977">
        <v>141.75800000000001</v>
      </c>
      <c r="J25" s="977">
        <v>140.03800000000001</v>
      </c>
      <c r="K25" s="977">
        <v>392.03902299999999</v>
      </c>
      <c r="L25" s="977">
        <v>231.61575299999998</v>
      </c>
      <c r="M25" s="978">
        <v>230.009174</v>
      </c>
      <c r="N25" s="977">
        <v>215.03066799999999</v>
      </c>
      <c r="O25" s="977">
        <v>184.029</v>
      </c>
      <c r="P25" s="977">
        <v>149.03299999999999</v>
      </c>
      <c r="Q25" s="977">
        <v>149.03299999999999</v>
      </c>
      <c r="R25" s="977">
        <v>156.22300000000001</v>
      </c>
      <c r="S25" s="977">
        <v>203.33500000000001</v>
      </c>
      <c r="T25" s="977">
        <v>166.09782000000001</v>
      </c>
      <c r="U25" s="977">
        <v>186.73984099999998</v>
      </c>
      <c r="V25" s="977">
        <v>229.310101</v>
      </c>
      <c r="W25" s="977">
        <v>327.60465099999999</v>
      </c>
      <c r="X25" s="977">
        <v>370.96665100000001</v>
      </c>
      <c r="Y25" s="977">
        <v>389.76665100000002</v>
      </c>
      <c r="Z25" s="976">
        <v>353.32615100000004</v>
      </c>
      <c r="AA25" s="977">
        <v>566.05215099999998</v>
      </c>
      <c r="AB25" s="977">
        <v>355.320581</v>
      </c>
      <c r="AC25" s="977">
        <v>373.65058099999999</v>
      </c>
      <c r="AD25" s="977">
        <v>432.47735700000004</v>
      </c>
      <c r="AE25" s="977">
        <v>438.15735699999999</v>
      </c>
      <c r="AF25" s="977">
        <v>246.96958600000002</v>
      </c>
      <c r="AG25" s="977">
        <v>237.750913</v>
      </c>
      <c r="AH25" s="977">
        <v>221.20107300000001</v>
      </c>
      <c r="AI25" s="977">
        <v>458.24794400000002</v>
      </c>
      <c r="AJ25" s="977">
        <v>419.23140599999999</v>
      </c>
      <c r="AK25" s="978">
        <v>648.99411399999997</v>
      </c>
      <c r="AL25" s="977">
        <v>459.98363699999999</v>
      </c>
      <c r="AM25" s="977">
        <v>396.09869799999996</v>
      </c>
      <c r="AN25" s="977">
        <v>398.255427</v>
      </c>
      <c r="AO25" s="977">
        <v>439.60542700000002</v>
      </c>
      <c r="AP25" s="977">
        <v>396.99612400000001</v>
      </c>
      <c r="AQ25" s="977">
        <v>345.69512400000002</v>
      </c>
      <c r="AR25" s="977">
        <v>326.53387699999996</v>
      </c>
      <c r="AS25" s="977">
        <v>342.92302100000001</v>
      </c>
      <c r="AT25" s="977">
        <v>321.80676099999999</v>
      </c>
      <c r="AU25" s="977">
        <v>338.700761</v>
      </c>
      <c r="AV25" s="977">
        <v>360.96576099999999</v>
      </c>
      <c r="AW25" s="977">
        <v>431.44711099999995</v>
      </c>
      <c r="AX25" s="979">
        <v>384.37511099999995</v>
      </c>
      <c r="AY25" s="980">
        <v>469.13784899999996</v>
      </c>
      <c r="AZ25" s="980">
        <v>535.42569300000002</v>
      </c>
      <c r="BA25" s="980">
        <v>524.24121100000002</v>
      </c>
      <c r="BB25" s="980">
        <v>548.22327800000005</v>
      </c>
      <c r="BC25" s="980">
        <v>764.89488100000005</v>
      </c>
      <c r="BD25" s="980">
        <v>979.62185599999998</v>
      </c>
      <c r="BE25" s="980">
        <v>820.44879400000002</v>
      </c>
      <c r="BF25" s="980">
        <v>671.19579399999998</v>
      </c>
      <c r="BG25" s="980">
        <v>614.738159</v>
      </c>
      <c r="BH25" s="980">
        <v>694.51815899999997</v>
      </c>
      <c r="BI25" s="981">
        <v>533.25564399999996</v>
      </c>
      <c r="BJ25" s="980">
        <v>467.87657900000005</v>
      </c>
      <c r="BK25" s="980">
        <v>561.17419900000004</v>
      </c>
      <c r="BL25" s="980">
        <v>562.21210600000006</v>
      </c>
      <c r="BM25" s="980">
        <v>581.35464000000002</v>
      </c>
      <c r="BN25" s="980">
        <v>420.77284299999997</v>
      </c>
      <c r="BO25" s="980">
        <v>417.02365800000001</v>
      </c>
      <c r="BP25" s="980">
        <v>1294.049937</v>
      </c>
      <c r="BQ25" s="980">
        <v>1065.1216059999999</v>
      </c>
      <c r="BR25" s="980">
        <v>1010.297825</v>
      </c>
      <c r="BS25" s="980">
        <v>630.80569100000002</v>
      </c>
      <c r="BT25" s="980">
        <v>591.998245</v>
      </c>
      <c r="BU25" s="980">
        <v>641.10215599999992</v>
      </c>
      <c r="BV25" s="979">
        <v>719.33542899999998</v>
      </c>
      <c r="BW25" s="980">
        <v>690.53075100000001</v>
      </c>
      <c r="BX25" s="980">
        <v>581.75954299999989</v>
      </c>
      <c r="BY25" s="1594">
        <v>683.71722999999997</v>
      </c>
      <c r="BZ25" s="980">
        <v>807.36997900000006</v>
      </c>
      <c r="CA25" s="980">
        <v>757.96659</v>
      </c>
      <c r="CB25" s="980">
        <v>831.43493999999998</v>
      </c>
      <c r="CC25" s="980">
        <v>655.0989350000001</v>
      </c>
      <c r="CD25" s="980">
        <v>968.27667200000008</v>
      </c>
      <c r="CE25" s="980">
        <v>581.35482200000001</v>
      </c>
      <c r="CF25" s="980">
        <v>782.72597999999994</v>
      </c>
      <c r="CG25" s="981">
        <v>479.414738</v>
      </c>
      <c r="CH25" s="980">
        <v>432.60267900000002</v>
      </c>
      <c r="CI25" s="980">
        <v>450.98420400000003</v>
      </c>
      <c r="CJ25" s="980">
        <v>676.14206000000001</v>
      </c>
      <c r="CK25" s="980">
        <v>653.99653000000001</v>
      </c>
      <c r="CL25" s="980">
        <v>775.68563500000005</v>
      </c>
      <c r="CM25" s="980">
        <v>1113.4981299999999</v>
      </c>
      <c r="CN25" s="980">
        <v>1161.321453</v>
      </c>
      <c r="CO25" s="980">
        <v>1040.1330189999999</v>
      </c>
      <c r="CP25" s="980">
        <v>1240.8116399999999</v>
      </c>
      <c r="CQ25" s="996">
        <v>1240.8116399999999</v>
      </c>
      <c r="CR25" s="996">
        <v>1352.5265139999999</v>
      </c>
      <c r="CS25" s="996">
        <v>1292.2492080000002</v>
      </c>
      <c r="CT25" s="997">
        <v>1270.893644</v>
      </c>
      <c r="CU25" s="996">
        <v>1282.9978500000002</v>
      </c>
      <c r="CV25" s="996">
        <v>1929.7227309999998</v>
      </c>
      <c r="CW25" s="996">
        <v>1932.161713</v>
      </c>
      <c r="CX25" s="996">
        <v>1930.014653</v>
      </c>
      <c r="CY25" s="996">
        <v>1916.0073419999999</v>
      </c>
      <c r="CZ25" s="996">
        <v>2154.9816039999996</v>
      </c>
      <c r="DA25" s="996">
        <v>3082.4281349999997</v>
      </c>
      <c r="DB25" s="996">
        <v>4023.2279700000004</v>
      </c>
      <c r="DC25" s="996">
        <v>3084.5797000000002</v>
      </c>
      <c r="DD25" s="996">
        <v>3009.066323</v>
      </c>
      <c r="DE25" s="998">
        <v>2851.8926549999996</v>
      </c>
      <c r="DF25" s="997">
        <v>2916.7175200000001</v>
      </c>
      <c r="DG25" s="996">
        <v>2916.7175200000001</v>
      </c>
      <c r="DH25" s="996">
        <v>2975.0526</v>
      </c>
      <c r="DI25" s="996">
        <v>2644.960153</v>
      </c>
      <c r="DJ25" s="996">
        <v>2916.3106400000001</v>
      </c>
      <c r="DK25" s="996">
        <v>3450.312105</v>
      </c>
      <c r="DL25" s="985">
        <v>3786.960161</v>
      </c>
      <c r="DM25" s="985">
        <v>3761.0331460000002</v>
      </c>
      <c r="DN25" s="985">
        <v>3330.7262390000001</v>
      </c>
      <c r="DO25" s="985">
        <v>4019.6287440000001</v>
      </c>
      <c r="DP25" s="985">
        <v>4149.2190259999998</v>
      </c>
      <c r="DQ25" s="986">
        <v>4247.5071349999998</v>
      </c>
      <c r="DR25" s="987">
        <v>4285.6251330000005</v>
      </c>
      <c r="DS25" s="985">
        <v>4382.7177539999993</v>
      </c>
      <c r="DT25" s="985">
        <v>5120.9016140000003</v>
      </c>
      <c r="DU25" s="985">
        <v>6194.338538</v>
      </c>
      <c r="DV25" s="985">
        <v>6398.863558</v>
      </c>
      <c r="DW25" s="985">
        <v>6547.889956</v>
      </c>
      <c r="DX25" s="982">
        <v>6694.1243979999999</v>
      </c>
      <c r="DY25" s="982">
        <v>6995.0837220000003</v>
      </c>
      <c r="DZ25" s="982">
        <v>7846.0884570000007</v>
      </c>
      <c r="EA25" s="982">
        <v>10051.442300000001</v>
      </c>
      <c r="EB25" s="982">
        <v>10552.062833</v>
      </c>
      <c r="EC25" s="984">
        <v>11085.635731</v>
      </c>
      <c r="ED25" s="983">
        <v>11722.973667</v>
      </c>
      <c r="EE25" s="982">
        <v>11903.325323000001</v>
      </c>
      <c r="EF25" s="982">
        <v>11904.654726000001</v>
      </c>
      <c r="EG25" s="982">
        <v>12524.618512999999</v>
      </c>
      <c r="EH25" s="982">
        <v>12466.476187</v>
      </c>
      <c r="EI25" s="982">
        <v>11441.783164999999</v>
      </c>
      <c r="EJ25" s="982">
        <v>9734.5678960000005</v>
      </c>
      <c r="EK25" s="982">
        <v>9724.642577999999</v>
      </c>
      <c r="EL25" s="982">
        <v>10711.070176000001</v>
      </c>
      <c r="EM25" s="982">
        <v>10520.904367000001</v>
      </c>
      <c r="EN25" s="982">
        <v>10651.805163000001</v>
      </c>
      <c r="EO25" s="984">
        <v>10258.592269999999</v>
      </c>
      <c r="EP25" s="983">
        <v>10291.740983</v>
      </c>
      <c r="EQ25" s="982">
        <v>10106.319165999999</v>
      </c>
      <c r="ER25" s="982">
        <v>10101.079206</v>
      </c>
      <c r="ES25" s="982">
        <v>10585.739992000001</v>
      </c>
      <c r="ET25" s="982">
        <v>9578.9681569999993</v>
      </c>
      <c r="EU25" s="982">
        <v>9358.7925289999985</v>
      </c>
      <c r="EV25" s="982">
        <v>9976.3156799999997</v>
      </c>
      <c r="EW25" s="982">
        <v>10799.922108999999</v>
      </c>
      <c r="EX25" s="982">
        <v>11563.900971999999</v>
      </c>
      <c r="EY25" s="982">
        <v>11777.667647</v>
      </c>
      <c r="EZ25" s="982">
        <v>12927.341276000001</v>
      </c>
      <c r="FA25" s="984">
        <v>13280.534176000001</v>
      </c>
      <c r="FB25" s="983">
        <v>10324.592976</v>
      </c>
      <c r="FC25" s="982">
        <v>74.197552000000002</v>
      </c>
      <c r="FD25" s="982">
        <v>84.878067000000001</v>
      </c>
      <c r="FE25" s="982">
        <v>85.78924099999999</v>
      </c>
      <c r="FF25" s="982">
        <v>63.420116</v>
      </c>
      <c r="FG25" s="982">
        <v>64.420464999999993</v>
      </c>
      <c r="FH25" s="982">
        <v>64.420464999999993</v>
      </c>
      <c r="FI25" s="982">
        <v>64.420464999999993</v>
      </c>
      <c r="FJ25" s="982">
        <v>10.876646000000001</v>
      </c>
      <c r="FK25" s="982">
        <v>10.876646000000001</v>
      </c>
      <c r="FL25" s="982">
        <v>10.696646000000001</v>
      </c>
      <c r="FM25" s="984">
        <v>3.9805030000000001</v>
      </c>
      <c r="FN25" s="983">
        <v>3.9805030000000001</v>
      </c>
      <c r="FO25" s="982">
        <v>4.2017820000000006</v>
      </c>
      <c r="FP25" s="982">
        <v>3.965236</v>
      </c>
      <c r="FQ25" s="982">
        <v>3.965236</v>
      </c>
      <c r="FR25" s="982">
        <v>3.965236</v>
      </c>
      <c r="FS25" s="982">
        <v>3.965236</v>
      </c>
      <c r="FT25" s="982">
        <v>3.965236</v>
      </c>
      <c r="FU25" s="982">
        <v>3.965236</v>
      </c>
      <c r="FV25" s="982">
        <v>3.965236</v>
      </c>
      <c r="FW25" s="982">
        <v>2.760364</v>
      </c>
      <c r="FX25" s="982">
        <v>2.760364</v>
      </c>
      <c r="FY25" s="984">
        <v>1.2789549999999998</v>
      </c>
      <c r="FZ25" s="983">
        <v>1.2789549999999998</v>
      </c>
      <c r="GA25" s="982">
        <v>1.2789549999999998</v>
      </c>
      <c r="GB25" s="982">
        <v>1.2789549999999998</v>
      </c>
      <c r="GC25" s="982">
        <v>0.59363100000000002</v>
      </c>
      <c r="GD25" s="982">
        <v>0.59363100000000002</v>
      </c>
      <c r="GE25" s="982">
        <v>0.59363100000000002</v>
      </c>
      <c r="GF25" s="982">
        <v>0</v>
      </c>
      <c r="GG25" s="982">
        <v>0</v>
      </c>
      <c r="GH25" s="982">
        <v>0</v>
      </c>
      <c r="GI25" s="982">
        <v>0</v>
      </c>
      <c r="GJ25" s="982">
        <v>0</v>
      </c>
      <c r="GK25" s="978">
        <v>0</v>
      </c>
      <c r="GM25" s="982"/>
    </row>
    <row r="26" spans="1:195" ht="39.75" customHeight="1" x14ac:dyDescent="0.7">
      <c r="A26" s="975" t="s">
        <v>734</v>
      </c>
      <c r="B26" s="976">
        <v>123.77649099999999</v>
      </c>
      <c r="C26" s="977">
        <v>110.386156</v>
      </c>
      <c r="D26" s="977">
        <v>75.542265</v>
      </c>
      <c r="E26" s="977">
        <v>72.497264999999999</v>
      </c>
      <c r="F26" s="977">
        <v>47.865195999999997</v>
      </c>
      <c r="G26" s="977">
        <v>77.808399999999992</v>
      </c>
      <c r="H26" s="977">
        <v>77.808399999999992</v>
      </c>
      <c r="I26" s="977">
        <v>68.734399999999994</v>
      </c>
      <c r="J26" s="977">
        <v>68.734399999999994</v>
      </c>
      <c r="K26" s="977">
        <v>66.9114</v>
      </c>
      <c r="L26" s="977">
        <v>66.9114</v>
      </c>
      <c r="M26" s="978">
        <v>60.361400000000003</v>
      </c>
      <c r="N26" s="977">
        <v>60.361400000000003</v>
      </c>
      <c r="O26" s="977">
        <v>60.361400000000003</v>
      </c>
      <c r="P26" s="977">
        <v>45.909399999999998</v>
      </c>
      <c r="Q26" s="977">
        <v>45.909399999999998</v>
      </c>
      <c r="R26" s="977">
        <v>17.656500000000001</v>
      </c>
      <c r="S26" s="977">
        <v>1.6944999999999999</v>
      </c>
      <c r="T26" s="977">
        <v>25.725524</v>
      </c>
      <c r="U26" s="977">
        <v>32.113503000000001</v>
      </c>
      <c r="V26" s="977">
        <v>39.313502999999997</v>
      </c>
      <c r="W26" s="977">
        <v>42.988952999999995</v>
      </c>
      <c r="X26" s="977">
        <v>52.586952999999994</v>
      </c>
      <c r="Y26" s="977">
        <v>57.886952999999991</v>
      </c>
      <c r="Z26" s="976">
        <v>56.827452999999991</v>
      </c>
      <c r="AA26" s="977">
        <v>66.776452999999989</v>
      </c>
      <c r="AB26" s="977">
        <v>60.010023000000004</v>
      </c>
      <c r="AC26" s="977">
        <v>93.980023000000003</v>
      </c>
      <c r="AD26" s="977">
        <v>99.473577999999989</v>
      </c>
      <c r="AE26" s="977">
        <v>91.963577999999998</v>
      </c>
      <c r="AF26" s="977">
        <v>80.539388000000002</v>
      </c>
      <c r="AG26" s="977">
        <v>83.759178000000006</v>
      </c>
      <c r="AH26" s="977">
        <v>78.379018000000002</v>
      </c>
      <c r="AI26" s="977">
        <v>103.209447</v>
      </c>
      <c r="AJ26" s="977">
        <v>106.299447</v>
      </c>
      <c r="AK26" s="978">
        <v>87.453700000000012</v>
      </c>
      <c r="AL26" s="977">
        <v>76.752404000000013</v>
      </c>
      <c r="AM26" s="977">
        <v>75.396343000000002</v>
      </c>
      <c r="AN26" s="977">
        <v>81.251058999999998</v>
      </c>
      <c r="AO26" s="977">
        <v>81.801058999999995</v>
      </c>
      <c r="AP26" s="977">
        <v>74.010362000000001</v>
      </c>
      <c r="AQ26" s="977">
        <v>75.172361999999993</v>
      </c>
      <c r="AR26" s="977">
        <v>51.005609</v>
      </c>
      <c r="AS26" s="977">
        <v>50.616464999999998</v>
      </c>
      <c r="AT26" s="977">
        <v>50.595464999999997</v>
      </c>
      <c r="AU26" s="977">
        <v>51.915464999999998</v>
      </c>
      <c r="AV26" s="977">
        <v>52.723464999999997</v>
      </c>
      <c r="AW26" s="977">
        <v>51.122115000000008</v>
      </c>
      <c r="AX26" s="979">
        <v>52.094115000000002</v>
      </c>
      <c r="AY26" s="980">
        <v>61.618376999999995</v>
      </c>
      <c r="AZ26" s="980">
        <v>85.725178</v>
      </c>
      <c r="BA26" s="980">
        <v>85.031897000000001</v>
      </c>
      <c r="BB26" s="980">
        <v>80.643989000000005</v>
      </c>
      <c r="BC26" s="980">
        <v>172.92935699999998</v>
      </c>
      <c r="BD26" s="980">
        <v>178.55927499999999</v>
      </c>
      <c r="BE26" s="980">
        <v>202.74622199999999</v>
      </c>
      <c r="BF26" s="980">
        <v>226.76922199999998</v>
      </c>
      <c r="BG26" s="980">
        <v>219.11685699999998</v>
      </c>
      <c r="BH26" s="980">
        <v>218.836455</v>
      </c>
      <c r="BI26" s="981">
        <v>218.835455</v>
      </c>
      <c r="BJ26" s="980">
        <v>219.16454400000001</v>
      </c>
      <c r="BK26" s="980">
        <v>299.30212</v>
      </c>
      <c r="BL26" s="980">
        <v>304.43005399999998</v>
      </c>
      <c r="BM26" s="980">
        <v>306.63005400000003</v>
      </c>
      <c r="BN26" s="980">
        <v>290.25358500000004</v>
      </c>
      <c r="BO26" s="980">
        <v>293.53273100000001</v>
      </c>
      <c r="BP26" s="980">
        <v>296.56800500000003</v>
      </c>
      <c r="BQ26" s="980">
        <v>331.13015100000001</v>
      </c>
      <c r="BR26" s="980">
        <v>383.95393200000001</v>
      </c>
      <c r="BS26" s="980">
        <v>313.83352300000001</v>
      </c>
      <c r="BT26" s="980">
        <v>316.64096899999998</v>
      </c>
      <c r="BU26" s="980">
        <v>378.537058</v>
      </c>
      <c r="BV26" s="979">
        <v>377.96495799999997</v>
      </c>
      <c r="BW26" s="980">
        <v>426.26963599999999</v>
      </c>
      <c r="BX26" s="980">
        <v>360.50784399999998</v>
      </c>
      <c r="BY26" s="1594">
        <v>473.06077600000003</v>
      </c>
      <c r="BZ26" s="980">
        <v>563.54399000000001</v>
      </c>
      <c r="CA26" s="980">
        <v>584.99737899999991</v>
      </c>
      <c r="CB26" s="980">
        <v>539.91902900000002</v>
      </c>
      <c r="CC26" s="980">
        <v>631.49503400000003</v>
      </c>
      <c r="CD26" s="980">
        <v>573.64204700000005</v>
      </c>
      <c r="CE26" s="980">
        <v>572.29428500000006</v>
      </c>
      <c r="CF26" s="980">
        <v>524.63469399999997</v>
      </c>
      <c r="CG26" s="981">
        <v>819.41593599999999</v>
      </c>
      <c r="CH26" s="980">
        <v>888.73999499999991</v>
      </c>
      <c r="CI26" s="980">
        <v>813.18146999999999</v>
      </c>
      <c r="CJ26" s="980">
        <v>1007.328588</v>
      </c>
      <c r="CK26" s="980">
        <v>991.54564300000004</v>
      </c>
      <c r="CL26" s="980">
        <v>978.65343800000005</v>
      </c>
      <c r="CM26" s="980">
        <v>1341.335104</v>
      </c>
      <c r="CN26" s="980">
        <v>1396.047896</v>
      </c>
      <c r="CO26" s="980">
        <v>1408.4643299999998</v>
      </c>
      <c r="CP26" s="980">
        <v>1681.1930889999999</v>
      </c>
      <c r="CQ26" s="996">
        <v>1681.1930889999999</v>
      </c>
      <c r="CR26" s="996">
        <v>1581.3262650000001</v>
      </c>
      <c r="CS26" s="996">
        <v>1648.355521</v>
      </c>
      <c r="CT26" s="997">
        <v>1668.7110849999999</v>
      </c>
      <c r="CU26" s="996">
        <v>1516.8016829999999</v>
      </c>
      <c r="CV26" s="996">
        <v>1834.964602</v>
      </c>
      <c r="CW26" s="996">
        <v>1879.4111049999999</v>
      </c>
      <c r="CX26" s="996">
        <v>2039.1310320000002</v>
      </c>
      <c r="CY26" s="996">
        <v>2101.1601059999998</v>
      </c>
      <c r="CZ26" s="996">
        <v>2409.0242939999998</v>
      </c>
      <c r="DA26" s="996">
        <v>2607.2133849999996</v>
      </c>
      <c r="DB26" s="996">
        <v>2803.8837280000002</v>
      </c>
      <c r="DC26" s="996">
        <v>3178.29</v>
      </c>
      <c r="DD26" s="996">
        <v>3288.9532819999999</v>
      </c>
      <c r="DE26" s="998">
        <v>3375.2509970000001</v>
      </c>
      <c r="DF26" s="997">
        <v>3649.2875080000003</v>
      </c>
      <c r="DG26" s="996">
        <v>3649.2875080000003</v>
      </c>
      <c r="DH26" s="996">
        <v>3747.0870879999998</v>
      </c>
      <c r="DI26" s="996">
        <v>3609.7296520000004</v>
      </c>
      <c r="DJ26" s="996">
        <v>3842.8583360000002</v>
      </c>
      <c r="DK26" s="996">
        <v>3891.0320879999999</v>
      </c>
      <c r="DL26" s="985">
        <v>3937.840995</v>
      </c>
      <c r="DM26" s="985">
        <v>4003.7143489999999</v>
      </c>
      <c r="DN26" s="985">
        <v>3878.73506</v>
      </c>
      <c r="DO26" s="985">
        <v>4176.8600019999994</v>
      </c>
      <c r="DP26" s="985">
        <v>4236.654278</v>
      </c>
      <c r="DQ26" s="986">
        <v>4272.3540250000005</v>
      </c>
      <c r="DR26" s="987">
        <v>4641.005052999999</v>
      </c>
      <c r="DS26" s="985">
        <v>4823.7213929999998</v>
      </c>
      <c r="DT26" s="985">
        <v>5191.8962100000008</v>
      </c>
      <c r="DU26" s="985">
        <v>5797.8656409999994</v>
      </c>
      <c r="DV26" s="985">
        <v>6225.0502119999992</v>
      </c>
      <c r="DW26" s="985">
        <v>6222.2345719999994</v>
      </c>
      <c r="DX26" s="982">
        <v>6640.3871539999991</v>
      </c>
      <c r="DY26" s="982">
        <v>6949.0534639999996</v>
      </c>
      <c r="DZ26" s="982">
        <v>6543.2409120000002</v>
      </c>
      <c r="EA26" s="982">
        <v>6907.9782000000005</v>
      </c>
      <c r="EB26" s="982">
        <v>7337.7903649999989</v>
      </c>
      <c r="EC26" s="984">
        <v>8119.6572999999999</v>
      </c>
      <c r="ED26" s="983">
        <v>9608.4388400000007</v>
      </c>
      <c r="EE26" s="982">
        <v>9128.9821530000008</v>
      </c>
      <c r="EF26" s="982">
        <v>8507.5228840000018</v>
      </c>
      <c r="EG26" s="982">
        <v>8113.7500890000001</v>
      </c>
      <c r="EH26" s="982">
        <v>7826.254899999999</v>
      </c>
      <c r="EI26" s="982">
        <v>7328.0258789999998</v>
      </c>
      <c r="EJ26" s="982">
        <v>7213.8477510000002</v>
      </c>
      <c r="EK26" s="982">
        <v>7167.6367680000003</v>
      </c>
      <c r="EL26" s="982">
        <v>6974.1992989999999</v>
      </c>
      <c r="EM26" s="982">
        <v>7168.398193</v>
      </c>
      <c r="EN26" s="982">
        <v>7619.4193789999999</v>
      </c>
      <c r="EO26" s="984">
        <v>7563.7520119999999</v>
      </c>
      <c r="EP26" s="983">
        <v>7773.6049740000008</v>
      </c>
      <c r="EQ26" s="982">
        <v>7935.9411999999993</v>
      </c>
      <c r="ER26" s="982">
        <v>8118.7053240000005</v>
      </c>
      <c r="ES26" s="982">
        <v>8496.1261720000002</v>
      </c>
      <c r="ET26" s="982">
        <v>9141.7146110000012</v>
      </c>
      <c r="EU26" s="982">
        <v>9453.0010079999993</v>
      </c>
      <c r="EV26" s="982">
        <v>10229.905674000001</v>
      </c>
      <c r="EW26" s="982">
        <v>11417.215134999999</v>
      </c>
      <c r="EX26" s="982">
        <v>11342.423229</v>
      </c>
      <c r="EY26" s="982">
        <v>11835.661876000002</v>
      </c>
      <c r="EZ26" s="982">
        <v>11148.354195</v>
      </c>
      <c r="FA26" s="984">
        <v>10536.641691000001</v>
      </c>
      <c r="FB26" s="983">
        <v>9238.2464570000011</v>
      </c>
      <c r="FC26" s="982">
        <v>6277.3934800000006</v>
      </c>
      <c r="FD26" s="982">
        <v>5273.1842689999994</v>
      </c>
      <c r="FE26" s="982">
        <v>4890.1514169999991</v>
      </c>
      <c r="FF26" s="982">
        <v>4620.4049160000004</v>
      </c>
      <c r="FG26" s="982">
        <v>4616.8278449999998</v>
      </c>
      <c r="FH26" s="982">
        <v>4619.4045669999996</v>
      </c>
      <c r="FI26" s="982">
        <v>4619.4045669999996</v>
      </c>
      <c r="FJ26" s="982">
        <v>949.84487799999999</v>
      </c>
      <c r="FK26" s="982">
        <v>949.84487799999999</v>
      </c>
      <c r="FL26" s="982">
        <v>856.05726800000002</v>
      </c>
      <c r="FM26" s="984">
        <v>737.02199200000007</v>
      </c>
      <c r="FN26" s="983">
        <v>738.63885900000002</v>
      </c>
      <c r="FO26" s="982">
        <v>736.80071299999997</v>
      </c>
      <c r="FP26" s="982">
        <v>673.63479799999993</v>
      </c>
      <c r="FQ26" s="982">
        <v>671.00199799999996</v>
      </c>
      <c r="FR26" s="982">
        <v>671.00199800000007</v>
      </c>
      <c r="FS26" s="982">
        <v>671.00199800000007</v>
      </c>
      <c r="FT26" s="982">
        <v>671.02812300000005</v>
      </c>
      <c r="FU26" s="982">
        <v>671.02812300000005</v>
      </c>
      <c r="FV26" s="982">
        <v>671.02812300000005</v>
      </c>
      <c r="FW26" s="982">
        <v>611.41448600000001</v>
      </c>
      <c r="FX26" s="982">
        <v>611.41448600000001</v>
      </c>
      <c r="FY26" s="984">
        <v>460.54388399999993</v>
      </c>
      <c r="FZ26" s="983">
        <v>460.54388399999993</v>
      </c>
      <c r="GA26" s="982">
        <v>460.54388399999993</v>
      </c>
      <c r="GB26" s="982">
        <v>460.54388399999993</v>
      </c>
      <c r="GC26" s="982">
        <v>374.67655099999996</v>
      </c>
      <c r="GD26" s="982">
        <v>213.13852800000001</v>
      </c>
      <c r="GE26" s="982">
        <v>212.69891999999999</v>
      </c>
      <c r="GF26" s="982">
        <v>0</v>
      </c>
      <c r="GG26" s="982">
        <v>0</v>
      </c>
      <c r="GH26" s="982">
        <v>0</v>
      </c>
      <c r="GI26" s="982">
        <v>0</v>
      </c>
      <c r="GJ26" s="982">
        <v>0</v>
      </c>
      <c r="GK26" s="978">
        <v>0</v>
      </c>
      <c r="GM26" s="982"/>
    </row>
    <row r="27" spans="1:195" s="974" customFormat="1" ht="39.75" customHeight="1" x14ac:dyDescent="0.7">
      <c r="A27" s="988" t="s">
        <v>742</v>
      </c>
      <c r="B27" s="953"/>
      <c r="C27" s="948"/>
      <c r="D27" s="948"/>
      <c r="E27" s="948"/>
      <c r="F27" s="948"/>
      <c r="G27" s="948"/>
      <c r="H27" s="948"/>
      <c r="I27" s="948"/>
      <c r="J27" s="948"/>
      <c r="K27" s="948"/>
      <c r="L27" s="948"/>
      <c r="M27" s="954"/>
      <c r="N27" s="948"/>
      <c r="O27" s="948"/>
      <c r="P27" s="948"/>
      <c r="Q27" s="948"/>
      <c r="R27" s="948"/>
      <c r="S27" s="948"/>
      <c r="T27" s="948"/>
      <c r="U27" s="948"/>
      <c r="V27" s="948"/>
      <c r="W27" s="948"/>
      <c r="X27" s="948"/>
      <c r="Y27" s="948"/>
      <c r="Z27" s="953"/>
      <c r="AA27" s="948"/>
      <c r="AB27" s="948"/>
      <c r="AC27" s="948"/>
      <c r="AD27" s="948"/>
      <c r="AE27" s="948"/>
      <c r="AF27" s="948"/>
      <c r="AG27" s="948"/>
      <c r="AH27" s="948"/>
      <c r="AI27" s="948"/>
      <c r="AJ27" s="948"/>
      <c r="AK27" s="954"/>
      <c r="AL27" s="948"/>
      <c r="AM27" s="948"/>
      <c r="AN27" s="948"/>
      <c r="AO27" s="948"/>
      <c r="AP27" s="948"/>
      <c r="AQ27" s="948"/>
      <c r="AR27" s="948"/>
      <c r="AS27" s="948"/>
      <c r="AT27" s="948"/>
      <c r="AU27" s="948"/>
      <c r="AV27" s="948"/>
      <c r="AW27" s="948"/>
      <c r="AX27" s="971"/>
      <c r="AY27" s="972"/>
      <c r="AZ27" s="972"/>
      <c r="BA27" s="972"/>
      <c r="BB27" s="972"/>
      <c r="BC27" s="972"/>
      <c r="BD27" s="972"/>
      <c r="BE27" s="972"/>
      <c r="BF27" s="972"/>
      <c r="BG27" s="972"/>
      <c r="BH27" s="972"/>
      <c r="BI27" s="973"/>
      <c r="BJ27" s="972"/>
      <c r="BK27" s="972"/>
      <c r="BL27" s="972"/>
      <c r="BM27" s="972"/>
      <c r="BN27" s="972"/>
      <c r="BO27" s="972"/>
      <c r="BP27" s="972"/>
      <c r="BQ27" s="972"/>
      <c r="BR27" s="972"/>
      <c r="BS27" s="972"/>
      <c r="BT27" s="972"/>
      <c r="BU27" s="972"/>
      <c r="BV27" s="971"/>
      <c r="BW27" s="972"/>
      <c r="BX27" s="972"/>
      <c r="BY27" s="1593"/>
      <c r="BZ27" s="972"/>
      <c r="CA27" s="972"/>
      <c r="CB27" s="972"/>
      <c r="CC27" s="972"/>
      <c r="CD27" s="972"/>
      <c r="CE27" s="972">
        <v>0</v>
      </c>
      <c r="CF27" s="972">
        <v>0</v>
      </c>
      <c r="CG27" s="973">
        <v>0</v>
      </c>
      <c r="CH27" s="972">
        <v>0</v>
      </c>
      <c r="CI27" s="972">
        <v>0</v>
      </c>
      <c r="CJ27" s="972">
        <v>0</v>
      </c>
      <c r="CK27" s="972">
        <v>0</v>
      </c>
      <c r="CL27" s="972">
        <v>0</v>
      </c>
      <c r="CM27" s="972">
        <v>0</v>
      </c>
      <c r="CN27" s="972">
        <v>0</v>
      </c>
      <c r="CO27" s="972">
        <v>0</v>
      </c>
      <c r="CP27" s="972">
        <v>0</v>
      </c>
      <c r="CQ27" s="993">
        <v>0</v>
      </c>
      <c r="CR27" s="993">
        <v>977.34816001000002</v>
      </c>
      <c r="CS27" s="993">
        <v>978.1230599999999</v>
      </c>
      <c r="CT27" s="994">
        <v>979.96067999999991</v>
      </c>
      <c r="CU27" s="993">
        <v>978.78725994000001</v>
      </c>
      <c r="CV27" s="993">
        <v>975.62123999999994</v>
      </c>
      <c r="CW27" s="993">
        <v>976.37400000000002</v>
      </c>
      <c r="CX27" s="993">
        <v>979.65071999999998</v>
      </c>
      <c r="CY27" s="993">
        <v>1001.87928</v>
      </c>
      <c r="CZ27" s="993">
        <v>1039.8272396</v>
      </c>
      <c r="DA27" s="993">
        <v>1046.4249599899999</v>
      </c>
      <c r="DB27" s="993">
        <v>1058.2919999999999</v>
      </c>
      <c r="DC27" s="993">
        <v>1061.0152</v>
      </c>
      <c r="DD27" s="993">
        <v>1064.5797600000001</v>
      </c>
      <c r="DE27" s="995">
        <v>1067.67935999</v>
      </c>
      <c r="DF27" s="994">
        <v>1095.67040606</v>
      </c>
      <c r="DG27" s="993">
        <v>1145.3991981700001</v>
      </c>
      <c r="DH27" s="993">
        <v>1125.0696786199999</v>
      </c>
      <c r="DI27" s="993">
        <v>1126.1093820200001</v>
      </c>
      <c r="DJ27" s="993">
        <v>1151.1286275</v>
      </c>
      <c r="DK27" s="993">
        <v>1163.9368884600001</v>
      </c>
      <c r="DL27" s="1589">
        <v>1163.49446149</v>
      </c>
      <c r="DM27" s="1589">
        <v>1961.4920705900001</v>
      </c>
      <c r="DN27" s="1589">
        <v>1974.41029998</v>
      </c>
      <c r="DO27" s="1589">
        <v>1982.2429045700001</v>
      </c>
      <c r="DP27" s="1589">
        <v>2050.2683445600001</v>
      </c>
      <c r="DQ27" s="961">
        <v>2053.34660282</v>
      </c>
      <c r="DR27" s="962">
        <v>2028.6463619200001</v>
      </c>
      <c r="DS27" s="1589">
        <v>1964.7076001800001</v>
      </c>
      <c r="DT27" s="1589">
        <v>2019.4115871700001</v>
      </c>
      <c r="DU27" s="1589">
        <v>2078.30645585</v>
      </c>
      <c r="DV27" s="1589">
        <v>2085.4643334900002</v>
      </c>
      <c r="DW27" s="1589">
        <v>2102.9325218599997</v>
      </c>
      <c r="DX27" s="963">
        <v>2106.9379663300001</v>
      </c>
      <c r="DY27" s="963">
        <v>2109.38573795</v>
      </c>
      <c r="DZ27" s="963">
        <v>2116.13565363</v>
      </c>
      <c r="EA27" s="963">
        <v>2118.7687999999998</v>
      </c>
      <c r="EB27" s="963">
        <v>2223.2931387499998</v>
      </c>
      <c r="EC27" s="964">
        <v>2241.2994484199999</v>
      </c>
      <c r="ED27" s="967">
        <v>2241.37722966</v>
      </c>
      <c r="EE27" s="963">
        <v>2231.3045854700003</v>
      </c>
      <c r="EF27" s="963">
        <v>2229.0878253400001</v>
      </c>
      <c r="EG27" s="963">
        <v>2230.4101035500003</v>
      </c>
      <c r="EH27" s="963">
        <v>2236.2825719500001</v>
      </c>
      <c r="EI27" s="963">
        <v>2242.2328210599999</v>
      </c>
      <c r="EJ27" s="963">
        <v>2686.7016705200003</v>
      </c>
      <c r="EK27" s="963">
        <v>2710.1246723800004</v>
      </c>
      <c r="EL27" s="963">
        <v>2716.8830883200003</v>
      </c>
      <c r="EM27" s="963">
        <v>2732.9458980999998</v>
      </c>
      <c r="EN27" s="963">
        <v>2740.4912525599998</v>
      </c>
      <c r="EO27" s="964">
        <v>2781.6435231500004</v>
      </c>
      <c r="EP27" s="967">
        <v>2789.7443638099999</v>
      </c>
      <c r="EQ27" s="963">
        <v>3056.8869437699996</v>
      </c>
      <c r="ER27" s="963">
        <v>3293.9406869600002</v>
      </c>
      <c r="ES27" s="963">
        <v>3294.2184300599997</v>
      </c>
      <c r="ET27" s="963">
        <v>3308.7073622299999</v>
      </c>
      <c r="EU27" s="963">
        <v>3348.70236987</v>
      </c>
      <c r="EV27" s="963">
        <v>3525.3932774499999</v>
      </c>
      <c r="EW27" s="963">
        <v>3812.7648138300001</v>
      </c>
      <c r="EX27" s="963">
        <v>4448.33362734</v>
      </c>
      <c r="EY27" s="963">
        <v>6024.75722124</v>
      </c>
      <c r="EZ27" s="963">
        <v>6069.1498281000004</v>
      </c>
      <c r="FA27" s="964">
        <v>3971.8653245299997</v>
      </c>
      <c r="FB27" s="967">
        <v>5001.7367712200003</v>
      </c>
      <c r="FC27" s="963">
        <v>5100.7521894399997</v>
      </c>
      <c r="FD27" s="963">
        <v>5100.8447704800001</v>
      </c>
      <c r="FE27" s="963">
        <v>5072.0983587399996</v>
      </c>
      <c r="FF27" s="963">
        <v>5081.3101718369999</v>
      </c>
      <c r="FG27" s="963">
        <v>5093.2068350000009</v>
      </c>
      <c r="FH27" s="963">
        <v>5096.0768471199999</v>
      </c>
      <c r="FI27" s="963">
        <v>5103.3907489599997</v>
      </c>
      <c r="FJ27" s="963">
        <v>537.85329859000001</v>
      </c>
      <c r="FK27" s="963">
        <v>555.62538870000003</v>
      </c>
      <c r="FL27" s="963">
        <v>0</v>
      </c>
      <c r="FM27" s="964">
        <v>0</v>
      </c>
      <c r="FN27" s="967">
        <v>0</v>
      </c>
      <c r="FO27" s="963">
        <v>0</v>
      </c>
      <c r="FP27" s="963">
        <v>0</v>
      </c>
      <c r="FQ27" s="963">
        <v>0</v>
      </c>
      <c r="FR27" s="963">
        <v>0</v>
      </c>
      <c r="FS27" s="963">
        <v>0</v>
      </c>
      <c r="FT27" s="963">
        <v>0</v>
      </c>
      <c r="FU27" s="963">
        <v>0</v>
      </c>
      <c r="FV27" s="963">
        <v>0</v>
      </c>
      <c r="FW27" s="963">
        <v>0</v>
      </c>
      <c r="FX27" s="963">
        <v>0</v>
      </c>
      <c r="FY27" s="964">
        <v>0</v>
      </c>
      <c r="FZ27" s="967">
        <v>0</v>
      </c>
      <c r="GA27" s="963">
        <v>0</v>
      </c>
      <c r="GB27" s="963">
        <v>0</v>
      </c>
      <c r="GC27" s="963">
        <v>0</v>
      </c>
      <c r="GD27" s="963">
        <v>0</v>
      </c>
      <c r="GE27" s="963">
        <v>0</v>
      </c>
      <c r="GF27" s="963">
        <v>0</v>
      </c>
      <c r="GG27" s="963">
        <v>0</v>
      </c>
      <c r="GH27" s="963">
        <v>0</v>
      </c>
      <c r="GI27" s="963">
        <v>0</v>
      </c>
      <c r="GJ27" s="963">
        <v>0</v>
      </c>
      <c r="GK27" s="954">
        <v>0</v>
      </c>
      <c r="GM27" s="963"/>
    </row>
    <row r="28" spans="1:195" ht="39.75" customHeight="1" x14ac:dyDescent="0.7">
      <c r="A28" s="975" t="s">
        <v>740</v>
      </c>
      <c r="B28" s="976"/>
      <c r="C28" s="977"/>
      <c r="D28" s="977"/>
      <c r="E28" s="977"/>
      <c r="F28" s="977"/>
      <c r="G28" s="977"/>
      <c r="H28" s="977"/>
      <c r="I28" s="977"/>
      <c r="J28" s="977"/>
      <c r="K28" s="977"/>
      <c r="L28" s="977"/>
      <c r="M28" s="978"/>
      <c r="N28" s="977"/>
      <c r="O28" s="977"/>
      <c r="P28" s="977"/>
      <c r="Q28" s="977"/>
      <c r="R28" s="977"/>
      <c r="S28" s="977"/>
      <c r="T28" s="977"/>
      <c r="U28" s="977"/>
      <c r="V28" s="977"/>
      <c r="W28" s="977"/>
      <c r="X28" s="977"/>
      <c r="Y28" s="977"/>
      <c r="Z28" s="976"/>
      <c r="AA28" s="977"/>
      <c r="AB28" s="977"/>
      <c r="AC28" s="977"/>
      <c r="AD28" s="977"/>
      <c r="AE28" s="977"/>
      <c r="AF28" s="977"/>
      <c r="AG28" s="977"/>
      <c r="AH28" s="977"/>
      <c r="AI28" s="977"/>
      <c r="AJ28" s="977"/>
      <c r="AK28" s="978"/>
      <c r="AL28" s="977"/>
      <c r="AM28" s="977"/>
      <c r="AN28" s="977"/>
      <c r="AO28" s="977"/>
      <c r="AP28" s="977"/>
      <c r="AQ28" s="977"/>
      <c r="AR28" s="977"/>
      <c r="AS28" s="977"/>
      <c r="AT28" s="977"/>
      <c r="AU28" s="977"/>
      <c r="AV28" s="977"/>
      <c r="AW28" s="977"/>
      <c r="AX28" s="979"/>
      <c r="AY28" s="980"/>
      <c r="AZ28" s="980"/>
      <c r="BA28" s="980"/>
      <c r="BB28" s="980"/>
      <c r="BC28" s="980"/>
      <c r="BD28" s="980"/>
      <c r="BE28" s="980"/>
      <c r="BF28" s="980"/>
      <c r="BG28" s="980"/>
      <c r="BH28" s="980"/>
      <c r="BI28" s="981"/>
      <c r="BJ28" s="980"/>
      <c r="BK28" s="980"/>
      <c r="BL28" s="980"/>
      <c r="BM28" s="980"/>
      <c r="BN28" s="980"/>
      <c r="BO28" s="980"/>
      <c r="BP28" s="980"/>
      <c r="BQ28" s="980"/>
      <c r="BR28" s="980"/>
      <c r="BS28" s="980"/>
      <c r="BT28" s="980"/>
      <c r="BU28" s="980"/>
      <c r="BV28" s="979"/>
      <c r="BW28" s="980"/>
      <c r="BX28" s="980"/>
      <c r="BY28" s="1594"/>
      <c r="BZ28" s="980"/>
      <c r="CA28" s="980"/>
      <c r="CB28" s="980"/>
      <c r="CC28" s="980"/>
      <c r="CD28" s="980"/>
      <c r="CE28" s="980">
        <v>0</v>
      </c>
      <c r="CF28" s="980">
        <v>0</v>
      </c>
      <c r="CG28" s="981">
        <v>0</v>
      </c>
      <c r="CH28" s="980">
        <v>0</v>
      </c>
      <c r="CI28" s="980">
        <v>0</v>
      </c>
      <c r="CJ28" s="980">
        <v>0</v>
      </c>
      <c r="CK28" s="980">
        <v>0</v>
      </c>
      <c r="CL28" s="980">
        <v>0</v>
      </c>
      <c r="CM28" s="980">
        <v>0</v>
      </c>
      <c r="CN28" s="980">
        <v>0</v>
      </c>
      <c r="CO28" s="980">
        <v>0</v>
      </c>
      <c r="CP28" s="980">
        <v>0</v>
      </c>
      <c r="CQ28" s="996">
        <v>0</v>
      </c>
      <c r="CR28" s="996">
        <v>934.62046727000006</v>
      </c>
      <c r="CS28" s="996">
        <v>920.54285957000002</v>
      </c>
      <c r="CT28" s="997">
        <v>918.00579532999996</v>
      </c>
      <c r="CU28" s="996">
        <v>916.90656100000001</v>
      </c>
      <c r="CV28" s="996">
        <v>892.95795839000004</v>
      </c>
      <c r="CW28" s="996">
        <v>918.89676300000008</v>
      </c>
      <c r="CX28" s="996">
        <v>889.35401667000008</v>
      </c>
      <c r="CY28" s="996">
        <v>906.52820299999996</v>
      </c>
      <c r="CZ28" s="996">
        <v>940.69306000000006</v>
      </c>
      <c r="DA28" s="996">
        <v>953.23942302</v>
      </c>
      <c r="DB28" s="996">
        <v>963.14664971000002</v>
      </c>
      <c r="DC28" s="996">
        <v>940.13740000000007</v>
      </c>
      <c r="DD28" s="996">
        <v>930.96239200000002</v>
      </c>
      <c r="DE28" s="998">
        <v>940.89919700000007</v>
      </c>
      <c r="DF28" s="997">
        <v>941.45529882000005</v>
      </c>
      <c r="DG28" s="996">
        <v>982.05316882</v>
      </c>
      <c r="DH28" s="996">
        <v>964.62285358999998</v>
      </c>
      <c r="DI28" s="996">
        <v>966.94426947000011</v>
      </c>
      <c r="DJ28" s="996">
        <v>987.69489239999996</v>
      </c>
      <c r="DK28" s="996">
        <v>991.07277138999996</v>
      </c>
      <c r="DL28" s="985">
        <v>986.92768032000004</v>
      </c>
      <c r="DM28" s="985">
        <v>1777.4485751700001</v>
      </c>
      <c r="DN28" s="985">
        <v>1787.2449990399998</v>
      </c>
      <c r="DO28" s="985">
        <v>1789.73828673</v>
      </c>
      <c r="DP28" s="985">
        <v>1833.8017449099998</v>
      </c>
      <c r="DQ28" s="986">
        <v>1819.8970075499999</v>
      </c>
      <c r="DR28" s="987">
        <v>1784.78042086</v>
      </c>
      <c r="DS28" s="985">
        <v>1703.1524533700001</v>
      </c>
      <c r="DT28" s="985">
        <v>1743.06549879</v>
      </c>
      <c r="DU28" s="985">
        <v>1798.0054389700001</v>
      </c>
      <c r="DV28" s="985">
        <v>1787.6603915200001</v>
      </c>
      <c r="DW28" s="985">
        <v>1791.9794116</v>
      </c>
      <c r="DX28" s="982">
        <v>1792.5201296999999</v>
      </c>
      <c r="DY28" s="982">
        <v>1795.54529516</v>
      </c>
      <c r="DZ28" s="982">
        <v>1796.01897958</v>
      </c>
      <c r="EA28" s="982">
        <v>1794.0971000000002</v>
      </c>
      <c r="EB28" s="982">
        <v>2038.2166380400001</v>
      </c>
      <c r="EC28" s="984">
        <v>2000.5167269999999</v>
      </c>
      <c r="ED28" s="983">
        <v>1942.8078882500001</v>
      </c>
      <c r="EE28" s="982">
        <v>1926.7378161399999</v>
      </c>
      <c r="EF28" s="982">
        <v>1904.958104</v>
      </c>
      <c r="EG28" s="982">
        <v>1903.06489889</v>
      </c>
      <c r="EH28" s="982">
        <v>1831.2515024000002</v>
      </c>
      <c r="EI28" s="982">
        <v>1837.02132162</v>
      </c>
      <c r="EJ28" s="982">
        <v>2273.7257350200002</v>
      </c>
      <c r="EK28" s="982">
        <v>2284.0303271900002</v>
      </c>
      <c r="EL28" s="982">
        <v>2270.7659417099999</v>
      </c>
      <c r="EM28" s="982">
        <v>2283.3279701599999</v>
      </c>
      <c r="EN28" s="982">
        <v>2308.33005589</v>
      </c>
      <c r="EO28" s="984">
        <v>2345.9831181600002</v>
      </c>
      <c r="EP28" s="983">
        <v>2351.1866508499998</v>
      </c>
      <c r="EQ28" s="982">
        <v>2583.1223568799996</v>
      </c>
      <c r="ER28" s="982">
        <v>2785.4769356000002</v>
      </c>
      <c r="ES28" s="982">
        <v>2771.1143894699999</v>
      </c>
      <c r="ET28" s="982">
        <v>2813.6683031600001</v>
      </c>
      <c r="EU28" s="982">
        <v>2834.285801</v>
      </c>
      <c r="EV28" s="982">
        <v>2963.6603153800002</v>
      </c>
      <c r="EW28" s="982">
        <v>3197.99060719</v>
      </c>
      <c r="EX28" s="982">
        <v>3750.9515403399996</v>
      </c>
      <c r="EY28" s="982">
        <v>5099.36492155</v>
      </c>
      <c r="EZ28" s="982">
        <v>5141.5129352700005</v>
      </c>
      <c r="FA28" s="984">
        <v>3370.2715501799998</v>
      </c>
      <c r="FB28" s="983">
        <v>4244.6053372900005</v>
      </c>
      <c r="FC28" s="982">
        <v>4334.1819346399998</v>
      </c>
      <c r="FD28" s="982">
        <v>4334.2606020700005</v>
      </c>
      <c r="FE28" s="982">
        <v>4311.2587887399995</v>
      </c>
      <c r="FF28" s="982">
        <v>4319.0887848030006</v>
      </c>
      <c r="FG28" s="982">
        <v>4330.3011602800007</v>
      </c>
      <c r="FH28" s="982">
        <v>4331.1119593399999</v>
      </c>
      <c r="FI28" s="982">
        <v>4315.27858173</v>
      </c>
      <c r="FJ28" s="982">
        <v>8.9072800000000001</v>
      </c>
      <c r="FK28" s="982">
        <v>9.2016000000000009</v>
      </c>
      <c r="FL28" s="982">
        <v>0</v>
      </c>
      <c r="FM28" s="984">
        <v>0</v>
      </c>
      <c r="FN28" s="983">
        <v>0</v>
      </c>
      <c r="FO28" s="982">
        <v>0</v>
      </c>
      <c r="FP28" s="982">
        <v>0</v>
      </c>
      <c r="FQ28" s="982">
        <v>0</v>
      </c>
      <c r="FR28" s="982">
        <v>0</v>
      </c>
      <c r="FS28" s="982">
        <v>0</v>
      </c>
      <c r="FT28" s="982">
        <v>0</v>
      </c>
      <c r="FU28" s="982">
        <v>0</v>
      </c>
      <c r="FV28" s="982">
        <v>0</v>
      </c>
      <c r="FW28" s="982">
        <v>0</v>
      </c>
      <c r="FX28" s="982">
        <v>0</v>
      </c>
      <c r="FY28" s="984">
        <v>0</v>
      </c>
      <c r="FZ28" s="983">
        <v>0</v>
      </c>
      <c r="GA28" s="982">
        <v>0</v>
      </c>
      <c r="GB28" s="982">
        <v>0</v>
      </c>
      <c r="GC28" s="982">
        <v>0</v>
      </c>
      <c r="GD28" s="982">
        <v>0</v>
      </c>
      <c r="GE28" s="982">
        <v>0</v>
      </c>
      <c r="GF28" s="982">
        <v>0</v>
      </c>
      <c r="GG28" s="982">
        <v>0</v>
      </c>
      <c r="GH28" s="982">
        <v>0</v>
      </c>
      <c r="GI28" s="982">
        <v>0</v>
      </c>
      <c r="GJ28" s="982">
        <v>0</v>
      </c>
      <c r="GK28" s="978">
        <v>0</v>
      </c>
      <c r="GM28" s="982"/>
    </row>
    <row r="29" spans="1:195" ht="39.75" customHeight="1" x14ac:dyDescent="0.7">
      <c r="A29" s="975" t="s">
        <v>734</v>
      </c>
      <c r="B29" s="976"/>
      <c r="C29" s="977"/>
      <c r="D29" s="977"/>
      <c r="E29" s="977"/>
      <c r="F29" s="977"/>
      <c r="G29" s="977"/>
      <c r="H29" s="977"/>
      <c r="I29" s="977"/>
      <c r="J29" s="977"/>
      <c r="K29" s="977"/>
      <c r="L29" s="977"/>
      <c r="M29" s="978"/>
      <c r="N29" s="977"/>
      <c r="O29" s="977"/>
      <c r="P29" s="977"/>
      <c r="Q29" s="977"/>
      <c r="R29" s="977"/>
      <c r="S29" s="977"/>
      <c r="T29" s="977"/>
      <c r="U29" s="977"/>
      <c r="V29" s="977"/>
      <c r="W29" s="977"/>
      <c r="X29" s="977"/>
      <c r="Y29" s="977"/>
      <c r="Z29" s="976"/>
      <c r="AA29" s="977"/>
      <c r="AB29" s="977"/>
      <c r="AC29" s="977"/>
      <c r="AD29" s="977"/>
      <c r="AE29" s="977"/>
      <c r="AF29" s="977"/>
      <c r="AG29" s="977"/>
      <c r="AH29" s="977"/>
      <c r="AI29" s="977"/>
      <c r="AJ29" s="977"/>
      <c r="AK29" s="978"/>
      <c r="AL29" s="977"/>
      <c r="AM29" s="977"/>
      <c r="AN29" s="977"/>
      <c r="AO29" s="977"/>
      <c r="AP29" s="977"/>
      <c r="AQ29" s="977"/>
      <c r="AR29" s="977"/>
      <c r="AS29" s="977"/>
      <c r="AT29" s="977"/>
      <c r="AU29" s="977"/>
      <c r="AV29" s="977"/>
      <c r="AW29" s="977"/>
      <c r="AX29" s="979"/>
      <c r="AY29" s="980"/>
      <c r="AZ29" s="980"/>
      <c r="BA29" s="980"/>
      <c r="BB29" s="980"/>
      <c r="BC29" s="980"/>
      <c r="BD29" s="980"/>
      <c r="BE29" s="980"/>
      <c r="BF29" s="980"/>
      <c r="BG29" s="980"/>
      <c r="BH29" s="980"/>
      <c r="BI29" s="981"/>
      <c r="BJ29" s="980"/>
      <c r="BK29" s="980"/>
      <c r="BL29" s="980"/>
      <c r="BM29" s="980"/>
      <c r="BN29" s="980"/>
      <c r="BO29" s="980"/>
      <c r="BP29" s="980"/>
      <c r="BQ29" s="980"/>
      <c r="BR29" s="980"/>
      <c r="BS29" s="980"/>
      <c r="BT29" s="980"/>
      <c r="BU29" s="980"/>
      <c r="BV29" s="979"/>
      <c r="BW29" s="980"/>
      <c r="BX29" s="980"/>
      <c r="BY29" s="1594"/>
      <c r="BZ29" s="980"/>
      <c r="CA29" s="980"/>
      <c r="CB29" s="980"/>
      <c r="CC29" s="980"/>
      <c r="CD29" s="980"/>
      <c r="CE29" s="980">
        <v>0</v>
      </c>
      <c r="CF29" s="980">
        <v>0</v>
      </c>
      <c r="CG29" s="981">
        <v>0</v>
      </c>
      <c r="CH29" s="980">
        <v>0</v>
      </c>
      <c r="CI29" s="980">
        <v>0</v>
      </c>
      <c r="CJ29" s="980">
        <v>0</v>
      </c>
      <c r="CK29" s="980">
        <v>0</v>
      </c>
      <c r="CL29" s="980">
        <v>0</v>
      </c>
      <c r="CM29" s="980">
        <v>0</v>
      </c>
      <c r="CN29" s="980">
        <v>0</v>
      </c>
      <c r="CO29" s="980">
        <v>0</v>
      </c>
      <c r="CP29" s="980">
        <v>0</v>
      </c>
      <c r="CQ29" s="996">
        <v>0</v>
      </c>
      <c r="CR29" s="996">
        <v>42.727692740000002</v>
      </c>
      <c r="CS29" s="996">
        <v>57.580200429999998</v>
      </c>
      <c r="CT29" s="997">
        <v>61.954884669999998</v>
      </c>
      <c r="CU29" s="996">
        <v>61.880698939999995</v>
      </c>
      <c r="CV29" s="996">
        <v>82.663281609999999</v>
      </c>
      <c r="CW29" s="996">
        <v>57.477237000000009</v>
      </c>
      <c r="CX29" s="996">
        <v>90.296703329999985</v>
      </c>
      <c r="CY29" s="996">
        <v>95.351077000000004</v>
      </c>
      <c r="CZ29" s="996">
        <v>99.13417960000001</v>
      </c>
      <c r="DA29" s="996">
        <v>93.185536970000001</v>
      </c>
      <c r="DB29" s="996">
        <v>95.145350289999996</v>
      </c>
      <c r="DC29" s="996">
        <v>120.87780000000001</v>
      </c>
      <c r="DD29" s="996">
        <v>133.61736800000003</v>
      </c>
      <c r="DE29" s="998">
        <v>126.78016299000001</v>
      </c>
      <c r="DF29" s="997">
        <v>154.21510724000001</v>
      </c>
      <c r="DG29" s="996">
        <v>163.34602935000001</v>
      </c>
      <c r="DH29" s="996">
        <v>160.44682503000001</v>
      </c>
      <c r="DI29" s="996">
        <v>159.16511255</v>
      </c>
      <c r="DJ29" s="996">
        <v>163.43373509999998</v>
      </c>
      <c r="DK29" s="996">
        <v>172.86411706999999</v>
      </c>
      <c r="DL29" s="985">
        <v>176.56678117000001</v>
      </c>
      <c r="DM29" s="985">
        <v>184.04349542000003</v>
      </c>
      <c r="DN29" s="985">
        <v>187.16530093999998</v>
      </c>
      <c r="DO29" s="985">
        <v>192.50461784000001</v>
      </c>
      <c r="DP29" s="985">
        <v>216.46659964999998</v>
      </c>
      <c r="DQ29" s="986">
        <v>233.44959527</v>
      </c>
      <c r="DR29" s="987">
        <v>243.86594106000004</v>
      </c>
      <c r="DS29" s="985">
        <v>261.55514681</v>
      </c>
      <c r="DT29" s="985">
        <v>276.34608838000003</v>
      </c>
      <c r="DU29" s="985">
        <v>280.30101688000002</v>
      </c>
      <c r="DV29" s="985">
        <v>297.80394196999998</v>
      </c>
      <c r="DW29" s="985">
        <v>310.95311025999996</v>
      </c>
      <c r="DX29" s="982">
        <v>314.41783663000001</v>
      </c>
      <c r="DY29" s="982">
        <v>313.84044279</v>
      </c>
      <c r="DZ29" s="982">
        <v>320.11667405000003</v>
      </c>
      <c r="EA29" s="982">
        <v>324.67169999999993</v>
      </c>
      <c r="EB29" s="982">
        <v>185.07650071</v>
      </c>
      <c r="EC29" s="984">
        <v>240.78272142000003</v>
      </c>
      <c r="ED29" s="983">
        <v>298.56934140999999</v>
      </c>
      <c r="EE29" s="982">
        <v>304.56676933000006</v>
      </c>
      <c r="EF29" s="982">
        <v>324.12972134</v>
      </c>
      <c r="EG29" s="982">
        <v>327.34520465999998</v>
      </c>
      <c r="EH29" s="982">
        <v>405.03106955000004</v>
      </c>
      <c r="EI29" s="982">
        <v>405.21149944000001</v>
      </c>
      <c r="EJ29" s="982">
        <v>412.97593549999999</v>
      </c>
      <c r="EK29" s="982">
        <v>426.09434519000001</v>
      </c>
      <c r="EL29" s="982">
        <v>446.11714661000002</v>
      </c>
      <c r="EM29" s="982">
        <v>449.61792794000002</v>
      </c>
      <c r="EN29" s="982">
        <v>432.16119666999998</v>
      </c>
      <c r="EO29" s="984">
        <v>435.66040499000002</v>
      </c>
      <c r="EP29" s="983">
        <v>438.55771296000006</v>
      </c>
      <c r="EQ29" s="982">
        <v>473.76458688999998</v>
      </c>
      <c r="ER29" s="982">
        <v>508.46375136</v>
      </c>
      <c r="ES29" s="982">
        <v>523.10404059000007</v>
      </c>
      <c r="ET29" s="982">
        <v>495.03905907000001</v>
      </c>
      <c r="EU29" s="982">
        <v>514.41656886999999</v>
      </c>
      <c r="EV29" s="982">
        <v>561.73296206999999</v>
      </c>
      <c r="EW29" s="982">
        <v>614.7742066400001</v>
      </c>
      <c r="EX29" s="982">
        <v>697.38208700000007</v>
      </c>
      <c r="EY29" s="982">
        <v>925.39229968999985</v>
      </c>
      <c r="EZ29" s="982">
        <v>927.63689283000008</v>
      </c>
      <c r="FA29" s="984">
        <v>601.59377434999999</v>
      </c>
      <c r="FB29" s="983">
        <v>757.13143393000007</v>
      </c>
      <c r="FC29" s="982">
        <v>766.57025480000004</v>
      </c>
      <c r="FD29" s="982">
        <v>766.58416841000007</v>
      </c>
      <c r="FE29" s="982">
        <v>760.83956999999998</v>
      </c>
      <c r="FF29" s="982">
        <v>762.22138703400003</v>
      </c>
      <c r="FG29" s="982">
        <v>616.83588702000009</v>
      </c>
      <c r="FH29" s="982">
        <v>618.81279003999998</v>
      </c>
      <c r="FI29" s="982">
        <v>641.75031164999996</v>
      </c>
      <c r="FJ29" s="982">
        <v>382.24581143999995</v>
      </c>
      <c r="FK29" s="982">
        <v>394.87622018000002</v>
      </c>
      <c r="FL29" s="982">
        <v>0</v>
      </c>
      <c r="FM29" s="984">
        <v>0</v>
      </c>
      <c r="FN29" s="983">
        <v>0</v>
      </c>
      <c r="FO29" s="982">
        <v>0</v>
      </c>
      <c r="FP29" s="982">
        <v>0</v>
      </c>
      <c r="FQ29" s="982">
        <v>0</v>
      </c>
      <c r="FR29" s="982">
        <v>0</v>
      </c>
      <c r="FS29" s="982">
        <v>0</v>
      </c>
      <c r="FT29" s="982">
        <v>0</v>
      </c>
      <c r="FU29" s="982">
        <v>0</v>
      </c>
      <c r="FV29" s="982">
        <v>0</v>
      </c>
      <c r="FW29" s="982">
        <v>0</v>
      </c>
      <c r="FX29" s="982">
        <v>0</v>
      </c>
      <c r="FY29" s="984">
        <v>0</v>
      </c>
      <c r="FZ29" s="983">
        <v>0</v>
      </c>
      <c r="GA29" s="982">
        <v>0</v>
      </c>
      <c r="GB29" s="982">
        <v>0</v>
      </c>
      <c r="GC29" s="982">
        <v>0</v>
      </c>
      <c r="GD29" s="982">
        <v>0</v>
      </c>
      <c r="GE29" s="982">
        <v>0</v>
      </c>
      <c r="GF29" s="982">
        <v>0</v>
      </c>
      <c r="GG29" s="982">
        <v>0</v>
      </c>
      <c r="GH29" s="982">
        <v>0</v>
      </c>
      <c r="GI29" s="982">
        <v>0</v>
      </c>
      <c r="GJ29" s="982">
        <v>0</v>
      </c>
      <c r="GK29" s="978">
        <v>0</v>
      </c>
      <c r="GM29" s="982"/>
    </row>
    <row r="30" spans="1:195" s="974" customFormat="1" ht="39.75" customHeight="1" x14ac:dyDescent="0.7">
      <c r="A30" s="988" t="s">
        <v>743</v>
      </c>
      <c r="B30" s="953">
        <v>0</v>
      </c>
      <c r="C30" s="948">
        <v>0</v>
      </c>
      <c r="D30" s="948">
        <v>0</v>
      </c>
      <c r="E30" s="948">
        <v>0</v>
      </c>
      <c r="F30" s="948">
        <v>0</v>
      </c>
      <c r="G30" s="948">
        <v>0</v>
      </c>
      <c r="H30" s="948">
        <v>0</v>
      </c>
      <c r="I30" s="948">
        <v>0</v>
      </c>
      <c r="J30" s="948">
        <v>0</v>
      </c>
      <c r="K30" s="948">
        <v>0</v>
      </c>
      <c r="L30" s="948">
        <v>0</v>
      </c>
      <c r="M30" s="954">
        <v>0</v>
      </c>
      <c r="N30" s="948">
        <v>0</v>
      </c>
      <c r="O30" s="948">
        <v>0</v>
      </c>
      <c r="P30" s="948">
        <v>0</v>
      </c>
      <c r="Q30" s="948">
        <v>0</v>
      </c>
      <c r="R30" s="948">
        <v>0</v>
      </c>
      <c r="S30" s="948">
        <v>0</v>
      </c>
      <c r="T30" s="948">
        <v>0</v>
      </c>
      <c r="U30" s="948">
        <v>0</v>
      </c>
      <c r="V30" s="948">
        <v>0</v>
      </c>
      <c r="W30" s="948">
        <v>0</v>
      </c>
      <c r="X30" s="948">
        <v>0</v>
      </c>
      <c r="Y30" s="948">
        <v>0</v>
      </c>
      <c r="Z30" s="953">
        <v>0</v>
      </c>
      <c r="AA30" s="948">
        <v>0</v>
      </c>
      <c r="AB30" s="948">
        <v>167.5316</v>
      </c>
      <c r="AC30" s="948">
        <v>167.5316</v>
      </c>
      <c r="AD30" s="948">
        <v>167.5316</v>
      </c>
      <c r="AE30" s="948">
        <v>167.53164599999999</v>
      </c>
      <c r="AF30" s="948">
        <v>167.53164599999999</v>
      </c>
      <c r="AG30" s="948">
        <v>167.53164599999999</v>
      </c>
      <c r="AH30" s="948">
        <v>167.53164599999999</v>
      </c>
      <c r="AI30" s="948">
        <v>167.53164599999999</v>
      </c>
      <c r="AJ30" s="948">
        <v>202.53164599999999</v>
      </c>
      <c r="AK30" s="954">
        <v>202.53164599999999</v>
      </c>
      <c r="AL30" s="948">
        <v>202.53164599999999</v>
      </c>
      <c r="AM30" s="948">
        <v>202.53164599999999</v>
      </c>
      <c r="AN30" s="948">
        <v>202.53164599999999</v>
      </c>
      <c r="AO30" s="948">
        <v>202.53164599999999</v>
      </c>
      <c r="AP30" s="948">
        <v>202.53164599999999</v>
      </c>
      <c r="AQ30" s="948">
        <v>202.5316</v>
      </c>
      <c r="AR30" s="948">
        <v>202.53164599999999</v>
      </c>
      <c r="AS30" s="948">
        <v>202.53164599999999</v>
      </c>
      <c r="AT30" s="948">
        <v>202.53164599999999</v>
      </c>
      <c r="AU30" s="948">
        <v>202.53164599999999</v>
      </c>
      <c r="AV30" s="948">
        <v>202.53164599999999</v>
      </c>
      <c r="AW30" s="948">
        <v>202.53164599999999</v>
      </c>
      <c r="AX30" s="955">
        <v>202.53164599999999</v>
      </c>
      <c r="AY30" s="956">
        <v>202.53164599999999</v>
      </c>
      <c r="AZ30" s="956">
        <v>202.53164599999999</v>
      </c>
      <c r="BA30" s="956">
        <v>202.53164599999999</v>
      </c>
      <c r="BB30" s="956">
        <v>202.53164599999999</v>
      </c>
      <c r="BC30" s="956">
        <v>202.53164599999999</v>
      </c>
      <c r="BD30" s="956">
        <v>202.53164599999999</v>
      </c>
      <c r="BE30" s="956">
        <v>202.53164599999999</v>
      </c>
      <c r="BF30" s="956">
        <v>202.53164599999999</v>
      </c>
      <c r="BG30" s="956">
        <v>202.53164599999999</v>
      </c>
      <c r="BH30" s="956">
        <v>202.53164599999999</v>
      </c>
      <c r="BI30" s="957">
        <v>202.53164599999999</v>
      </c>
      <c r="BJ30" s="956">
        <v>100</v>
      </c>
      <c r="BK30" s="956">
        <v>35</v>
      </c>
      <c r="BL30" s="956">
        <v>35</v>
      </c>
      <c r="BM30" s="956">
        <v>35</v>
      </c>
      <c r="BN30" s="956">
        <v>35</v>
      </c>
      <c r="BO30" s="956">
        <v>35</v>
      </c>
      <c r="BP30" s="956">
        <v>35</v>
      </c>
      <c r="BQ30" s="956">
        <v>35</v>
      </c>
      <c r="BR30" s="956">
        <v>35</v>
      </c>
      <c r="BS30" s="956">
        <v>0</v>
      </c>
      <c r="BT30" s="956">
        <v>0</v>
      </c>
      <c r="BU30" s="956">
        <v>0</v>
      </c>
      <c r="BV30" s="955">
        <v>0</v>
      </c>
      <c r="BW30" s="956">
        <v>0</v>
      </c>
      <c r="BX30" s="956">
        <v>0</v>
      </c>
      <c r="BY30" s="956">
        <v>0</v>
      </c>
      <c r="BZ30" s="956">
        <v>0</v>
      </c>
      <c r="CA30" s="956">
        <v>0</v>
      </c>
      <c r="CB30" s="956">
        <v>0</v>
      </c>
      <c r="CC30" s="956">
        <v>0</v>
      </c>
      <c r="CD30" s="956">
        <v>0</v>
      </c>
      <c r="CE30" s="956">
        <v>0</v>
      </c>
      <c r="CF30" s="956">
        <v>0</v>
      </c>
      <c r="CG30" s="957">
        <v>0</v>
      </c>
      <c r="CH30" s="956">
        <v>0</v>
      </c>
      <c r="CI30" s="956">
        <v>0</v>
      </c>
      <c r="CJ30" s="956">
        <v>0</v>
      </c>
      <c r="CK30" s="956">
        <v>0</v>
      </c>
      <c r="CL30" s="956">
        <v>0</v>
      </c>
      <c r="CM30" s="956">
        <v>0</v>
      </c>
      <c r="CN30" s="956">
        <v>0</v>
      </c>
      <c r="CO30" s="956">
        <v>0</v>
      </c>
      <c r="CP30" s="956">
        <v>0</v>
      </c>
      <c r="CQ30" s="999">
        <v>0</v>
      </c>
      <c r="CR30" s="999">
        <v>0</v>
      </c>
      <c r="CS30" s="999">
        <v>0</v>
      </c>
      <c r="CT30" s="1000">
        <v>0</v>
      </c>
      <c r="CU30" s="999">
        <v>0</v>
      </c>
      <c r="CV30" s="999">
        <v>0</v>
      </c>
      <c r="CW30" s="999">
        <v>0</v>
      </c>
      <c r="CX30" s="999">
        <v>0</v>
      </c>
      <c r="CY30" s="999">
        <v>0</v>
      </c>
      <c r="CZ30" s="999">
        <v>0</v>
      </c>
      <c r="DA30" s="999">
        <v>0</v>
      </c>
      <c r="DB30" s="999">
        <v>0</v>
      </c>
      <c r="DC30" s="999">
        <v>0</v>
      </c>
      <c r="DD30" s="999">
        <v>0</v>
      </c>
      <c r="DE30" s="1001">
        <v>0</v>
      </c>
      <c r="DF30" s="1000">
        <v>0</v>
      </c>
      <c r="DG30" s="999">
        <v>0</v>
      </c>
      <c r="DH30" s="999">
        <v>0</v>
      </c>
      <c r="DI30" s="999">
        <v>0</v>
      </c>
      <c r="DJ30" s="999">
        <v>0</v>
      </c>
      <c r="DK30" s="999">
        <v>0</v>
      </c>
      <c r="DL30" s="1589">
        <v>0</v>
      </c>
      <c r="DM30" s="1589">
        <v>0</v>
      </c>
      <c r="DN30" s="1589">
        <v>0</v>
      </c>
      <c r="DO30" s="1589">
        <v>0</v>
      </c>
      <c r="DP30" s="1589">
        <v>0</v>
      </c>
      <c r="DQ30" s="961">
        <v>0</v>
      </c>
      <c r="DR30" s="962">
        <v>0</v>
      </c>
      <c r="DS30" s="1589">
        <v>0</v>
      </c>
      <c r="DT30" s="1589">
        <v>0</v>
      </c>
      <c r="DU30" s="1589">
        <v>0</v>
      </c>
      <c r="DV30" s="1589">
        <v>0</v>
      </c>
      <c r="DW30" s="1589">
        <v>0</v>
      </c>
      <c r="DX30" s="963">
        <v>0</v>
      </c>
      <c r="DY30" s="963">
        <v>0</v>
      </c>
      <c r="DZ30" s="963">
        <v>0</v>
      </c>
      <c r="EA30" s="963">
        <v>0</v>
      </c>
      <c r="EB30" s="963">
        <v>0</v>
      </c>
      <c r="EC30" s="964">
        <v>0</v>
      </c>
      <c r="ED30" s="967">
        <v>0</v>
      </c>
      <c r="EE30" s="963">
        <v>0</v>
      </c>
      <c r="EF30" s="963">
        <v>0</v>
      </c>
      <c r="EG30" s="963">
        <v>0</v>
      </c>
      <c r="EH30" s="963">
        <v>0</v>
      </c>
      <c r="EI30" s="963">
        <v>0</v>
      </c>
      <c r="EJ30" s="963">
        <v>0</v>
      </c>
      <c r="EK30" s="963">
        <v>0</v>
      </c>
      <c r="EL30" s="963">
        <v>0</v>
      </c>
      <c r="EM30" s="963">
        <v>0</v>
      </c>
      <c r="EN30" s="963">
        <v>0</v>
      </c>
      <c r="EO30" s="964">
        <v>0</v>
      </c>
      <c r="EP30" s="967">
        <v>0</v>
      </c>
      <c r="EQ30" s="963">
        <v>0</v>
      </c>
      <c r="ER30" s="963">
        <v>0</v>
      </c>
      <c r="ES30" s="963">
        <v>0</v>
      </c>
      <c r="ET30" s="963">
        <v>0</v>
      </c>
      <c r="EU30" s="963">
        <v>0</v>
      </c>
      <c r="EV30" s="963">
        <v>0</v>
      </c>
      <c r="EW30" s="963">
        <v>0</v>
      </c>
      <c r="EX30" s="963">
        <v>0</v>
      </c>
      <c r="EY30" s="963">
        <v>0</v>
      </c>
      <c r="EZ30" s="963">
        <v>0</v>
      </c>
      <c r="FA30" s="964">
        <v>0</v>
      </c>
      <c r="FB30" s="967">
        <v>0</v>
      </c>
      <c r="FC30" s="963">
        <v>0</v>
      </c>
      <c r="FD30" s="963">
        <v>0</v>
      </c>
      <c r="FE30" s="963">
        <v>0</v>
      </c>
      <c r="FF30" s="963">
        <v>0</v>
      </c>
      <c r="FG30" s="963">
        <v>0</v>
      </c>
      <c r="FH30" s="963">
        <v>0</v>
      </c>
      <c r="FI30" s="963">
        <v>0</v>
      </c>
      <c r="FJ30" s="963">
        <v>0</v>
      </c>
      <c r="FK30" s="963">
        <v>0</v>
      </c>
      <c r="FL30" s="963">
        <v>0</v>
      </c>
      <c r="FM30" s="964">
        <v>0</v>
      </c>
      <c r="FN30" s="967">
        <v>0</v>
      </c>
      <c r="FO30" s="963">
        <v>0</v>
      </c>
      <c r="FP30" s="963">
        <v>0</v>
      </c>
      <c r="FQ30" s="963">
        <v>0</v>
      </c>
      <c r="FR30" s="963">
        <v>0</v>
      </c>
      <c r="FS30" s="963">
        <v>0</v>
      </c>
      <c r="FT30" s="963">
        <v>0</v>
      </c>
      <c r="FU30" s="963">
        <v>0</v>
      </c>
      <c r="FV30" s="963">
        <v>0</v>
      </c>
      <c r="FW30" s="963">
        <v>0</v>
      </c>
      <c r="FX30" s="963">
        <v>0</v>
      </c>
      <c r="FY30" s="964">
        <v>0</v>
      </c>
      <c r="FZ30" s="967">
        <v>0</v>
      </c>
      <c r="GA30" s="963">
        <v>0</v>
      </c>
      <c r="GB30" s="963">
        <v>0</v>
      </c>
      <c r="GC30" s="963">
        <v>0</v>
      </c>
      <c r="GD30" s="963">
        <v>0</v>
      </c>
      <c r="GE30" s="963">
        <v>0</v>
      </c>
      <c r="GF30" s="963">
        <v>0</v>
      </c>
      <c r="GG30" s="963">
        <v>0</v>
      </c>
      <c r="GH30" s="963">
        <v>0</v>
      </c>
      <c r="GI30" s="963">
        <v>0</v>
      </c>
      <c r="GJ30" s="963">
        <v>0</v>
      </c>
      <c r="GK30" s="954">
        <v>0</v>
      </c>
      <c r="GM30" s="963"/>
    </row>
    <row r="31" spans="1:195" ht="39.75" customHeight="1" x14ac:dyDescent="0.7">
      <c r="A31" s="975" t="s">
        <v>744</v>
      </c>
      <c r="B31" s="976">
        <v>0</v>
      </c>
      <c r="C31" s="977">
        <v>0</v>
      </c>
      <c r="D31" s="977">
        <v>0</v>
      </c>
      <c r="E31" s="977">
        <v>0</v>
      </c>
      <c r="F31" s="977">
        <v>0</v>
      </c>
      <c r="G31" s="977">
        <v>0</v>
      </c>
      <c r="H31" s="977">
        <v>0</v>
      </c>
      <c r="I31" s="977">
        <v>0</v>
      </c>
      <c r="J31" s="977">
        <v>0</v>
      </c>
      <c r="K31" s="977">
        <v>0</v>
      </c>
      <c r="L31" s="977">
        <v>0</v>
      </c>
      <c r="M31" s="978"/>
      <c r="N31" s="977">
        <v>0</v>
      </c>
      <c r="O31" s="977">
        <v>0</v>
      </c>
      <c r="P31" s="977">
        <v>0</v>
      </c>
      <c r="Q31" s="977">
        <v>0</v>
      </c>
      <c r="R31" s="977">
        <v>0</v>
      </c>
      <c r="S31" s="977">
        <v>0</v>
      </c>
      <c r="T31" s="977">
        <v>0</v>
      </c>
      <c r="U31" s="977">
        <v>0</v>
      </c>
      <c r="V31" s="977">
        <v>0</v>
      </c>
      <c r="W31" s="977">
        <v>0</v>
      </c>
      <c r="X31" s="977">
        <v>0</v>
      </c>
      <c r="Y31" s="977">
        <v>0</v>
      </c>
      <c r="Z31" s="976">
        <v>0</v>
      </c>
      <c r="AA31" s="977">
        <v>0</v>
      </c>
      <c r="AB31" s="977">
        <v>132.5316</v>
      </c>
      <c r="AC31" s="977">
        <v>132.5316</v>
      </c>
      <c r="AD31" s="977">
        <v>132.5316</v>
      </c>
      <c r="AE31" s="977">
        <v>132.53164599999999</v>
      </c>
      <c r="AF31" s="977">
        <v>132.53164599999999</v>
      </c>
      <c r="AG31" s="977">
        <v>132.53164599999999</v>
      </c>
      <c r="AH31" s="977">
        <v>132.53164599999999</v>
      </c>
      <c r="AI31" s="977">
        <v>132.53164599999999</v>
      </c>
      <c r="AJ31" s="977">
        <v>167.53164599999999</v>
      </c>
      <c r="AK31" s="978">
        <v>167.53164599999999</v>
      </c>
      <c r="AL31" s="977">
        <v>167.53164599999999</v>
      </c>
      <c r="AM31" s="977">
        <v>167.53164599999999</v>
      </c>
      <c r="AN31" s="977">
        <v>167.53164599999999</v>
      </c>
      <c r="AO31" s="977">
        <v>167.53164599999999</v>
      </c>
      <c r="AP31" s="977">
        <v>167.53164599999999</v>
      </c>
      <c r="AQ31" s="977">
        <v>167.5316</v>
      </c>
      <c r="AR31" s="977">
        <v>167.53164599999999</v>
      </c>
      <c r="AS31" s="977">
        <v>167.53164599999999</v>
      </c>
      <c r="AT31" s="977">
        <v>167.53164599999999</v>
      </c>
      <c r="AU31" s="977">
        <v>167.53164599999999</v>
      </c>
      <c r="AV31" s="977">
        <v>167.53164599999999</v>
      </c>
      <c r="AW31" s="977">
        <v>167.53164599999999</v>
      </c>
      <c r="AX31" s="1002">
        <v>167.53164599999999</v>
      </c>
      <c r="AY31" s="1003">
        <v>167.53164599999999</v>
      </c>
      <c r="AZ31" s="1003">
        <v>167.53164599999999</v>
      </c>
      <c r="BA31" s="1003">
        <v>167.53164599999999</v>
      </c>
      <c r="BB31" s="1003">
        <v>167.53164599999999</v>
      </c>
      <c r="BC31" s="1003">
        <v>167.53164599999999</v>
      </c>
      <c r="BD31" s="1003">
        <v>167.53164599999999</v>
      </c>
      <c r="BE31" s="1003">
        <v>167.53164599999999</v>
      </c>
      <c r="BF31" s="1003">
        <v>167.53164599999999</v>
      </c>
      <c r="BG31" s="1003">
        <v>167.53164599999999</v>
      </c>
      <c r="BH31" s="1003">
        <v>167.53164599999999</v>
      </c>
      <c r="BI31" s="1004">
        <v>167.53164599999999</v>
      </c>
      <c r="BJ31" s="1003">
        <v>65</v>
      </c>
      <c r="BK31" s="1003">
        <v>35</v>
      </c>
      <c r="BL31" s="1003">
        <v>35</v>
      </c>
      <c r="BM31" s="1003">
        <v>35</v>
      </c>
      <c r="BN31" s="1003">
        <v>35</v>
      </c>
      <c r="BO31" s="1003">
        <v>35</v>
      </c>
      <c r="BP31" s="1003">
        <v>35</v>
      </c>
      <c r="BQ31" s="1003">
        <v>35</v>
      </c>
      <c r="BR31" s="1003">
        <v>35</v>
      </c>
      <c r="BS31" s="1003">
        <v>0</v>
      </c>
      <c r="BT31" s="1003">
        <v>0</v>
      </c>
      <c r="BU31" s="1003">
        <v>0</v>
      </c>
      <c r="BV31" s="1002">
        <v>0</v>
      </c>
      <c r="BW31" s="1003">
        <v>0</v>
      </c>
      <c r="BX31" s="1003">
        <v>0</v>
      </c>
      <c r="BY31" s="1003">
        <v>0</v>
      </c>
      <c r="BZ31" s="1003">
        <v>0</v>
      </c>
      <c r="CA31" s="1003">
        <v>0</v>
      </c>
      <c r="CB31" s="1003">
        <v>0</v>
      </c>
      <c r="CC31" s="1003">
        <v>0</v>
      </c>
      <c r="CD31" s="1003">
        <v>0</v>
      </c>
      <c r="CE31" s="1003">
        <v>0</v>
      </c>
      <c r="CF31" s="1003">
        <v>0</v>
      </c>
      <c r="CG31" s="1004">
        <v>0</v>
      </c>
      <c r="CH31" s="1003">
        <v>0</v>
      </c>
      <c r="CI31" s="1003">
        <v>0</v>
      </c>
      <c r="CJ31" s="1003">
        <v>0</v>
      </c>
      <c r="CK31" s="1003">
        <v>0</v>
      </c>
      <c r="CL31" s="1003">
        <v>0</v>
      </c>
      <c r="CM31" s="1003">
        <v>0</v>
      </c>
      <c r="CN31" s="1003">
        <v>0</v>
      </c>
      <c r="CO31" s="1003">
        <v>0</v>
      </c>
      <c r="CP31" s="1003">
        <v>0</v>
      </c>
      <c r="CQ31" s="1005">
        <v>0</v>
      </c>
      <c r="CR31" s="1005">
        <v>0</v>
      </c>
      <c r="CS31" s="1005">
        <v>0</v>
      </c>
      <c r="CT31" s="1006">
        <v>0</v>
      </c>
      <c r="CU31" s="1005">
        <v>0</v>
      </c>
      <c r="CV31" s="1005">
        <v>0</v>
      </c>
      <c r="CW31" s="1005">
        <v>0</v>
      </c>
      <c r="CX31" s="1005">
        <v>0</v>
      </c>
      <c r="CY31" s="1005">
        <v>0</v>
      </c>
      <c r="CZ31" s="1005">
        <v>0</v>
      </c>
      <c r="DA31" s="1005">
        <v>0</v>
      </c>
      <c r="DB31" s="1005">
        <v>0</v>
      </c>
      <c r="DC31" s="1005">
        <v>0</v>
      </c>
      <c r="DD31" s="1005">
        <v>0</v>
      </c>
      <c r="DE31" s="1007">
        <v>0</v>
      </c>
      <c r="DF31" s="1006">
        <v>0</v>
      </c>
      <c r="DG31" s="1005">
        <v>0</v>
      </c>
      <c r="DH31" s="1005">
        <v>0</v>
      </c>
      <c r="DI31" s="1005">
        <v>0</v>
      </c>
      <c r="DJ31" s="1005">
        <v>0</v>
      </c>
      <c r="DK31" s="1005">
        <v>0</v>
      </c>
      <c r="DL31" s="985">
        <v>0</v>
      </c>
      <c r="DM31" s="985">
        <v>0</v>
      </c>
      <c r="DN31" s="985">
        <v>0</v>
      </c>
      <c r="DO31" s="985">
        <v>0</v>
      </c>
      <c r="DP31" s="985">
        <v>0</v>
      </c>
      <c r="DQ31" s="986">
        <v>0</v>
      </c>
      <c r="DR31" s="987">
        <v>0</v>
      </c>
      <c r="DS31" s="985">
        <v>0</v>
      </c>
      <c r="DT31" s="985">
        <v>0</v>
      </c>
      <c r="DU31" s="985">
        <v>0</v>
      </c>
      <c r="DV31" s="985">
        <v>0</v>
      </c>
      <c r="DW31" s="985">
        <v>0</v>
      </c>
      <c r="DX31" s="982">
        <v>0</v>
      </c>
      <c r="DY31" s="982">
        <v>0</v>
      </c>
      <c r="DZ31" s="982">
        <v>0</v>
      </c>
      <c r="EA31" s="982">
        <v>0</v>
      </c>
      <c r="EB31" s="982">
        <v>0</v>
      </c>
      <c r="EC31" s="984">
        <v>0</v>
      </c>
      <c r="ED31" s="983">
        <v>0</v>
      </c>
      <c r="EE31" s="982">
        <v>0</v>
      </c>
      <c r="EF31" s="982">
        <v>0</v>
      </c>
      <c r="EG31" s="982">
        <v>0</v>
      </c>
      <c r="EH31" s="982">
        <v>0</v>
      </c>
      <c r="EI31" s="982">
        <v>0</v>
      </c>
      <c r="EJ31" s="982">
        <v>0</v>
      </c>
      <c r="EK31" s="982">
        <v>0</v>
      </c>
      <c r="EL31" s="982">
        <v>0</v>
      </c>
      <c r="EM31" s="982">
        <v>0</v>
      </c>
      <c r="EN31" s="982">
        <v>0</v>
      </c>
      <c r="EO31" s="984">
        <v>0</v>
      </c>
      <c r="EP31" s="983">
        <v>0</v>
      </c>
      <c r="EQ31" s="982">
        <v>0</v>
      </c>
      <c r="ER31" s="982">
        <v>0</v>
      </c>
      <c r="ES31" s="982">
        <v>0</v>
      </c>
      <c r="ET31" s="982">
        <v>0</v>
      </c>
      <c r="EU31" s="982">
        <v>0</v>
      </c>
      <c r="EV31" s="982">
        <v>0</v>
      </c>
      <c r="EW31" s="982">
        <v>0</v>
      </c>
      <c r="EX31" s="982">
        <v>0</v>
      </c>
      <c r="EY31" s="982">
        <v>0</v>
      </c>
      <c r="EZ31" s="982">
        <v>0</v>
      </c>
      <c r="FA31" s="984">
        <v>0</v>
      </c>
      <c r="FB31" s="983">
        <v>0</v>
      </c>
      <c r="FC31" s="982">
        <v>0</v>
      </c>
      <c r="FD31" s="982">
        <v>0</v>
      </c>
      <c r="FE31" s="982">
        <v>0</v>
      </c>
      <c r="FF31" s="982">
        <v>0</v>
      </c>
      <c r="FG31" s="982">
        <v>0</v>
      </c>
      <c r="FH31" s="982">
        <v>0</v>
      </c>
      <c r="FI31" s="982">
        <v>0</v>
      </c>
      <c r="FJ31" s="982">
        <v>0</v>
      </c>
      <c r="FK31" s="982">
        <v>0</v>
      </c>
      <c r="FL31" s="982">
        <v>0</v>
      </c>
      <c r="FM31" s="984">
        <v>0</v>
      </c>
      <c r="FN31" s="983">
        <v>0</v>
      </c>
      <c r="FO31" s="982">
        <v>0</v>
      </c>
      <c r="FP31" s="982">
        <v>0</v>
      </c>
      <c r="FQ31" s="982">
        <v>0</v>
      </c>
      <c r="FR31" s="982">
        <v>0</v>
      </c>
      <c r="FS31" s="982">
        <v>0</v>
      </c>
      <c r="FT31" s="982">
        <v>0</v>
      </c>
      <c r="FU31" s="982">
        <v>0</v>
      </c>
      <c r="FV31" s="982">
        <v>0</v>
      </c>
      <c r="FW31" s="982">
        <v>0</v>
      </c>
      <c r="FX31" s="982">
        <v>0</v>
      </c>
      <c r="FY31" s="984">
        <v>0</v>
      </c>
      <c r="FZ31" s="983">
        <v>0</v>
      </c>
      <c r="GA31" s="982">
        <v>0</v>
      </c>
      <c r="GB31" s="982">
        <v>0</v>
      </c>
      <c r="GC31" s="982">
        <v>0</v>
      </c>
      <c r="GD31" s="982">
        <v>0</v>
      </c>
      <c r="GE31" s="982">
        <v>0</v>
      </c>
      <c r="GF31" s="982">
        <v>0</v>
      </c>
      <c r="GG31" s="982">
        <v>0</v>
      </c>
      <c r="GH31" s="982">
        <v>0</v>
      </c>
      <c r="GI31" s="982">
        <v>0</v>
      </c>
      <c r="GJ31" s="982">
        <v>0</v>
      </c>
      <c r="GK31" s="978">
        <v>0</v>
      </c>
      <c r="GM31" s="982"/>
    </row>
    <row r="32" spans="1:195" ht="39.65" customHeight="1" x14ac:dyDescent="0.7">
      <c r="A32" s="975" t="s">
        <v>745</v>
      </c>
      <c r="B32" s="976">
        <v>0</v>
      </c>
      <c r="C32" s="977">
        <v>0</v>
      </c>
      <c r="D32" s="977">
        <v>0</v>
      </c>
      <c r="E32" s="977">
        <v>0</v>
      </c>
      <c r="F32" s="977">
        <v>0</v>
      </c>
      <c r="G32" s="977">
        <v>0</v>
      </c>
      <c r="H32" s="977">
        <v>0</v>
      </c>
      <c r="I32" s="977">
        <v>0</v>
      </c>
      <c r="J32" s="977">
        <v>0</v>
      </c>
      <c r="K32" s="977">
        <v>0</v>
      </c>
      <c r="L32" s="977">
        <v>0</v>
      </c>
      <c r="M32" s="978">
        <v>0</v>
      </c>
      <c r="N32" s="977">
        <v>0</v>
      </c>
      <c r="O32" s="977">
        <v>0</v>
      </c>
      <c r="P32" s="977">
        <v>0</v>
      </c>
      <c r="Q32" s="977">
        <v>0</v>
      </c>
      <c r="R32" s="977">
        <v>0</v>
      </c>
      <c r="S32" s="977">
        <v>0</v>
      </c>
      <c r="T32" s="977">
        <v>0</v>
      </c>
      <c r="U32" s="977">
        <v>0</v>
      </c>
      <c r="V32" s="977">
        <v>0</v>
      </c>
      <c r="W32" s="977">
        <v>0</v>
      </c>
      <c r="X32" s="977">
        <v>0</v>
      </c>
      <c r="Y32" s="977">
        <v>0</v>
      </c>
      <c r="Z32" s="976">
        <v>0</v>
      </c>
      <c r="AA32" s="977">
        <v>0</v>
      </c>
      <c r="AB32" s="977">
        <v>35</v>
      </c>
      <c r="AC32" s="977">
        <v>35</v>
      </c>
      <c r="AD32" s="977">
        <v>35</v>
      </c>
      <c r="AE32" s="977">
        <v>35</v>
      </c>
      <c r="AF32" s="977">
        <v>35</v>
      </c>
      <c r="AG32" s="977">
        <v>35</v>
      </c>
      <c r="AH32" s="977">
        <v>35</v>
      </c>
      <c r="AI32" s="977">
        <v>35</v>
      </c>
      <c r="AJ32" s="977">
        <v>35</v>
      </c>
      <c r="AK32" s="978">
        <v>35</v>
      </c>
      <c r="AL32" s="977">
        <v>35</v>
      </c>
      <c r="AM32" s="977">
        <v>35</v>
      </c>
      <c r="AN32" s="977">
        <v>35</v>
      </c>
      <c r="AO32" s="977">
        <v>35</v>
      </c>
      <c r="AP32" s="977">
        <v>35</v>
      </c>
      <c r="AQ32" s="977">
        <v>35</v>
      </c>
      <c r="AR32" s="977">
        <v>35</v>
      </c>
      <c r="AS32" s="977">
        <v>35</v>
      </c>
      <c r="AT32" s="977">
        <v>35</v>
      </c>
      <c r="AU32" s="977">
        <v>35</v>
      </c>
      <c r="AV32" s="977">
        <v>35</v>
      </c>
      <c r="AW32" s="977">
        <v>35</v>
      </c>
      <c r="AX32" s="1002">
        <v>35</v>
      </c>
      <c r="AY32" s="1003">
        <v>35</v>
      </c>
      <c r="AZ32" s="1003">
        <v>35</v>
      </c>
      <c r="BA32" s="1003">
        <v>35</v>
      </c>
      <c r="BB32" s="1003">
        <v>35</v>
      </c>
      <c r="BC32" s="1003">
        <v>35</v>
      </c>
      <c r="BD32" s="1003">
        <v>35</v>
      </c>
      <c r="BE32" s="1003">
        <v>35</v>
      </c>
      <c r="BF32" s="1003">
        <v>35</v>
      </c>
      <c r="BG32" s="1003">
        <v>35</v>
      </c>
      <c r="BH32" s="1003">
        <v>35</v>
      </c>
      <c r="BI32" s="1004">
        <v>35</v>
      </c>
      <c r="BJ32" s="1003">
        <v>35</v>
      </c>
      <c r="BK32" s="1003">
        <v>0</v>
      </c>
      <c r="BL32" s="1003">
        <v>0</v>
      </c>
      <c r="BM32" s="1003">
        <v>0</v>
      </c>
      <c r="BN32" s="1003">
        <v>0</v>
      </c>
      <c r="BO32" s="1003">
        <v>0</v>
      </c>
      <c r="BP32" s="1003">
        <v>0</v>
      </c>
      <c r="BQ32" s="1003">
        <v>0</v>
      </c>
      <c r="BR32" s="1003">
        <v>0</v>
      </c>
      <c r="BS32" s="1003">
        <v>0</v>
      </c>
      <c r="BT32" s="1003">
        <v>0</v>
      </c>
      <c r="BU32" s="1003">
        <v>0</v>
      </c>
      <c r="BV32" s="1002">
        <v>0</v>
      </c>
      <c r="BW32" s="1003">
        <v>0</v>
      </c>
      <c r="BX32" s="1003">
        <v>0</v>
      </c>
      <c r="BY32" s="1003">
        <v>0</v>
      </c>
      <c r="BZ32" s="1003">
        <v>0</v>
      </c>
      <c r="CA32" s="1003">
        <v>0</v>
      </c>
      <c r="CB32" s="1003">
        <v>0</v>
      </c>
      <c r="CC32" s="1003">
        <v>0</v>
      </c>
      <c r="CD32" s="1003">
        <v>0</v>
      </c>
      <c r="CE32" s="1003">
        <v>0</v>
      </c>
      <c r="CF32" s="1003">
        <v>0</v>
      </c>
      <c r="CG32" s="1004">
        <v>0</v>
      </c>
      <c r="CH32" s="1003">
        <v>0</v>
      </c>
      <c r="CI32" s="1003">
        <v>0</v>
      </c>
      <c r="CJ32" s="1003">
        <v>0</v>
      </c>
      <c r="CK32" s="1003">
        <v>0</v>
      </c>
      <c r="CL32" s="1003">
        <v>0</v>
      </c>
      <c r="CM32" s="1003">
        <v>0</v>
      </c>
      <c r="CN32" s="1003">
        <v>0</v>
      </c>
      <c r="CO32" s="1003">
        <v>0</v>
      </c>
      <c r="CP32" s="1003">
        <v>0</v>
      </c>
      <c r="CQ32" s="1005">
        <v>0</v>
      </c>
      <c r="CR32" s="1005">
        <v>0</v>
      </c>
      <c r="CS32" s="1005">
        <v>0</v>
      </c>
      <c r="CT32" s="1006">
        <v>0</v>
      </c>
      <c r="CU32" s="1005">
        <v>0</v>
      </c>
      <c r="CV32" s="1005">
        <v>0</v>
      </c>
      <c r="CW32" s="1005">
        <v>0</v>
      </c>
      <c r="CX32" s="1005">
        <v>0</v>
      </c>
      <c r="CY32" s="1005">
        <v>0</v>
      </c>
      <c r="CZ32" s="1005">
        <v>0</v>
      </c>
      <c r="DA32" s="1005">
        <v>0</v>
      </c>
      <c r="DB32" s="1005">
        <v>0</v>
      </c>
      <c r="DC32" s="1005">
        <v>0</v>
      </c>
      <c r="DD32" s="1005">
        <v>0</v>
      </c>
      <c r="DE32" s="1007">
        <v>0</v>
      </c>
      <c r="DF32" s="1006">
        <v>0</v>
      </c>
      <c r="DG32" s="1005">
        <v>0</v>
      </c>
      <c r="DH32" s="1005">
        <v>0</v>
      </c>
      <c r="DI32" s="1005">
        <v>0</v>
      </c>
      <c r="DJ32" s="1005">
        <v>0</v>
      </c>
      <c r="DK32" s="1005">
        <v>0</v>
      </c>
      <c r="DL32" s="985">
        <v>0</v>
      </c>
      <c r="DM32" s="985">
        <v>0</v>
      </c>
      <c r="DN32" s="985">
        <v>0</v>
      </c>
      <c r="DO32" s="985">
        <v>0</v>
      </c>
      <c r="DP32" s="985">
        <v>0</v>
      </c>
      <c r="DQ32" s="986">
        <v>0</v>
      </c>
      <c r="DR32" s="987">
        <v>0</v>
      </c>
      <c r="DS32" s="985">
        <v>0</v>
      </c>
      <c r="DT32" s="985">
        <v>0</v>
      </c>
      <c r="DU32" s="985">
        <v>0</v>
      </c>
      <c r="DV32" s="985">
        <v>0</v>
      </c>
      <c r="DW32" s="985">
        <v>0</v>
      </c>
      <c r="DX32" s="982">
        <v>0</v>
      </c>
      <c r="DY32" s="982">
        <v>0</v>
      </c>
      <c r="DZ32" s="982">
        <v>0</v>
      </c>
      <c r="EA32" s="982">
        <v>0</v>
      </c>
      <c r="EB32" s="982">
        <v>0</v>
      </c>
      <c r="EC32" s="984">
        <v>0</v>
      </c>
      <c r="ED32" s="983">
        <v>0</v>
      </c>
      <c r="EE32" s="982">
        <v>0</v>
      </c>
      <c r="EF32" s="982">
        <v>0</v>
      </c>
      <c r="EG32" s="982">
        <v>0</v>
      </c>
      <c r="EH32" s="982">
        <v>0</v>
      </c>
      <c r="EI32" s="982">
        <v>0</v>
      </c>
      <c r="EJ32" s="982">
        <v>0</v>
      </c>
      <c r="EK32" s="982">
        <v>0</v>
      </c>
      <c r="EL32" s="982">
        <v>0</v>
      </c>
      <c r="EM32" s="982">
        <v>0</v>
      </c>
      <c r="EN32" s="982">
        <v>0</v>
      </c>
      <c r="EO32" s="984">
        <v>0</v>
      </c>
      <c r="EP32" s="983">
        <v>0</v>
      </c>
      <c r="EQ32" s="982">
        <v>0</v>
      </c>
      <c r="ER32" s="982">
        <v>0</v>
      </c>
      <c r="ES32" s="982">
        <v>0</v>
      </c>
      <c r="ET32" s="982">
        <v>0</v>
      </c>
      <c r="EU32" s="982">
        <v>0</v>
      </c>
      <c r="EV32" s="982">
        <v>0</v>
      </c>
      <c r="EW32" s="982">
        <v>0</v>
      </c>
      <c r="EX32" s="982">
        <v>0</v>
      </c>
      <c r="EY32" s="982">
        <v>0</v>
      </c>
      <c r="EZ32" s="982">
        <v>0</v>
      </c>
      <c r="FA32" s="984">
        <v>0</v>
      </c>
      <c r="FB32" s="983">
        <v>0</v>
      </c>
      <c r="FC32" s="982">
        <v>0</v>
      </c>
      <c r="FD32" s="982">
        <v>0</v>
      </c>
      <c r="FE32" s="982">
        <v>0</v>
      </c>
      <c r="FF32" s="982">
        <v>0</v>
      </c>
      <c r="FG32" s="982">
        <v>0</v>
      </c>
      <c r="FH32" s="982">
        <v>0</v>
      </c>
      <c r="FI32" s="982">
        <v>0</v>
      </c>
      <c r="FJ32" s="982">
        <v>0</v>
      </c>
      <c r="FK32" s="982">
        <v>0</v>
      </c>
      <c r="FL32" s="982">
        <v>0</v>
      </c>
      <c r="FM32" s="984">
        <v>0</v>
      </c>
      <c r="FN32" s="983">
        <v>0</v>
      </c>
      <c r="FO32" s="982">
        <v>0</v>
      </c>
      <c r="FP32" s="982">
        <v>0</v>
      </c>
      <c r="FQ32" s="982">
        <v>0</v>
      </c>
      <c r="FR32" s="982">
        <v>0</v>
      </c>
      <c r="FS32" s="982">
        <v>0</v>
      </c>
      <c r="FT32" s="982">
        <v>0</v>
      </c>
      <c r="FU32" s="982">
        <v>0</v>
      </c>
      <c r="FV32" s="982">
        <v>0</v>
      </c>
      <c r="FW32" s="982">
        <v>0</v>
      </c>
      <c r="FX32" s="982">
        <v>0</v>
      </c>
      <c r="FY32" s="984">
        <v>0</v>
      </c>
      <c r="FZ32" s="983">
        <v>0</v>
      </c>
      <c r="GA32" s="982">
        <v>0</v>
      </c>
      <c r="GB32" s="982">
        <v>0</v>
      </c>
      <c r="GC32" s="982">
        <v>0</v>
      </c>
      <c r="GD32" s="982">
        <v>0</v>
      </c>
      <c r="GE32" s="982">
        <v>0</v>
      </c>
      <c r="GF32" s="982">
        <v>0</v>
      </c>
      <c r="GG32" s="982">
        <v>0</v>
      </c>
      <c r="GH32" s="982">
        <v>0</v>
      </c>
      <c r="GI32" s="982">
        <v>0</v>
      </c>
      <c r="GJ32" s="982">
        <v>0</v>
      </c>
      <c r="GK32" s="978">
        <v>0</v>
      </c>
      <c r="GM32" s="982"/>
    </row>
    <row r="33" spans="1:197" s="974" customFormat="1" ht="39.75" customHeight="1" x14ac:dyDescent="0.7">
      <c r="A33" s="988" t="s">
        <v>746</v>
      </c>
      <c r="B33" s="953"/>
      <c r="C33" s="948"/>
      <c r="D33" s="948"/>
      <c r="E33" s="948"/>
      <c r="F33" s="948"/>
      <c r="G33" s="948"/>
      <c r="H33" s="948"/>
      <c r="I33" s="948"/>
      <c r="J33" s="948"/>
      <c r="K33" s="948"/>
      <c r="L33" s="948"/>
      <c r="M33" s="954"/>
      <c r="N33" s="948"/>
      <c r="O33" s="948"/>
      <c r="P33" s="948"/>
      <c r="Q33" s="948"/>
      <c r="R33" s="948"/>
      <c r="S33" s="948"/>
      <c r="T33" s="948"/>
      <c r="U33" s="948"/>
      <c r="V33" s="948"/>
      <c r="W33" s="948"/>
      <c r="X33" s="948"/>
      <c r="Y33" s="948"/>
      <c r="Z33" s="953"/>
      <c r="AA33" s="948"/>
      <c r="AB33" s="948"/>
      <c r="AC33" s="948"/>
      <c r="AD33" s="948"/>
      <c r="AE33" s="948"/>
      <c r="AF33" s="948"/>
      <c r="AG33" s="948"/>
      <c r="AH33" s="948"/>
      <c r="AI33" s="948"/>
      <c r="AJ33" s="948"/>
      <c r="AK33" s="954"/>
      <c r="AL33" s="948"/>
      <c r="AM33" s="948"/>
      <c r="AN33" s="948"/>
      <c r="AO33" s="948"/>
      <c r="AP33" s="948"/>
      <c r="AQ33" s="948"/>
      <c r="AR33" s="948"/>
      <c r="AS33" s="948"/>
      <c r="AT33" s="948"/>
      <c r="AU33" s="948"/>
      <c r="AV33" s="948"/>
      <c r="AW33" s="948"/>
      <c r="AX33" s="955"/>
      <c r="AY33" s="956"/>
      <c r="AZ33" s="956"/>
      <c r="BA33" s="956"/>
      <c r="BB33" s="956"/>
      <c r="BC33" s="956"/>
      <c r="BD33" s="956"/>
      <c r="BE33" s="956"/>
      <c r="BF33" s="956"/>
      <c r="BG33" s="956"/>
      <c r="BH33" s="956"/>
      <c r="BI33" s="957"/>
      <c r="BJ33" s="956"/>
      <c r="BK33" s="956"/>
      <c r="BL33" s="956"/>
      <c r="BM33" s="956"/>
      <c r="BN33" s="956"/>
      <c r="BO33" s="956"/>
      <c r="BP33" s="956"/>
      <c r="BQ33" s="956"/>
      <c r="BR33" s="956"/>
      <c r="BS33" s="956"/>
      <c r="BT33" s="956"/>
      <c r="BU33" s="956"/>
      <c r="BV33" s="955"/>
      <c r="BW33" s="956"/>
      <c r="BX33" s="956"/>
      <c r="BY33" s="956"/>
      <c r="BZ33" s="956"/>
      <c r="CA33" s="956"/>
      <c r="CB33" s="956"/>
      <c r="CC33" s="956"/>
      <c r="CD33" s="956"/>
      <c r="CE33" s="956"/>
      <c r="CF33" s="956"/>
      <c r="CG33" s="957"/>
      <c r="CH33" s="956"/>
      <c r="CI33" s="956"/>
      <c r="CJ33" s="956"/>
      <c r="CK33" s="956"/>
      <c r="CL33" s="956"/>
      <c r="CM33" s="956"/>
      <c r="CN33" s="956"/>
      <c r="CO33" s="956"/>
      <c r="CP33" s="956"/>
      <c r="CQ33" s="999"/>
      <c r="CR33" s="999"/>
      <c r="CS33" s="999"/>
      <c r="CT33" s="1000"/>
      <c r="CU33" s="999"/>
      <c r="CV33" s="999"/>
      <c r="CW33" s="999"/>
      <c r="CX33" s="999"/>
      <c r="CY33" s="999"/>
      <c r="CZ33" s="999"/>
      <c r="DA33" s="999"/>
      <c r="DB33" s="999"/>
      <c r="DC33" s="999"/>
      <c r="DD33" s="999"/>
      <c r="DE33" s="1001"/>
      <c r="DF33" s="1000"/>
      <c r="DG33" s="999"/>
      <c r="DH33" s="999"/>
      <c r="DI33" s="999"/>
      <c r="DJ33" s="999"/>
      <c r="DK33" s="999"/>
      <c r="DL33" s="1589"/>
      <c r="DM33" s="1589"/>
      <c r="DN33" s="1589"/>
      <c r="DO33" s="1589"/>
      <c r="DP33" s="1589"/>
      <c r="DQ33" s="961"/>
      <c r="DR33" s="962"/>
      <c r="DS33" s="1589"/>
      <c r="DT33" s="1589"/>
      <c r="DU33" s="1589"/>
      <c r="DV33" s="1589"/>
      <c r="DW33" s="1589"/>
      <c r="DX33" s="963"/>
      <c r="DY33" s="963"/>
      <c r="DZ33" s="963"/>
      <c r="EA33" s="963"/>
      <c r="EB33" s="963"/>
      <c r="EC33" s="964"/>
      <c r="ED33" s="967"/>
      <c r="EE33" s="963"/>
      <c r="EF33" s="963">
        <v>0</v>
      </c>
      <c r="EG33" s="963">
        <v>0</v>
      </c>
      <c r="EH33" s="963">
        <v>0</v>
      </c>
      <c r="EI33" s="963">
        <v>0</v>
      </c>
      <c r="EJ33" s="963">
        <v>0</v>
      </c>
      <c r="EK33" s="963">
        <v>0</v>
      </c>
      <c r="EL33" s="963">
        <v>541.36</v>
      </c>
      <c r="EM33" s="963">
        <v>541.36</v>
      </c>
      <c r="EN33" s="963">
        <v>541.36</v>
      </c>
      <c r="EO33" s="964">
        <v>541.36</v>
      </c>
      <c r="EP33" s="967">
        <v>541.36</v>
      </c>
      <c r="EQ33" s="963">
        <v>541.36</v>
      </c>
      <c r="ER33" s="963">
        <v>541.36</v>
      </c>
      <c r="ES33" s="963">
        <v>541.36</v>
      </c>
      <c r="ET33" s="963">
        <v>541.36</v>
      </c>
      <c r="EU33" s="963">
        <v>541.36</v>
      </c>
      <c r="EV33" s="963">
        <v>541.36</v>
      </c>
      <c r="EW33" s="963">
        <v>541.36</v>
      </c>
      <c r="EX33" s="963">
        <v>541.36</v>
      </c>
      <c r="EY33" s="963">
        <v>541.36</v>
      </c>
      <c r="EZ33" s="963">
        <v>541.36</v>
      </c>
      <c r="FA33" s="964">
        <v>541.36</v>
      </c>
      <c r="FB33" s="967">
        <v>541.36</v>
      </c>
      <c r="FC33" s="963">
        <v>5944.6381459999993</v>
      </c>
      <c r="FD33" s="963">
        <v>5916.078856000001</v>
      </c>
      <c r="FE33" s="963">
        <v>5916.0788560000001</v>
      </c>
      <c r="FF33" s="963">
        <v>5916.0788560000001</v>
      </c>
      <c r="FG33" s="963">
        <v>8840.7793289999991</v>
      </c>
      <c r="FH33" s="963">
        <v>8840.7793289999991</v>
      </c>
      <c r="FI33" s="963">
        <v>8988.8620690000007</v>
      </c>
      <c r="FJ33" s="963">
        <v>27640.457273000004</v>
      </c>
      <c r="FK33" s="963">
        <v>27647.525900999997</v>
      </c>
      <c r="FL33" s="963">
        <v>27647.525900999997</v>
      </c>
      <c r="FM33" s="964">
        <v>27945.461735000004</v>
      </c>
      <c r="FN33" s="967">
        <v>27945.461735000001</v>
      </c>
      <c r="FO33" s="963">
        <v>28385.052485</v>
      </c>
      <c r="FP33" s="963">
        <v>28385.052485000004</v>
      </c>
      <c r="FQ33" s="963">
        <v>28385.763227000003</v>
      </c>
      <c r="FR33" s="963">
        <v>28385.763226999996</v>
      </c>
      <c r="FS33" s="963">
        <v>28390.788226999994</v>
      </c>
      <c r="FT33" s="963">
        <v>28390.788227000001</v>
      </c>
      <c r="FU33" s="963">
        <v>28861.312039</v>
      </c>
      <c r="FV33" s="963">
        <v>28861.312039000004</v>
      </c>
      <c r="FW33" s="963">
        <v>29201.919979000006</v>
      </c>
      <c r="FX33" s="963">
        <v>29201.919979000002</v>
      </c>
      <c r="FY33" s="964">
        <v>29207.029147000005</v>
      </c>
      <c r="FZ33" s="967">
        <v>29207.029147000001</v>
      </c>
      <c r="GA33" s="963">
        <v>29691.05155</v>
      </c>
      <c r="GB33" s="963">
        <v>29691.05155</v>
      </c>
      <c r="GC33" s="963">
        <v>29691.051549999996</v>
      </c>
      <c r="GD33" s="963">
        <v>29691.05155</v>
      </c>
      <c r="GE33" s="963">
        <v>29691.051549999996</v>
      </c>
      <c r="GF33" s="963">
        <v>29691.051549999996</v>
      </c>
      <c r="GG33" s="963">
        <v>29691.05155</v>
      </c>
      <c r="GH33" s="963">
        <v>29691.051550000004</v>
      </c>
      <c r="GI33" s="963">
        <v>29691.051549999996</v>
      </c>
      <c r="GJ33" s="963">
        <v>29691.05155</v>
      </c>
      <c r="GK33" s="954">
        <v>29696.246296999998</v>
      </c>
      <c r="GM33" s="963"/>
    </row>
    <row r="34" spans="1:197" ht="39.75" customHeight="1" x14ac:dyDescent="0.7">
      <c r="A34" s="975" t="s">
        <v>744</v>
      </c>
      <c r="B34" s="976"/>
      <c r="C34" s="977"/>
      <c r="D34" s="977"/>
      <c r="E34" s="977"/>
      <c r="F34" s="977"/>
      <c r="G34" s="977"/>
      <c r="H34" s="977"/>
      <c r="I34" s="977"/>
      <c r="J34" s="977"/>
      <c r="K34" s="977"/>
      <c r="L34" s="977"/>
      <c r="M34" s="978"/>
      <c r="N34" s="977"/>
      <c r="O34" s="977"/>
      <c r="P34" s="977"/>
      <c r="Q34" s="977"/>
      <c r="R34" s="977"/>
      <c r="S34" s="977"/>
      <c r="T34" s="977"/>
      <c r="U34" s="977"/>
      <c r="V34" s="977"/>
      <c r="W34" s="977"/>
      <c r="X34" s="977"/>
      <c r="Y34" s="977"/>
      <c r="Z34" s="976"/>
      <c r="AA34" s="977"/>
      <c r="AB34" s="977"/>
      <c r="AC34" s="977"/>
      <c r="AD34" s="977"/>
      <c r="AE34" s="977"/>
      <c r="AF34" s="977"/>
      <c r="AG34" s="977"/>
      <c r="AH34" s="977"/>
      <c r="AI34" s="977"/>
      <c r="AJ34" s="977"/>
      <c r="AK34" s="978"/>
      <c r="AL34" s="977"/>
      <c r="AM34" s="977"/>
      <c r="AN34" s="977"/>
      <c r="AO34" s="977"/>
      <c r="AP34" s="977"/>
      <c r="AQ34" s="977"/>
      <c r="AR34" s="977"/>
      <c r="AS34" s="977"/>
      <c r="AT34" s="977"/>
      <c r="AU34" s="977"/>
      <c r="AV34" s="977"/>
      <c r="AW34" s="977"/>
      <c r="AX34" s="1002"/>
      <c r="AY34" s="1003"/>
      <c r="AZ34" s="1003"/>
      <c r="BA34" s="1003"/>
      <c r="BB34" s="1003"/>
      <c r="BC34" s="1003"/>
      <c r="BD34" s="1003"/>
      <c r="BE34" s="1003"/>
      <c r="BF34" s="1003"/>
      <c r="BG34" s="1003"/>
      <c r="BH34" s="1003"/>
      <c r="BI34" s="1004"/>
      <c r="BJ34" s="1003"/>
      <c r="BK34" s="1003"/>
      <c r="BL34" s="1003"/>
      <c r="BM34" s="1003"/>
      <c r="BN34" s="1003"/>
      <c r="BO34" s="1003"/>
      <c r="BP34" s="1003"/>
      <c r="BQ34" s="1003"/>
      <c r="BR34" s="1003"/>
      <c r="BS34" s="1003"/>
      <c r="BT34" s="1003"/>
      <c r="BU34" s="1003"/>
      <c r="BV34" s="1002"/>
      <c r="BW34" s="1003"/>
      <c r="BX34" s="1003"/>
      <c r="BY34" s="1003"/>
      <c r="BZ34" s="1003"/>
      <c r="CA34" s="1003"/>
      <c r="CB34" s="1003"/>
      <c r="CC34" s="1003"/>
      <c r="CD34" s="1003"/>
      <c r="CE34" s="1003"/>
      <c r="CF34" s="1003"/>
      <c r="CG34" s="1004"/>
      <c r="CH34" s="1003"/>
      <c r="CI34" s="1003"/>
      <c r="CJ34" s="1003"/>
      <c r="CK34" s="1003"/>
      <c r="CL34" s="1003"/>
      <c r="CM34" s="1003"/>
      <c r="CN34" s="1003"/>
      <c r="CO34" s="1003"/>
      <c r="CP34" s="1003"/>
      <c r="CQ34" s="1005"/>
      <c r="CR34" s="1005"/>
      <c r="CS34" s="1005"/>
      <c r="CT34" s="1006"/>
      <c r="CU34" s="1005"/>
      <c r="CV34" s="1005"/>
      <c r="CW34" s="1005"/>
      <c r="CX34" s="1005"/>
      <c r="CY34" s="1005"/>
      <c r="CZ34" s="1005"/>
      <c r="DA34" s="1005"/>
      <c r="DB34" s="1005"/>
      <c r="DC34" s="1005"/>
      <c r="DD34" s="1005"/>
      <c r="DE34" s="1007"/>
      <c r="DF34" s="1006"/>
      <c r="DG34" s="1005"/>
      <c r="DH34" s="1005"/>
      <c r="DI34" s="1005"/>
      <c r="DJ34" s="1005"/>
      <c r="DK34" s="1005"/>
      <c r="DL34" s="985"/>
      <c r="DM34" s="985"/>
      <c r="DN34" s="985"/>
      <c r="DO34" s="985"/>
      <c r="DP34" s="985"/>
      <c r="DQ34" s="986"/>
      <c r="DR34" s="987"/>
      <c r="DS34" s="985"/>
      <c r="DT34" s="985"/>
      <c r="DU34" s="985"/>
      <c r="DV34" s="985"/>
      <c r="DW34" s="985"/>
      <c r="DX34" s="982"/>
      <c r="DY34" s="982"/>
      <c r="DZ34" s="982"/>
      <c r="EA34" s="982"/>
      <c r="EB34" s="982"/>
      <c r="EC34" s="984"/>
      <c r="ED34" s="983"/>
      <c r="EE34" s="982"/>
      <c r="EF34" s="982">
        <v>0</v>
      </c>
      <c r="EG34" s="982">
        <v>0</v>
      </c>
      <c r="EH34" s="982">
        <v>0</v>
      </c>
      <c r="EI34" s="982">
        <v>0</v>
      </c>
      <c r="EJ34" s="982">
        <v>0</v>
      </c>
      <c r="EK34" s="982">
        <v>0</v>
      </c>
      <c r="EL34" s="982">
        <v>541.36</v>
      </c>
      <c r="EM34" s="982">
        <v>0</v>
      </c>
      <c r="EN34" s="982">
        <v>0</v>
      </c>
      <c r="EO34" s="984">
        <v>0</v>
      </c>
      <c r="EP34" s="983">
        <v>0</v>
      </c>
      <c r="EQ34" s="982">
        <v>0</v>
      </c>
      <c r="ER34" s="982">
        <v>0</v>
      </c>
      <c r="ES34" s="982">
        <v>0</v>
      </c>
      <c r="ET34" s="982">
        <v>0</v>
      </c>
      <c r="EU34" s="982">
        <v>0</v>
      </c>
      <c r="EV34" s="982">
        <v>0</v>
      </c>
      <c r="EW34" s="982">
        <v>0</v>
      </c>
      <c r="EX34" s="982">
        <v>0</v>
      </c>
      <c r="EY34" s="982">
        <v>0</v>
      </c>
      <c r="EZ34" s="982">
        <v>0</v>
      </c>
      <c r="FA34" s="984">
        <v>0</v>
      </c>
      <c r="FB34" s="983">
        <v>0</v>
      </c>
      <c r="FC34" s="982">
        <v>4979.713248</v>
      </c>
      <c r="FD34" s="982">
        <v>4966.8108200000006</v>
      </c>
      <c r="FE34" s="982">
        <v>4919.4772869999997</v>
      </c>
      <c r="FF34" s="982">
        <v>4919.4772869999997</v>
      </c>
      <c r="FG34" s="982">
        <v>4874.4099889999998</v>
      </c>
      <c r="FH34" s="982">
        <v>4933.1420580000004</v>
      </c>
      <c r="FI34" s="982">
        <v>4992.0020769999992</v>
      </c>
      <c r="FJ34" s="982">
        <v>4828.2939510000006</v>
      </c>
      <c r="FK34" s="982">
        <v>5078.0748279999998</v>
      </c>
      <c r="FL34" s="982">
        <v>5079.0479000000005</v>
      </c>
      <c r="FM34" s="984">
        <v>5190.0790240000006</v>
      </c>
      <c r="FN34" s="983">
        <v>4730.5094129999998</v>
      </c>
      <c r="FO34" s="982">
        <v>4622.1428930000002</v>
      </c>
      <c r="FP34" s="982">
        <v>4392.7532430000001</v>
      </c>
      <c r="FQ34" s="982">
        <v>4530.7479539999995</v>
      </c>
      <c r="FR34" s="982">
        <v>4348.1586239999997</v>
      </c>
      <c r="FS34" s="982">
        <v>4245.8164129999996</v>
      </c>
      <c r="FT34" s="982">
        <v>3870.1569249999998</v>
      </c>
      <c r="FU34" s="982">
        <v>4286.4402749999999</v>
      </c>
      <c r="FV34" s="982">
        <v>4502.1634819999999</v>
      </c>
      <c r="FW34" s="982">
        <v>3928.9800210000003</v>
      </c>
      <c r="FX34" s="982">
        <v>3812.6245759999997</v>
      </c>
      <c r="FY34" s="984">
        <v>3642.6083870000002</v>
      </c>
      <c r="FZ34" s="983">
        <v>3785.1183650000003</v>
      </c>
      <c r="GA34" s="982">
        <v>3707.9390099999996</v>
      </c>
      <c r="GB34" s="982">
        <v>3707.9390099999996</v>
      </c>
      <c r="GC34" s="982">
        <v>4178.2664910000003</v>
      </c>
      <c r="GD34" s="982">
        <v>3616.5124219999998</v>
      </c>
      <c r="GE34" s="982">
        <v>3652.6637999999998</v>
      </c>
      <c r="GF34" s="982">
        <v>3865.437582</v>
      </c>
      <c r="GG34" s="982">
        <v>3648.9520120000002</v>
      </c>
      <c r="GH34" s="982">
        <v>3361.2347459999996</v>
      </c>
      <c r="GI34" s="982">
        <v>3763.3954759999997</v>
      </c>
      <c r="GJ34" s="982">
        <v>3686.3589739999998</v>
      </c>
      <c r="GK34" s="978">
        <v>3714.9750040000004</v>
      </c>
      <c r="GM34" s="982"/>
    </row>
    <row r="35" spans="1:197" ht="39.65" customHeight="1" thickBot="1" x14ac:dyDescent="0.75">
      <c r="A35" s="1008" t="s">
        <v>745</v>
      </c>
      <c r="B35" s="1009"/>
      <c r="C35" s="1010"/>
      <c r="D35" s="1010"/>
      <c r="E35" s="1010"/>
      <c r="F35" s="1010"/>
      <c r="G35" s="1010"/>
      <c r="H35" s="1010"/>
      <c r="I35" s="1010"/>
      <c r="J35" s="1010"/>
      <c r="K35" s="1010"/>
      <c r="L35" s="1010"/>
      <c r="M35" s="1011"/>
      <c r="N35" s="1010"/>
      <c r="O35" s="1010"/>
      <c r="P35" s="1010"/>
      <c r="Q35" s="1010"/>
      <c r="R35" s="1010"/>
      <c r="S35" s="1010"/>
      <c r="T35" s="1010"/>
      <c r="U35" s="1010"/>
      <c r="V35" s="1010"/>
      <c r="W35" s="1010"/>
      <c r="X35" s="1010"/>
      <c r="Y35" s="1010"/>
      <c r="Z35" s="1009"/>
      <c r="AA35" s="1010"/>
      <c r="AB35" s="1010"/>
      <c r="AC35" s="1010"/>
      <c r="AD35" s="1010"/>
      <c r="AE35" s="1010"/>
      <c r="AF35" s="1010"/>
      <c r="AG35" s="1010"/>
      <c r="AH35" s="1010"/>
      <c r="AI35" s="1010"/>
      <c r="AJ35" s="1010"/>
      <c r="AK35" s="1011"/>
      <c r="AL35" s="1010"/>
      <c r="AM35" s="1010"/>
      <c r="AN35" s="1010"/>
      <c r="AO35" s="1010"/>
      <c r="AP35" s="1010"/>
      <c r="AQ35" s="1010"/>
      <c r="AR35" s="1010"/>
      <c r="AS35" s="1010"/>
      <c r="AT35" s="1010"/>
      <c r="AU35" s="1010"/>
      <c r="AV35" s="1010"/>
      <c r="AW35" s="1010"/>
      <c r="AX35" s="1012"/>
      <c r="AY35" s="1013"/>
      <c r="AZ35" s="1013"/>
      <c r="BA35" s="1013"/>
      <c r="BB35" s="1013"/>
      <c r="BC35" s="1013"/>
      <c r="BD35" s="1013"/>
      <c r="BE35" s="1013"/>
      <c r="BF35" s="1013"/>
      <c r="BG35" s="1013"/>
      <c r="BH35" s="1013"/>
      <c r="BI35" s="1014"/>
      <c r="BJ35" s="1013"/>
      <c r="BK35" s="1013"/>
      <c r="BL35" s="1013"/>
      <c r="BM35" s="1013"/>
      <c r="BN35" s="1013"/>
      <c r="BO35" s="1013"/>
      <c r="BP35" s="1013"/>
      <c r="BQ35" s="1013"/>
      <c r="BR35" s="1013"/>
      <c r="BS35" s="1013"/>
      <c r="BT35" s="1013"/>
      <c r="BU35" s="1013"/>
      <c r="BV35" s="1012"/>
      <c r="BW35" s="1013"/>
      <c r="BX35" s="1013"/>
      <c r="BY35" s="1013"/>
      <c r="BZ35" s="1013"/>
      <c r="CA35" s="1013"/>
      <c r="CB35" s="1013"/>
      <c r="CC35" s="1013"/>
      <c r="CD35" s="1013"/>
      <c r="CE35" s="1013"/>
      <c r="CF35" s="1013"/>
      <c r="CG35" s="1014"/>
      <c r="CH35" s="1013"/>
      <c r="CI35" s="1013"/>
      <c r="CJ35" s="1013"/>
      <c r="CK35" s="1013"/>
      <c r="CL35" s="1013"/>
      <c r="CM35" s="1013"/>
      <c r="CN35" s="1013"/>
      <c r="CO35" s="1013"/>
      <c r="CP35" s="1013"/>
      <c r="CQ35" s="1015"/>
      <c r="CR35" s="1015"/>
      <c r="CS35" s="1015"/>
      <c r="CT35" s="1016"/>
      <c r="CU35" s="1015"/>
      <c r="CV35" s="1015"/>
      <c r="CW35" s="1015"/>
      <c r="CX35" s="1015"/>
      <c r="CY35" s="1015"/>
      <c r="CZ35" s="1015"/>
      <c r="DA35" s="1015"/>
      <c r="DB35" s="1015"/>
      <c r="DC35" s="1015"/>
      <c r="DD35" s="1015"/>
      <c r="DE35" s="1017"/>
      <c r="DF35" s="1016"/>
      <c r="DG35" s="1015"/>
      <c r="DH35" s="1015"/>
      <c r="DI35" s="1015"/>
      <c r="DJ35" s="1015"/>
      <c r="DK35" s="1015"/>
      <c r="DL35" s="1018"/>
      <c r="DM35" s="1018"/>
      <c r="DN35" s="1018"/>
      <c r="DO35" s="1018"/>
      <c r="DP35" s="1018"/>
      <c r="DQ35" s="1019"/>
      <c r="DR35" s="1020"/>
      <c r="DS35" s="1018"/>
      <c r="DT35" s="1018"/>
      <c r="DU35" s="1018"/>
      <c r="DV35" s="1018"/>
      <c r="DW35" s="1018"/>
      <c r="DX35" s="1021"/>
      <c r="DY35" s="1021"/>
      <c r="DZ35" s="1021"/>
      <c r="EA35" s="1021"/>
      <c r="EB35" s="1021"/>
      <c r="EC35" s="1022"/>
      <c r="ED35" s="1023"/>
      <c r="EE35" s="1021"/>
      <c r="EF35" s="1021">
        <v>0</v>
      </c>
      <c r="EG35" s="1021">
        <v>0</v>
      </c>
      <c r="EH35" s="1021">
        <v>0</v>
      </c>
      <c r="EI35" s="1021">
        <v>0</v>
      </c>
      <c r="EJ35" s="1021">
        <v>0</v>
      </c>
      <c r="EK35" s="1021">
        <v>0</v>
      </c>
      <c r="EL35" s="1021">
        <v>0</v>
      </c>
      <c r="EM35" s="1021">
        <v>541.36</v>
      </c>
      <c r="EN35" s="1021">
        <v>541.36</v>
      </c>
      <c r="EO35" s="1022">
        <v>541.36</v>
      </c>
      <c r="EP35" s="1023">
        <v>541.36</v>
      </c>
      <c r="EQ35" s="1021">
        <v>541.36</v>
      </c>
      <c r="ER35" s="1021">
        <v>541.36</v>
      </c>
      <c r="ES35" s="1021">
        <v>541.36</v>
      </c>
      <c r="ET35" s="1021">
        <v>541.36</v>
      </c>
      <c r="EU35" s="1021">
        <v>541.36</v>
      </c>
      <c r="EV35" s="1021">
        <v>541.36</v>
      </c>
      <c r="EW35" s="1021">
        <v>541.36</v>
      </c>
      <c r="EX35" s="1021">
        <v>541.36</v>
      </c>
      <c r="EY35" s="1021">
        <v>541.36</v>
      </c>
      <c r="EZ35" s="1021">
        <v>541.36</v>
      </c>
      <c r="FA35" s="1022">
        <v>541.36</v>
      </c>
      <c r="FB35" s="1023">
        <v>541.36</v>
      </c>
      <c r="FC35" s="1021">
        <v>964.9248980000001</v>
      </c>
      <c r="FD35" s="1021">
        <v>949.26803599999994</v>
      </c>
      <c r="FE35" s="1021">
        <v>996.60156900000004</v>
      </c>
      <c r="FF35" s="1021">
        <v>996.60156900000004</v>
      </c>
      <c r="FG35" s="1021">
        <v>1041.6688669999999</v>
      </c>
      <c r="FH35" s="1021">
        <v>982.72215000000006</v>
      </c>
      <c r="FI35" s="1021">
        <v>1023.7467339999999</v>
      </c>
      <c r="FJ35" s="1021">
        <v>19537.609188000002</v>
      </c>
      <c r="FK35" s="1021">
        <v>19323.420239999999</v>
      </c>
      <c r="FL35" s="1021">
        <v>19322.447167999999</v>
      </c>
      <c r="FM35" s="1022">
        <v>19307.870070000001</v>
      </c>
      <c r="FN35" s="1023">
        <v>19767.439680999996</v>
      </c>
      <c r="FO35" s="1021">
        <v>20261.025976000001</v>
      </c>
      <c r="FP35" s="1021">
        <v>20473.399708000001</v>
      </c>
      <c r="FQ35" s="1021">
        <v>20336.115739000001</v>
      </c>
      <c r="FR35" s="1021">
        <v>20520.078948999999</v>
      </c>
      <c r="FS35" s="1021">
        <v>20627.446159999996</v>
      </c>
      <c r="FT35" s="1021">
        <v>21004.879127999997</v>
      </c>
      <c r="FU35" s="1021">
        <v>21003.737110000002</v>
      </c>
      <c r="FV35" s="1021">
        <v>20786.220210000003</v>
      </c>
      <c r="FW35" s="1021">
        <v>21678.209385000006</v>
      </c>
      <c r="FX35" s="1021">
        <v>21793.501309000003</v>
      </c>
      <c r="FY35" s="1022">
        <v>21981.424062000002</v>
      </c>
      <c r="FZ35" s="1023">
        <v>21828.290776000002</v>
      </c>
      <c r="GA35" s="1021">
        <v>22311.697733000001</v>
      </c>
      <c r="GB35" s="1021">
        <v>22311.697733000001</v>
      </c>
      <c r="GC35" s="1021">
        <v>21838.869641999998</v>
      </c>
      <c r="GD35" s="1021">
        <v>22463.263711</v>
      </c>
      <c r="GE35" s="1021">
        <v>22434.759600999994</v>
      </c>
      <c r="GF35" s="1021">
        <v>22312.419614999999</v>
      </c>
      <c r="GG35" s="1021">
        <v>22462.023184999998</v>
      </c>
      <c r="GH35" s="1021">
        <v>22576.985697000004</v>
      </c>
      <c r="GI35" s="1021">
        <v>22205.754561999998</v>
      </c>
      <c r="GJ35" s="1021">
        <v>22318.443306000001</v>
      </c>
      <c r="GK35" s="1011">
        <v>22014.92657</v>
      </c>
      <c r="GM35" s="982"/>
    </row>
    <row r="36" spans="1:197" ht="50.15" customHeight="1" thickTop="1" x14ac:dyDescent="0.7">
      <c r="A36" s="1024" t="s">
        <v>747</v>
      </c>
      <c r="B36" s="982"/>
      <c r="C36" s="982"/>
      <c r="D36" s="982"/>
      <c r="E36" s="982"/>
      <c r="F36" s="982"/>
      <c r="G36" s="982"/>
      <c r="H36" s="982"/>
      <c r="I36" s="982"/>
      <c r="J36" s="982"/>
      <c r="K36" s="982"/>
      <c r="L36" s="982"/>
      <c r="M36" s="982"/>
      <c r="N36" s="982"/>
      <c r="O36" s="982"/>
      <c r="P36" s="982"/>
      <c r="Q36" s="982"/>
      <c r="R36" s="982"/>
      <c r="S36" s="982"/>
      <c r="T36" s="982"/>
      <c r="U36" s="982"/>
      <c r="V36" s="982"/>
      <c r="W36" s="982"/>
      <c r="X36" s="982"/>
      <c r="Y36" s="982"/>
      <c r="Z36" s="982"/>
      <c r="AA36" s="982"/>
      <c r="AB36" s="982"/>
      <c r="AC36" s="982"/>
      <c r="AD36" s="982"/>
      <c r="AE36" s="982"/>
      <c r="AF36" s="982"/>
      <c r="AG36" s="982"/>
      <c r="AH36" s="982"/>
      <c r="AI36" s="982"/>
      <c r="AJ36" s="982"/>
      <c r="AK36" s="982"/>
      <c r="AL36" s="982"/>
      <c r="AM36" s="982"/>
      <c r="AN36" s="982"/>
      <c r="AO36" s="982"/>
      <c r="AP36" s="982"/>
      <c r="AQ36" s="982"/>
      <c r="AR36" s="982"/>
      <c r="AS36" s="982"/>
      <c r="AT36" s="982"/>
      <c r="AU36" s="982"/>
      <c r="AV36" s="982"/>
      <c r="AW36" s="982"/>
      <c r="AX36" s="982"/>
      <c r="AY36" s="982"/>
      <c r="AZ36" s="982"/>
      <c r="BA36" s="982"/>
      <c r="BB36" s="982"/>
      <c r="BC36" s="982"/>
      <c r="BD36" s="982"/>
      <c r="BE36" s="982"/>
      <c r="BF36" s="982"/>
      <c r="BG36" s="982"/>
      <c r="BH36" s="982"/>
      <c r="BI36" s="982"/>
      <c r="BJ36" s="982"/>
      <c r="BK36" s="982"/>
      <c r="BL36" s="982"/>
      <c r="BM36" s="982"/>
      <c r="BN36" s="982"/>
      <c r="BO36" s="982"/>
      <c r="BP36" s="982"/>
      <c r="BQ36" s="982"/>
      <c r="BR36" s="982"/>
      <c r="BS36" s="982"/>
      <c r="BT36" s="982"/>
      <c r="BU36" s="982"/>
      <c r="BV36" s="982"/>
      <c r="BW36" s="982"/>
      <c r="BX36" s="982"/>
      <c r="BY36" s="982"/>
      <c r="BZ36" s="982"/>
      <c r="CA36" s="982"/>
      <c r="CB36" s="982"/>
      <c r="CC36" s="982"/>
      <c r="CD36" s="982"/>
      <c r="CE36" s="982"/>
      <c r="CF36" s="982"/>
      <c r="CG36" s="982"/>
      <c r="CH36" s="982"/>
      <c r="CI36" s="982"/>
      <c r="CJ36" s="982"/>
      <c r="CK36" s="982"/>
      <c r="CL36" s="982"/>
      <c r="CM36" s="982"/>
      <c r="CN36" s="982"/>
      <c r="CO36" s="982"/>
      <c r="CP36" s="982"/>
      <c r="EF36" s="982"/>
      <c r="EG36" s="982"/>
      <c r="EH36" s="982"/>
      <c r="EI36" s="982"/>
      <c r="EJ36" s="982"/>
      <c r="EK36" s="982"/>
      <c r="EL36" s="982"/>
      <c r="EM36" s="982"/>
      <c r="EN36" s="982"/>
      <c r="EO36" s="982"/>
      <c r="EP36" s="982"/>
      <c r="EQ36" s="982"/>
      <c r="ER36" s="982"/>
      <c r="ES36" s="982"/>
      <c r="ET36" s="982"/>
      <c r="EU36" s="982"/>
      <c r="EV36" s="982"/>
      <c r="EW36" s="982"/>
      <c r="EX36" s="982"/>
      <c r="EY36" s="982"/>
      <c r="EZ36" s="982"/>
      <c r="FA36" s="982"/>
      <c r="FB36" s="982"/>
      <c r="FC36" s="982"/>
      <c r="FD36" s="982"/>
      <c r="FE36" s="982"/>
      <c r="FF36" s="982"/>
      <c r="FG36" s="982"/>
      <c r="FH36" s="982"/>
      <c r="FI36" s="982"/>
      <c r="FJ36" s="982"/>
      <c r="FK36" s="982"/>
      <c r="FL36" s="982"/>
      <c r="FM36" s="982"/>
      <c r="FN36" s="982"/>
      <c r="FO36" s="982"/>
      <c r="FP36" s="982"/>
      <c r="FQ36" s="982"/>
      <c r="FR36" s="982"/>
      <c r="FS36" s="982"/>
      <c r="FT36" s="982"/>
      <c r="FU36" s="982"/>
      <c r="FV36" s="982"/>
      <c r="FW36" s="982"/>
      <c r="FX36" s="982"/>
      <c r="FY36" s="982"/>
      <c r="FZ36" s="982"/>
      <c r="GA36" s="982"/>
      <c r="GB36" s="982"/>
      <c r="GC36" s="982"/>
      <c r="GD36" s="982"/>
      <c r="GE36" s="982"/>
      <c r="GF36" s="982"/>
      <c r="GG36" s="982"/>
      <c r="GH36" s="982"/>
      <c r="GI36" s="982"/>
      <c r="GJ36" s="982"/>
      <c r="GK36" s="982"/>
      <c r="GM36" s="982"/>
      <c r="GN36" s="982"/>
      <c r="GO36" s="982"/>
    </row>
  </sheetData>
  <mergeCells count="17">
    <mergeCell ref="DR2:EC2"/>
    <mergeCell ref="A2:A3"/>
    <mergeCell ref="B2:M2"/>
    <mergeCell ref="N2:Y2"/>
    <mergeCell ref="Z2:AK2"/>
    <mergeCell ref="AM2:AW2"/>
    <mergeCell ref="AX2:BI2"/>
    <mergeCell ref="BJ2:BU2"/>
    <mergeCell ref="BV2:CG2"/>
    <mergeCell ref="CH2:CS2"/>
    <mergeCell ref="CT2:DE2"/>
    <mergeCell ref="DF2:DQ2"/>
    <mergeCell ref="ED2:EO2"/>
    <mergeCell ref="EP2:FA2"/>
    <mergeCell ref="FB2:FM2"/>
    <mergeCell ref="FN2:FY2"/>
    <mergeCell ref="FZ2:GK2"/>
  </mergeCells>
  <phoneticPr fontId="153" type="noConversion"/>
  <printOptions horizontalCentered="1"/>
  <pageMargins left="0" right="0" top="0.39370078740157483" bottom="1.299212598425197" header="0.19685039370078741" footer="0.15748031496062992"/>
  <pageSetup paperSize="9" scale="31" orientation="landscape" r:id="rId1"/>
  <headerFooter>
    <oddHeader>&amp;C&amp;"Aptos"&amp;10&amp;K000000 PUBLIC&amp;1#_x000D_&amp;"Arialri"&amp;10&amp;K000000&amp;G</oddHeader>
    <oddFooter>&amp;C&amp;12 20&amp;10_x000D_&amp;1#&amp;"Aptos"&amp;10&amp;K000000 PUBLIC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7F02-2991-4EFD-9BF7-3A59E5A20B76}">
  <dimension ref="A1:GM57"/>
  <sheetViews>
    <sheetView showGridLines="0" view="pageBreakPreview" zoomScale="50" zoomScaleNormal="50" zoomScaleSheetLayoutView="50" workbookViewId="0">
      <pane xSplit="120" ySplit="3" topLeftCell="FZ20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31" x14ac:dyDescent="0.7"/>
  <cols>
    <col min="1" max="1" width="69.90625" style="937" customWidth="1"/>
    <col min="2" max="2" width="52.6328125" style="937" hidden="1" customWidth="1"/>
    <col min="3" max="121" width="25.54296875" style="937" hidden="1" customWidth="1"/>
    <col min="122" max="122" width="21.54296875" style="937" hidden="1" customWidth="1"/>
    <col min="123" max="123" width="18" style="937" hidden="1" customWidth="1"/>
    <col min="124" max="126" width="20.453125" style="937" hidden="1" customWidth="1"/>
    <col min="127" max="161" width="21.54296875" style="937" hidden="1" customWidth="1"/>
    <col min="162" max="180" width="25.54296875" style="937" hidden="1" customWidth="1"/>
    <col min="181" max="194" width="25.54296875" style="937" customWidth="1"/>
    <col min="195" max="195" width="11.1796875" style="24" bestFit="1" customWidth="1"/>
    <col min="196" max="16384" width="9.1796875" style="937"/>
  </cols>
  <sheetData>
    <row r="1" spans="1:195" ht="45.65" customHeight="1" thickBot="1" x14ac:dyDescent="0.75">
      <c r="A1" s="936" t="s">
        <v>1035</v>
      </c>
      <c r="EP1" s="982"/>
      <c r="EQ1" s="982"/>
      <c r="ER1" s="982"/>
      <c r="ES1" s="982"/>
      <c r="ET1" s="982"/>
      <c r="EU1" s="982"/>
      <c r="EV1" s="982"/>
      <c r="EW1" s="982"/>
      <c r="EX1" s="982"/>
      <c r="EY1" s="982"/>
      <c r="EZ1" s="982"/>
      <c r="FA1" s="982"/>
      <c r="FB1" s="982"/>
      <c r="FC1" s="982"/>
      <c r="FD1" s="982"/>
      <c r="FE1" s="982"/>
      <c r="FF1" s="982"/>
      <c r="FG1" s="982"/>
      <c r="FH1" s="982"/>
      <c r="FI1" s="982"/>
      <c r="FJ1" s="982"/>
      <c r="FK1" s="982"/>
      <c r="FL1" s="982"/>
      <c r="FM1" s="982"/>
      <c r="FN1" s="982"/>
      <c r="FO1" s="982"/>
      <c r="FP1" s="982"/>
      <c r="FQ1" s="982"/>
      <c r="FR1" s="982"/>
      <c r="FS1" s="982"/>
      <c r="FT1" s="982"/>
      <c r="FU1" s="982"/>
      <c r="FV1" s="982"/>
      <c r="FW1" s="982"/>
      <c r="FX1" s="982"/>
      <c r="FY1" s="982"/>
      <c r="FZ1" s="982"/>
      <c r="GA1" s="982"/>
      <c r="GB1" s="982"/>
      <c r="GC1" s="982"/>
      <c r="GD1" s="982"/>
      <c r="GE1" s="982"/>
      <c r="GF1" s="982"/>
      <c r="GG1" s="982"/>
      <c r="GH1" s="982"/>
      <c r="GI1" s="982"/>
      <c r="GJ1" s="982"/>
      <c r="GK1" s="982"/>
      <c r="GL1" s="982"/>
    </row>
    <row r="2" spans="1:195" ht="39.75" customHeight="1" thickTop="1" thickBot="1" x14ac:dyDescent="0.75">
      <c r="A2" s="2030"/>
      <c r="B2" s="2027">
        <v>2010</v>
      </c>
      <c r="C2" s="2028"/>
      <c r="D2" s="2028"/>
      <c r="E2" s="2028"/>
      <c r="F2" s="2028"/>
      <c r="G2" s="2028"/>
      <c r="H2" s="2028"/>
      <c r="I2" s="2028"/>
      <c r="J2" s="2028"/>
      <c r="K2" s="2028"/>
      <c r="L2" s="2028"/>
      <c r="M2" s="2028"/>
      <c r="N2" s="2027">
        <v>2011</v>
      </c>
      <c r="O2" s="2028"/>
      <c r="P2" s="2028"/>
      <c r="Q2" s="2028"/>
      <c r="R2" s="2028"/>
      <c r="S2" s="2028"/>
      <c r="T2" s="2028"/>
      <c r="U2" s="2028"/>
      <c r="V2" s="2028"/>
      <c r="W2" s="2028"/>
      <c r="X2" s="2028"/>
      <c r="Y2" s="2029"/>
      <c r="Z2" s="2028">
        <v>2012</v>
      </c>
      <c r="AA2" s="2028"/>
      <c r="AB2" s="2028"/>
      <c r="AC2" s="2028"/>
      <c r="AD2" s="2028"/>
      <c r="AE2" s="2028"/>
      <c r="AF2" s="2028"/>
      <c r="AG2" s="2028"/>
      <c r="AH2" s="2028"/>
      <c r="AI2" s="2028"/>
      <c r="AJ2" s="2028"/>
      <c r="AK2" s="2028"/>
      <c r="AL2" s="2027">
        <v>2013</v>
      </c>
      <c r="AM2" s="2028"/>
      <c r="AN2" s="2028"/>
      <c r="AO2" s="2028"/>
      <c r="AP2" s="2028"/>
      <c r="AQ2" s="2028"/>
      <c r="AR2" s="2028"/>
      <c r="AS2" s="2028"/>
      <c r="AT2" s="2028"/>
      <c r="AU2" s="2028"/>
      <c r="AV2" s="2028"/>
      <c r="AW2" s="2029"/>
      <c r="AX2" s="2028">
        <v>2014</v>
      </c>
      <c r="AY2" s="2028"/>
      <c r="AZ2" s="2028"/>
      <c r="BA2" s="2028"/>
      <c r="BB2" s="2028"/>
      <c r="BC2" s="2028"/>
      <c r="BD2" s="2028"/>
      <c r="BE2" s="2028"/>
      <c r="BF2" s="2028"/>
      <c r="BG2" s="2028"/>
      <c r="BH2" s="2028"/>
      <c r="BI2" s="2028"/>
      <c r="BJ2" s="2027">
        <v>2015</v>
      </c>
      <c r="BK2" s="2028"/>
      <c r="BL2" s="2028"/>
      <c r="BM2" s="2028"/>
      <c r="BN2" s="2028"/>
      <c r="BO2" s="2028"/>
      <c r="BP2" s="2028"/>
      <c r="BQ2" s="2028"/>
      <c r="BR2" s="2028"/>
      <c r="BS2" s="2028"/>
      <c r="BT2" s="2028"/>
      <c r="BU2" s="2029"/>
      <c r="BV2" s="2027">
        <v>2016</v>
      </c>
      <c r="BW2" s="2028"/>
      <c r="BX2" s="2028"/>
      <c r="BY2" s="2028"/>
      <c r="BZ2" s="2028"/>
      <c r="CA2" s="2028"/>
      <c r="CB2" s="2028"/>
      <c r="CC2" s="2028"/>
      <c r="CD2" s="2028"/>
      <c r="CE2" s="2028"/>
      <c r="CF2" s="2028"/>
      <c r="CG2" s="2029"/>
      <c r="CH2" s="2028">
        <v>2017</v>
      </c>
      <c r="CI2" s="2028"/>
      <c r="CJ2" s="2028"/>
      <c r="CK2" s="2028"/>
      <c r="CL2" s="2028"/>
      <c r="CM2" s="2028"/>
      <c r="CN2" s="2028"/>
      <c r="CO2" s="2028"/>
      <c r="CP2" s="2028"/>
      <c r="CQ2" s="2028"/>
      <c r="CR2" s="2028"/>
      <c r="CS2" s="2028"/>
      <c r="CT2" s="2027">
        <v>2018</v>
      </c>
      <c r="CU2" s="2028"/>
      <c r="CV2" s="2028"/>
      <c r="CW2" s="2028"/>
      <c r="CX2" s="2028"/>
      <c r="CY2" s="2028"/>
      <c r="CZ2" s="2028"/>
      <c r="DA2" s="2028"/>
      <c r="DB2" s="2028"/>
      <c r="DC2" s="2028"/>
      <c r="DD2" s="2028"/>
      <c r="DE2" s="2029"/>
      <c r="DF2" s="2027">
        <v>2019</v>
      </c>
      <c r="DG2" s="2028"/>
      <c r="DH2" s="2028"/>
      <c r="DI2" s="2028"/>
      <c r="DJ2" s="2028"/>
      <c r="DK2" s="2028"/>
      <c r="DL2" s="2028"/>
      <c r="DM2" s="2028"/>
      <c r="DN2" s="2028"/>
      <c r="DO2" s="2028"/>
      <c r="DP2" s="2028"/>
      <c r="DQ2" s="2029"/>
      <c r="DR2" s="2027">
        <v>2020</v>
      </c>
      <c r="DS2" s="2028"/>
      <c r="DT2" s="2028"/>
      <c r="DU2" s="2028"/>
      <c r="DV2" s="2028"/>
      <c r="DW2" s="2028"/>
      <c r="DX2" s="2028"/>
      <c r="DY2" s="2028"/>
      <c r="DZ2" s="2028"/>
      <c r="EA2" s="2028"/>
      <c r="EB2" s="2028"/>
      <c r="EC2" s="2029"/>
      <c r="ED2" s="2027">
        <v>2021</v>
      </c>
      <c r="EE2" s="2028"/>
      <c r="EF2" s="2028"/>
      <c r="EG2" s="2028"/>
      <c r="EH2" s="2028"/>
      <c r="EI2" s="2028"/>
      <c r="EJ2" s="2028"/>
      <c r="EK2" s="2028"/>
      <c r="EL2" s="2028"/>
      <c r="EM2" s="2028"/>
      <c r="EN2" s="2028"/>
      <c r="EO2" s="2028"/>
      <c r="EP2" s="2027">
        <v>2022</v>
      </c>
      <c r="EQ2" s="2028"/>
      <c r="ER2" s="2028"/>
      <c r="ES2" s="2028"/>
      <c r="ET2" s="2028"/>
      <c r="EU2" s="2028"/>
      <c r="EV2" s="2028"/>
      <c r="EW2" s="2028"/>
      <c r="EX2" s="2028"/>
      <c r="EY2" s="2028"/>
      <c r="EZ2" s="2028"/>
      <c r="FA2" s="2029"/>
      <c r="FB2" s="2027">
        <v>2023</v>
      </c>
      <c r="FC2" s="2028"/>
      <c r="FD2" s="2028"/>
      <c r="FE2" s="2028"/>
      <c r="FF2" s="2028"/>
      <c r="FG2" s="2028"/>
      <c r="FH2" s="2028"/>
      <c r="FI2" s="2028"/>
      <c r="FJ2" s="2028"/>
      <c r="FK2" s="2028"/>
      <c r="FL2" s="2028"/>
      <c r="FM2" s="2029"/>
      <c r="FN2" s="2027">
        <v>2024</v>
      </c>
      <c r="FO2" s="2028"/>
      <c r="FP2" s="2028"/>
      <c r="FQ2" s="2028"/>
      <c r="FR2" s="2028"/>
      <c r="FS2" s="2028"/>
      <c r="FT2" s="2028"/>
      <c r="FU2" s="2028"/>
      <c r="FV2" s="2028"/>
      <c r="FW2" s="2028"/>
      <c r="FX2" s="2028"/>
      <c r="FY2" s="2029"/>
      <c r="FZ2" s="2027">
        <v>2025</v>
      </c>
      <c r="GA2" s="2028"/>
      <c r="GB2" s="2028"/>
      <c r="GC2" s="2028"/>
      <c r="GD2" s="2028"/>
      <c r="GE2" s="2028"/>
      <c r="GF2" s="2028"/>
      <c r="GG2" s="2028"/>
      <c r="GH2" s="2028"/>
      <c r="GI2" s="2028"/>
      <c r="GJ2" s="2028"/>
      <c r="GK2" s="2029"/>
      <c r="GL2" s="24"/>
      <c r="GM2" s="937"/>
    </row>
    <row r="3" spans="1:195" ht="39.75" customHeight="1" thickTop="1" thickBot="1" x14ac:dyDescent="0.75">
      <c r="A3" s="2031"/>
      <c r="B3" s="942" t="s">
        <v>79</v>
      </c>
      <c r="C3" s="942" t="s">
        <v>80</v>
      </c>
      <c r="D3" s="942" t="s">
        <v>81</v>
      </c>
      <c r="E3" s="942" t="s">
        <v>130</v>
      </c>
      <c r="F3" s="942" t="s">
        <v>83</v>
      </c>
      <c r="G3" s="942" t="s">
        <v>84</v>
      </c>
      <c r="H3" s="942" t="s">
        <v>85</v>
      </c>
      <c r="I3" s="942" t="s">
        <v>86</v>
      </c>
      <c r="J3" s="942" t="s">
        <v>87</v>
      </c>
      <c r="K3" s="942" t="s">
        <v>88</v>
      </c>
      <c r="L3" s="942" t="s">
        <v>89</v>
      </c>
      <c r="M3" s="942" t="s">
        <v>90</v>
      </c>
      <c r="N3" s="941" t="s">
        <v>79</v>
      </c>
      <c r="O3" s="942" t="s">
        <v>80</v>
      </c>
      <c r="P3" s="942" t="s">
        <v>81</v>
      </c>
      <c r="Q3" s="942" t="s">
        <v>130</v>
      </c>
      <c r="R3" s="942" t="s">
        <v>83</v>
      </c>
      <c r="S3" s="942" t="s">
        <v>93</v>
      </c>
      <c r="T3" s="942" t="s">
        <v>85</v>
      </c>
      <c r="U3" s="942" t="s">
        <v>86</v>
      </c>
      <c r="V3" s="942" t="s">
        <v>87</v>
      </c>
      <c r="W3" s="942" t="s">
        <v>88</v>
      </c>
      <c r="X3" s="942" t="s">
        <v>89</v>
      </c>
      <c r="Y3" s="943" t="s">
        <v>90</v>
      </c>
      <c r="Z3" s="942" t="s">
        <v>79</v>
      </c>
      <c r="AA3" s="942" t="s">
        <v>80</v>
      </c>
      <c r="AB3" s="942" t="s">
        <v>81</v>
      </c>
      <c r="AC3" s="942" t="s">
        <v>130</v>
      </c>
      <c r="AD3" s="942" t="s">
        <v>83</v>
      </c>
      <c r="AE3" s="942" t="s">
        <v>84</v>
      </c>
      <c r="AF3" s="942" t="s">
        <v>85</v>
      </c>
      <c r="AG3" s="942" t="s">
        <v>86</v>
      </c>
      <c r="AH3" s="942" t="s">
        <v>87</v>
      </c>
      <c r="AI3" s="942" t="s">
        <v>88</v>
      </c>
      <c r="AJ3" s="942" t="s">
        <v>89</v>
      </c>
      <c r="AK3" s="942" t="s">
        <v>90</v>
      </c>
      <c r="AL3" s="941" t="s">
        <v>79</v>
      </c>
      <c r="AM3" s="942" t="s">
        <v>80</v>
      </c>
      <c r="AN3" s="942" t="s">
        <v>81</v>
      </c>
      <c r="AO3" s="942" t="s">
        <v>130</v>
      </c>
      <c r="AP3" s="942" t="s">
        <v>83</v>
      </c>
      <c r="AQ3" s="942" t="s">
        <v>84</v>
      </c>
      <c r="AR3" s="942" t="s">
        <v>85</v>
      </c>
      <c r="AS3" s="942" t="s">
        <v>86</v>
      </c>
      <c r="AT3" s="942" t="s">
        <v>87</v>
      </c>
      <c r="AU3" s="942" t="s">
        <v>88</v>
      </c>
      <c r="AV3" s="942" t="s">
        <v>89</v>
      </c>
      <c r="AW3" s="943" t="s">
        <v>90</v>
      </c>
      <c r="AX3" s="942" t="s">
        <v>79</v>
      </c>
      <c r="AY3" s="942" t="s">
        <v>80</v>
      </c>
      <c r="AZ3" s="942" t="s">
        <v>81</v>
      </c>
      <c r="BA3" s="942" t="s">
        <v>130</v>
      </c>
      <c r="BB3" s="942" t="s">
        <v>83</v>
      </c>
      <c r="BC3" s="942" t="s">
        <v>84</v>
      </c>
      <c r="BD3" s="942" t="s">
        <v>85</v>
      </c>
      <c r="BE3" s="942" t="s">
        <v>86</v>
      </c>
      <c r="BF3" s="942" t="s">
        <v>87</v>
      </c>
      <c r="BG3" s="942" t="s">
        <v>88</v>
      </c>
      <c r="BH3" s="942" t="s">
        <v>89</v>
      </c>
      <c r="BI3" s="942" t="s">
        <v>90</v>
      </c>
      <c r="BJ3" s="1025" t="s">
        <v>79</v>
      </c>
      <c r="BK3" s="944" t="s">
        <v>80</v>
      </c>
      <c r="BL3" s="944" t="s">
        <v>81</v>
      </c>
      <c r="BM3" s="944" t="s">
        <v>130</v>
      </c>
      <c r="BN3" s="944" t="s">
        <v>83</v>
      </c>
      <c r="BO3" s="944" t="s">
        <v>84</v>
      </c>
      <c r="BP3" s="944" t="s">
        <v>85</v>
      </c>
      <c r="BQ3" s="944" t="s">
        <v>86</v>
      </c>
      <c r="BR3" s="944" t="s">
        <v>87</v>
      </c>
      <c r="BS3" s="944" t="s">
        <v>88</v>
      </c>
      <c r="BT3" s="944" t="s">
        <v>89</v>
      </c>
      <c r="BU3" s="943" t="s">
        <v>90</v>
      </c>
      <c r="BV3" s="941" t="s">
        <v>79</v>
      </c>
      <c r="BW3" s="942" t="s">
        <v>80</v>
      </c>
      <c r="BX3" s="942" t="s">
        <v>81</v>
      </c>
      <c r="BY3" s="942" t="s">
        <v>130</v>
      </c>
      <c r="BZ3" s="942" t="s">
        <v>83</v>
      </c>
      <c r="CA3" s="942" t="s">
        <v>84</v>
      </c>
      <c r="CB3" s="942" t="s">
        <v>85</v>
      </c>
      <c r="CC3" s="942" t="s">
        <v>86</v>
      </c>
      <c r="CD3" s="942" t="s">
        <v>87</v>
      </c>
      <c r="CE3" s="942" t="s">
        <v>88</v>
      </c>
      <c r="CF3" s="942" t="s">
        <v>89</v>
      </c>
      <c r="CG3" s="943" t="s">
        <v>90</v>
      </c>
      <c r="CH3" s="942" t="s">
        <v>79</v>
      </c>
      <c r="CI3" s="942" t="s">
        <v>80</v>
      </c>
      <c r="CJ3" s="942" t="s">
        <v>81</v>
      </c>
      <c r="CK3" s="942" t="s">
        <v>82</v>
      </c>
      <c r="CL3" s="942" t="s">
        <v>83</v>
      </c>
      <c r="CM3" s="942" t="s">
        <v>84</v>
      </c>
      <c r="CN3" s="942" t="s">
        <v>85</v>
      </c>
      <c r="CO3" s="942" t="s">
        <v>86</v>
      </c>
      <c r="CP3" s="942" t="s">
        <v>87</v>
      </c>
      <c r="CQ3" s="942" t="s">
        <v>88</v>
      </c>
      <c r="CR3" s="942" t="s">
        <v>89</v>
      </c>
      <c r="CS3" s="942" t="s">
        <v>90</v>
      </c>
      <c r="CT3" s="941" t="s">
        <v>79</v>
      </c>
      <c r="CU3" s="942" t="s">
        <v>80</v>
      </c>
      <c r="CV3" s="942" t="s">
        <v>81</v>
      </c>
      <c r="CW3" s="942" t="s">
        <v>82</v>
      </c>
      <c r="CX3" s="942" t="s">
        <v>83</v>
      </c>
      <c r="CY3" s="942" t="s">
        <v>84</v>
      </c>
      <c r="CZ3" s="942" t="s">
        <v>85</v>
      </c>
      <c r="DA3" s="942" t="s">
        <v>86</v>
      </c>
      <c r="DB3" s="942" t="s">
        <v>87</v>
      </c>
      <c r="DC3" s="942" t="s">
        <v>88</v>
      </c>
      <c r="DD3" s="942" t="s">
        <v>89</v>
      </c>
      <c r="DE3" s="943" t="s">
        <v>90</v>
      </c>
      <c r="DF3" s="941" t="s">
        <v>79</v>
      </c>
      <c r="DG3" s="942" t="s">
        <v>80</v>
      </c>
      <c r="DH3" s="942" t="s">
        <v>81</v>
      </c>
      <c r="DI3" s="942" t="s">
        <v>82</v>
      </c>
      <c r="DJ3" s="942" t="s">
        <v>83</v>
      </c>
      <c r="DK3" s="942" t="s">
        <v>84</v>
      </c>
      <c r="DL3" s="942" t="s">
        <v>85</v>
      </c>
      <c r="DM3" s="942" t="s">
        <v>86</v>
      </c>
      <c r="DN3" s="942" t="s">
        <v>87</v>
      </c>
      <c r="DO3" s="942" t="s">
        <v>88</v>
      </c>
      <c r="DP3" s="942" t="s">
        <v>89</v>
      </c>
      <c r="DQ3" s="943" t="s">
        <v>90</v>
      </c>
      <c r="DR3" s="941" t="s">
        <v>79</v>
      </c>
      <c r="DS3" s="942" t="s">
        <v>80</v>
      </c>
      <c r="DT3" s="942" t="s">
        <v>81</v>
      </c>
      <c r="DU3" s="942" t="s">
        <v>82</v>
      </c>
      <c r="DV3" s="942" t="s">
        <v>83</v>
      </c>
      <c r="DW3" s="945" t="s">
        <v>84</v>
      </c>
      <c r="DX3" s="945" t="s">
        <v>85</v>
      </c>
      <c r="DY3" s="945" t="s">
        <v>86</v>
      </c>
      <c r="DZ3" s="945" t="s">
        <v>87</v>
      </c>
      <c r="EA3" s="945" t="s">
        <v>88</v>
      </c>
      <c r="EB3" s="945" t="s">
        <v>89</v>
      </c>
      <c r="EC3" s="947" t="s">
        <v>90</v>
      </c>
      <c r="ED3" s="946" t="s">
        <v>79</v>
      </c>
      <c r="EE3" s="945" t="s">
        <v>80</v>
      </c>
      <c r="EF3" s="945" t="s">
        <v>81</v>
      </c>
      <c r="EG3" s="945" t="s">
        <v>82</v>
      </c>
      <c r="EH3" s="945" t="s">
        <v>83</v>
      </c>
      <c r="EI3" s="945" t="s">
        <v>84</v>
      </c>
      <c r="EJ3" s="945" t="s">
        <v>85</v>
      </c>
      <c r="EK3" s="945" t="s">
        <v>86</v>
      </c>
      <c r="EL3" s="945" t="s">
        <v>87</v>
      </c>
      <c r="EM3" s="945" t="s">
        <v>88</v>
      </c>
      <c r="EN3" s="945" t="s">
        <v>89</v>
      </c>
      <c r="EO3" s="945" t="s">
        <v>90</v>
      </c>
      <c r="EP3" s="946" t="s">
        <v>79</v>
      </c>
      <c r="EQ3" s="945" t="s">
        <v>80</v>
      </c>
      <c r="ER3" s="945" t="s">
        <v>81</v>
      </c>
      <c r="ES3" s="945" t="s">
        <v>82</v>
      </c>
      <c r="ET3" s="945" t="s">
        <v>83</v>
      </c>
      <c r="EU3" s="945" t="s">
        <v>84</v>
      </c>
      <c r="EV3" s="945" t="s">
        <v>85</v>
      </c>
      <c r="EW3" s="945" t="s">
        <v>86</v>
      </c>
      <c r="EX3" s="945" t="s">
        <v>87</v>
      </c>
      <c r="EY3" s="945" t="s">
        <v>88</v>
      </c>
      <c r="EZ3" s="945" t="s">
        <v>89</v>
      </c>
      <c r="FA3" s="947" t="s">
        <v>90</v>
      </c>
      <c r="FB3" s="946" t="s">
        <v>79</v>
      </c>
      <c r="FC3" s="945" t="s">
        <v>80</v>
      </c>
      <c r="FD3" s="945" t="s">
        <v>81</v>
      </c>
      <c r="FE3" s="945" t="s">
        <v>82</v>
      </c>
      <c r="FF3" s="945" t="s">
        <v>83</v>
      </c>
      <c r="FG3" s="945" t="s">
        <v>84</v>
      </c>
      <c r="FH3" s="945" t="s">
        <v>85</v>
      </c>
      <c r="FI3" s="945" t="s">
        <v>86</v>
      </c>
      <c r="FJ3" s="945" t="s">
        <v>87</v>
      </c>
      <c r="FK3" s="945" t="s">
        <v>88</v>
      </c>
      <c r="FL3" s="945" t="s">
        <v>89</v>
      </c>
      <c r="FM3" s="947" t="s">
        <v>90</v>
      </c>
      <c r="FN3" s="946" t="s">
        <v>79</v>
      </c>
      <c r="FO3" s="945" t="s">
        <v>80</v>
      </c>
      <c r="FP3" s="945" t="s">
        <v>81</v>
      </c>
      <c r="FQ3" s="945" t="s">
        <v>82</v>
      </c>
      <c r="FR3" s="945" t="s">
        <v>83</v>
      </c>
      <c r="FS3" s="945" t="s">
        <v>84</v>
      </c>
      <c r="FT3" s="945" t="s">
        <v>85</v>
      </c>
      <c r="FU3" s="945" t="s">
        <v>86</v>
      </c>
      <c r="FV3" s="945" t="s">
        <v>87</v>
      </c>
      <c r="FW3" s="1026" t="s">
        <v>88</v>
      </c>
      <c r="FX3" s="945" t="s">
        <v>89</v>
      </c>
      <c r="FY3" s="947" t="s">
        <v>90</v>
      </c>
      <c r="FZ3" s="946" t="s">
        <v>79</v>
      </c>
      <c r="GA3" s="945" t="s">
        <v>80</v>
      </c>
      <c r="GB3" s="945" t="s">
        <v>81</v>
      </c>
      <c r="GC3" s="945" t="s">
        <v>82</v>
      </c>
      <c r="GD3" s="945" t="s">
        <v>83</v>
      </c>
      <c r="GE3" s="945" t="s">
        <v>84</v>
      </c>
      <c r="GF3" s="945" t="s">
        <v>85</v>
      </c>
      <c r="GG3" s="945" t="s">
        <v>86</v>
      </c>
      <c r="GH3" s="945" t="s">
        <v>87</v>
      </c>
      <c r="GI3" s="945" t="s">
        <v>88</v>
      </c>
      <c r="GJ3" s="945" t="s">
        <v>89</v>
      </c>
      <c r="GK3" s="947" t="s">
        <v>90</v>
      </c>
      <c r="GL3" s="24"/>
      <c r="GM3" s="937"/>
    </row>
    <row r="4" spans="1:195" ht="39.65" customHeight="1" thickTop="1" x14ac:dyDescent="0.7">
      <c r="A4" s="988" t="s">
        <v>748</v>
      </c>
      <c r="B4" s="1595"/>
      <c r="C4" s="1595"/>
      <c r="D4" s="1595"/>
      <c r="E4" s="1595"/>
      <c r="F4" s="1595"/>
      <c r="G4" s="1595"/>
      <c r="H4" s="1595"/>
      <c r="I4" s="1595"/>
      <c r="J4" s="1595"/>
      <c r="K4" s="1595"/>
      <c r="L4" s="1595"/>
      <c r="M4" s="1595"/>
      <c r="N4" s="1029"/>
      <c r="O4" s="1595"/>
      <c r="P4" s="1595"/>
      <c r="Q4" s="1595"/>
      <c r="R4" s="1595"/>
      <c r="S4" s="1595"/>
      <c r="T4" s="1595"/>
      <c r="U4" s="1595"/>
      <c r="V4" s="1595"/>
      <c r="W4" s="1595"/>
      <c r="X4" s="1595"/>
      <c r="Y4" s="1030"/>
      <c r="Z4" s="1595"/>
      <c r="AA4" s="1595"/>
      <c r="AB4" s="1595"/>
      <c r="AC4" s="1595"/>
      <c r="AD4" s="1595"/>
      <c r="AE4" s="1595"/>
      <c r="AF4" s="1595"/>
      <c r="AG4" s="1595"/>
      <c r="AH4" s="1595"/>
      <c r="AI4" s="1595"/>
      <c r="AJ4" s="1595"/>
      <c r="AK4" s="1595"/>
      <c r="AL4" s="1029"/>
      <c r="AM4" s="1595"/>
      <c r="AN4" s="1595"/>
      <c r="AO4" s="1595"/>
      <c r="AP4" s="1595"/>
      <c r="AQ4" s="1595"/>
      <c r="AR4" s="1595"/>
      <c r="AS4" s="1595"/>
      <c r="AT4" s="1595"/>
      <c r="AU4" s="1595"/>
      <c r="AV4" s="1595"/>
      <c r="AW4" s="1030"/>
      <c r="AX4" s="1595"/>
      <c r="AY4" s="1595"/>
      <c r="AZ4" s="1595"/>
      <c r="BA4" s="1595"/>
      <c r="BB4" s="1595"/>
      <c r="BC4" s="1595"/>
      <c r="BD4" s="1595"/>
      <c r="BE4" s="1595"/>
      <c r="BF4" s="1595"/>
      <c r="BG4" s="1595"/>
      <c r="BH4" s="1595"/>
      <c r="BI4" s="1595"/>
      <c r="BJ4" s="1029"/>
      <c r="BK4" s="1595"/>
      <c r="BL4" s="1595"/>
      <c r="BM4" s="1595"/>
      <c r="BN4" s="1595"/>
      <c r="BO4" s="1595"/>
      <c r="BP4" s="1595"/>
      <c r="BQ4" s="1595"/>
      <c r="BR4" s="1595"/>
      <c r="BS4" s="1595"/>
      <c r="BT4" s="1595"/>
      <c r="BU4" s="1030"/>
      <c r="BV4" s="1029"/>
      <c r="BW4" s="1595"/>
      <c r="BX4" s="1595"/>
      <c r="BY4" s="1595"/>
      <c r="BZ4" s="1595"/>
      <c r="CA4" s="1595"/>
      <c r="CB4" s="1595"/>
      <c r="CC4" s="1595"/>
      <c r="CD4" s="1595"/>
      <c r="CE4" s="1595"/>
      <c r="CF4" s="1595"/>
      <c r="CG4" s="1030"/>
      <c r="CH4" s="1595"/>
      <c r="CI4" s="1595"/>
      <c r="CJ4" s="1595"/>
      <c r="CK4" s="1595"/>
      <c r="CL4" s="1595"/>
      <c r="CM4" s="1595"/>
      <c r="CN4" s="1595"/>
      <c r="CO4" s="1595"/>
      <c r="CP4" s="1595"/>
      <c r="CQ4" s="1595"/>
      <c r="CR4" s="1595"/>
      <c r="CS4" s="1595"/>
      <c r="CT4" s="1029"/>
      <c r="CU4" s="1595"/>
      <c r="CV4" s="1595"/>
      <c r="CW4" s="1595"/>
      <c r="CX4" s="1595"/>
      <c r="CY4" s="1595"/>
      <c r="CZ4" s="1595"/>
      <c r="DA4" s="1595"/>
      <c r="DB4" s="1595"/>
      <c r="DC4" s="1595"/>
      <c r="DD4" s="1595"/>
      <c r="DE4" s="1030"/>
      <c r="DF4" s="1029"/>
      <c r="DG4" s="1595"/>
      <c r="DH4" s="1595"/>
      <c r="DI4" s="1595"/>
      <c r="DJ4" s="1595"/>
      <c r="DK4" s="1595"/>
      <c r="DL4" s="1595"/>
      <c r="DM4" s="1595"/>
      <c r="DN4" s="1595"/>
      <c r="DO4" s="1595"/>
      <c r="DP4" s="1595"/>
      <c r="DQ4" s="1030"/>
      <c r="DR4" s="1029"/>
      <c r="DS4" s="1595"/>
      <c r="DT4" s="1595"/>
      <c r="DU4" s="1595"/>
      <c r="DV4" s="1595"/>
      <c r="DW4" s="948"/>
      <c r="DX4" s="948"/>
      <c r="DY4" s="948"/>
      <c r="DZ4" s="948"/>
      <c r="EA4" s="948"/>
      <c r="EB4" s="948"/>
      <c r="EC4" s="954"/>
      <c r="ED4" s="950"/>
      <c r="EE4" s="951"/>
      <c r="EF4" s="951"/>
      <c r="EG4" s="951"/>
      <c r="EH4" s="951"/>
      <c r="EI4" s="951"/>
      <c r="EJ4" s="948"/>
      <c r="EK4" s="948"/>
      <c r="EL4" s="948"/>
      <c r="EM4" s="948"/>
      <c r="EN4" s="948"/>
      <c r="EO4" s="948"/>
      <c r="EP4" s="950"/>
      <c r="EQ4" s="951"/>
      <c r="ER4" s="951"/>
      <c r="ES4" s="948"/>
      <c r="ET4" s="948"/>
      <c r="EU4" s="948"/>
      <c r="EV4" s="948"/>
      <c r="EW4" s="948"/>
      <c r="EX4" s="948"/>
      <c r="EY4" s="948"/>
      <c r="EZ4" s="948"/>
      <c r="FA4" s="954">
        <v>0</v>
      </c>
      <c r="FB4" s="953">
        <v>0</v>
      </c>
      <c r="FC4" s="948">
        <v>3273.9923690000005</v>
      </c>
      <c r="FD4" s="948">
        <v>3274.237333</v>
      </c>
      <c r="FE4" s="948">
        <v>3274.5535099999997</v>
      </c>
      <c r="FF4" s="948">
        <v>3274.237333</v>
      </c>
      <c r="FG4" s="948">
        <v>3275.5351449999998</v>
      </c>
      <c r="FH4" s="948">
        <v>3275.5351449999994</v>
      </c>
      <c r="FI4" s="948">
        <v>3275.5351449999998</v>
      </c>
      <c r="FJ4" s="948">
        <v>3286.7818480000001</v>
      </c>
      <c r="FK4" s="948">
        <v>3286.7818480000001</v>
      </c>
      <c r="FL4" s="948">
        <v>3286.7818480000001</v>
      </c>
      <c r="FM4" s="954">
        <v>3265.4219349999998</v>
      </c>
      <c r="FN4" s="948">
        <v>3265.4219349999998</v>
      </c>
      <c r="FO4" s="948">
        <v>3265.4219350000003</v>
      </c>
      <c r="FP4" s="948">
        <v>3265.4219350000003</v>
      </c>
      <c r="FQ4" s="948">
        <v>3265.4219349999998</v>
      </c>
      <c r="FR4" s="948">
        <v>3265.4219349999994</v>
      </c>
      <c r="FS4" s="948">
        <v>3265.4219349999994</v>
      </c>
      <c r="FT4" s="948">
        <v>3265.4219349999994</v>
      </c>
      <c r="FU4" s="948">
        <v>3265.4219349999998</v>
      </c>
      <c r="FV4" s="948">
        <v>3265.4219349999998</v>
      </c>
      <c r="FW4" s="1031">
        <v>3265.4219349999998</v>
      </c>
      <c r="FX4" s="948">
        <v>3265.4219350000003</v>
      </c>
      <c r="FY4" s="952">
        <v>3265.4219349999998</v>
      </c>
      <c r="FZ4" s="953">
        <v>3265.4219349999998</v>
      </c>
      <c r="GA4" s="948">
        <v>3265.4219350000003</v>
      </c>
      <c r="GB4" s="948">
        <v>3265.4219350000003</v>
      </c>
      <c r="GC4" s="948">
        <v>3265.4219349999998</v>
      </c>
      <c r="GD4" s="948">
        <v>3265.4219349999998</v>
      </c>
      <c r="GE4" s="948">
        <v>3265.4219349999998</v>
      </c>
      <c r="GF4" s="948">
        <v>3265.4219349999998</v>
      </c>
      <c r="GG4" s="948">
        <v>3265.4219349999998</v>
      </c>
      <c r="GH4" s="948">
        <v>3265.4219349999994</v>
      </c>
      <c r="GI4" s="948">
        <v>3265.4219349999998</v>
      </c>
      <c r="GJ4" s="948">
        <v>3265.4219349999998</v>
      </c>
      <c r="GK4" s="954">
        <v>3265.4219349999998</v>
      </c>
      <c r="GL4" s="948"/>
    </row>
    <row r="5" spans="1:195" ht="39.65" customHeight="1" x14ac:dyDescent="0.7">
      <c r="A5" s="975" t="s">
        <v>733</v>
      </c>
      <c r="B5" s="1596"/>
      <c r="C5" s="1596"/>
      <c r="D5" s="1596"/>
      <c r="E5" s="1596"/>
      <c r="F5" s="1596"/>
      <c r="G5" s="1596"/>
      <c r="H5" s="1596"/>
      <c r="I5" s="1596"/>
      <c r="J5" s="1596"/>
      <c r="K5" s="1596"/>
      <c r="L5" s="1596"/>
      <c r="M5" s="1596"/>
      <c r="N5" s="1032"/>
      <c r="O5" s="1596"/>
      <c r="P5" s="1596"/>
      <c r="Q5" s="1596"/>
      <c r="R5" s="1596"/>
      <c r="S5" s="1596"/>
      <c r="T5" s="1596"/>
      <c r="U5" s="1596"/>
      <c r="V5" s="1596"/>
      <c r="W5" s="1596"/>
      <c r="X5" s="1596"/>
      <c r="Y5" s="1033"/>
      <c r="Z5" s="1596"/>
      <c r="AA5" s="1596"/>
      <c r="AB5" s="1596"/>
      <c r="AC5" s="1596"/>
      <c r="AD5" s="1596"/>
      <c r="AE5" s="1596"/>
      <c r="AF5" s="1596"/>
      <c r="AG5" s="1596"/>
      <c r="AH5" s="1596"/>
      <c r="AI5" s="1596"/>
      <c r="AJ5" s="1596"/>
      <c r="AK5" s="1596"/>
      <c r="AL5" s="1032"/>
      <c r="AM5" s="1596"/>
      <c r="AN5" s="1596"/>
      <c r="AO5" s="1596"/>
      <c r="AP5" s="1596"/>
      <c r="AQ5" s="1596"/>
      <c r="AR5" s="1596"/>
      <c r="AS5" s="1596"/>
      <c r="AT5" s="1596"/>
      <c r="AU5" s="1596"/>
      <c r="AV5" s="1596"/>
      <c r="AW5" s="1033"/>
      <c r="AX5" s="1596"/>
      <c r="AY5" s="1596"/>
      <c r="AZ5" s="1596"/>
      <c r="BA5" s="1596"/>
      <c r="BB5" s="1596"/>
      <c r="BC5" s="1596"/>
      <c r="BD5" s="1596"/>
      <c r="BE5" s="1596"/>
      <c r="BF5" s="1596"/>
      <c r="BG5" s="1596"/>
      <c r="BH5" s="1596"/>
      <c r="BI5" s="1596"/>
      <c r="BJ5" s="1032"/>
      <c r="BK5" s="1596"/>
      <c r="BL5" s="1596"/>
      <c r="BM5" s="1596"/>
      <c r="BN5" s="1596"/>
      <c r="BO5" s="1596"/>
      <c r="BP5" s="1596"/>
      <c r="BQ5" s="1596"/>
      <c r="BR5" s="1596"/>
      <c r="BS5" s="1596"/>
      <c r="BT5" s="1596"/>
      <c r="BU5" s="1033"/>
      <c r="BV5" s="1032"/>
      <c r="BW5" s="1596"/>
      <c r="BX5" s="1596"/>
      <c r="BY5" s="1596"/>
      <c r="BZ5" s="1596"/>
      <c r="CA5" s="1596"/>
      <c r="CB5" s="1596"/>
      <c r="CC5" s="1596"/>
      <c r="CD5" s="1596"/>
      <c r="CE5" s="1596"/>
      <c r="CF5" s="1596"/>
      <c r="CG5" s="1033"/>
      <c r="CH5" s="1596"/>
      <c r="CI5" s="1596"/>
      <c r="CJ5" s="1596"/>
      <c r="CK5" s="1596"/>
      <c r="CL5" s="1596"/>
      <c r="CM5" s="1596"/>
      <c r="CN5" s="1596"/>
      <c r="CO5" s="1596"/>
      <c r="CP5" s="1596"/>
      <c r="CQ5" s="1596"/>
      <c r="CR5" s="1596"/>
      <c r="CS5" s="1596"/>
      <c r="CT5" s="1032"/>
      <c r="CU5" s="1596"/>
      <c r="CV5" s="1596"/>
      <c r="CW5" s="1596"/>
      <c r="CX5" s="1596"/>
      <c r="CY5" s="1596"/>
      <c r="CZ5" s="1596"/>
      <c r="DA5" s="1596"/>
      <c r="DB5" s="1596"/>
      <c r="DC5" s="1596"/>
      <c r="DD5" s="1596"/>
      <c r="DE5" s="1033"/>
      <c r="DF5" s="1032"/>
      <c r="DG5" s="1596"/>
      <c r="DH5" s="1596"/>
      <c r="DI5" s="1596"/>
      <c r="DJ5" s="1596"/>
      <c r="DK5" s="1596"/>
      <c r="DL5" s="1596"/>
      <c r="DM5" s="1596"/>
      <c r="DN5" s="1596"/>
      <c r="DO5" s="1596"/>
      <c r="DP5" s="1596"/>
      <c r="DQ5" s="1033"/>
      <c r="DR5" s="1032"/>
      <c r="DS5" s="1596"/>
      <c r="DT5" s="1596"/>
      <c r="DU5" s="1596"/>
      <c r="DV5" s="1596"/>
      <c r="DW5" s="977"/>
      <c r="DX5" s="977"/>
      <c r="DY5" s="977"/>
      <c r="DZ5" s="977"/>
      <c r="EA5" s="977"/>
      <c r="EB5" s="977"/>
      <c r="EC5" s="978"/>
      <c r="ED5" s="976"/>
      <c r="EE5" s="977"/>
      <c r="EF5" s="977"/>
      <c r="EG5" s="977"/>
      <c r="EH5" s="977"/>
      <c r="EI5" s="977"/>
      <c r="EJ5" s="977"/>
      <c r="EK5" s="977"/>
      <c r="EL5" s="977"/>
      <c r="EM5" s="977"/>
      <c r="EN5" s="977"/>
      <c r="EO5" s="977"/>
      <c r="EP5" s="976"/>
      <c r="EQ5" s="977"/>
      <c r="ER5" s="977"/>
      <c r="ES5" s="977"/>
      <c r="ET5" s="977"/>
      <c r="EU5" s="977"/>
      <c r="EV5" s="977"/>
      <c r="EW5" s="977"/>
      <c r="EX5" s="977"/>
      <c r="EY5" s="977"/>
      <c r="EZ5" s="977"/>
      <c r="FA5" s="978">
        <v>0</v>
      </c>
      <c r="FB5" s="976">
        <v>0</v>
      </c>
      <c r="FC5" s="977">
        <v>10.218049000000001</v>
      </c>
      <c r="FD5" s="977">
        <v>93.052392999999995</v>
      </c>
      <c r="FE5" s="977">
        <v>73.319186999999999</v>
      </c>
      <c r="FF5" s="977">
        <v>74.356648000000007</v>
      </c>
      <c r="FG5" s="977">
        <v>75.548186999999999</v>
      </c>
      <c r="FH5" s="977">
        <v>75.548186999999999</v>
      </c>
      <c r="FI5" s="977">
        <v>75.423765000000003</v>
      </c>
      <c r="FJ5" s="977">
        <v>76.474500000000006</v>
      </c>
      <c r="FK5" s="977">
        <v>76.474500000000006</v>
      </c>
      <c r="FL5" s="977">
        <v>76.999753999999996</v>
      </c>
      <c r="FM5" s="978">
        <v>77.077509000000006</v>
      </c>
      <c r="FN5" s="977">
        <v>77.077509000000006</v>
      </c>
      <c r="FO5" s="977">
        <v>105.255332</v>
      </c>
      <c r="FP5" s="977">
        <v>105.255332</v>
      </c>
      <c r="FQ5" s="977">
        <v>106.460132</v>
      </c>
      <c r="FR5" s="977">
        <v>106.859008</v>
      </c>
      <c r="FS5" s="977">
        <v>106.859008</v>
      </c>
      <c r="FT5" s="977">
        <v>114.27777800000001</v>
      </c>
      <c r="FU5" s="977">
        <v>120.57351700000001</v>
      </c>
      <c r="FV5" s="977">
        <v>126.912324</v>
      </c>
      <c r="FW5" s="977">
        <v>123.98603999999999</v>
      </c>
      <c r="FX5" s="977">
        <v>128.21991299999999</v>
      </c>
      <c r="FY5" s="978">
        <v>130.85821200000001</v>
      </c>
      <c r="FZ5" s="976">
        <v>133.45568400000002</v>
      </c>
      <c r="GA5" s="977">
        <v>133.691461</v>
      </c>
      <c r="GB5" s="977">
        <v>133.691461</v>
      </c>
      <c r="GC5" s="977">
        <v>164.361334</v>
      </c>
      <c r="GD5" s="977">
        <v>170.46318100000002</v>
      </c>
      <c r="GE5" s="977">
        <v>191.52087299999999</v>
      </c>
      <c r="GF5" s="977">
        <v>171.56612200000001</v>
      </c>
      <c r="GG5" s="977">
        <v>156.640683</v>
      </c>
      <c r="GH5" s="977">
        <v>154.09142199999999</v>
      </c>
      <c r="GI5" s="977">
        <v>273.80203799999998</v>
      </c>
      <c r="GJ5" s="977">
        <v>191.87005300000001</v>
      </c>
      <c r="GK5" s="978">
        <v>207.18710300000001</v>
      </c>
      <c r="GL5" s="977"/>
    </row>
    <row r="6" spans="1:195" ht="39.65" customHeight="1" x14ac:dyDescent="0.7">
      <c r="A6" s="975" t="s">
        <v>734</v>
      </c>
      <c r="B6" s="1596"/>
      <c r="C6" s="1596"/>
      <c r="D6" s="1596"/>
      <c r="E6" s="1596"/>
      <c r="F6" s="1596"/>
      <c r="G6" s="1596"/>
      <c r="H6" s="1596"/>
      <c r="I6" s="1596"/>
      <c r="J6" s="1596"/>
      <c r="K6" s="1596"/>
      <c r="L6" s="1596"/>
      <c r="M6" s="1596"/>
      <c r="N6" s="1032"/>
      <c r="O6" s="1596"/>
      <c r="P6" s="1596"/>
      <c r="Q6" s="1596"/>
      <c r="R6" s="1596"/>
      <c r="S6" s="1596"/>
      <c r="T6" s="1596"/>
      <c r="U6" s="1596"/>
      <c r="V6" s="1596"/>
      <c r="W6" s="1596"/>
      <c r="X6" s="1596"/>
      <c r="Y6" s="1033"/>
      <c r="Z6" s="1596"/>
      <c r="AA6" s="1596"/>
      <c r="AB6" s="1596"/>
      <c r="AC6" s="1596"/>
      <c r="AD6" s="1596"/>
      <c r="AE6" s="1596"/>
      <c r="AF6" s="1596"/>
      <c r="AG6" s="1596"/>
      <c r="AH6" s="1596"/>
      <c r="AI6" s="1596"/>
      <c r="AJ6" s="1596"/>
      <c r="AK6" s="1596"/>
      <c r="AL6" s="1032"/>
      <c r="AM6" s="1596"/>
      <c r="AN6" s="1596"/>
      <c r="AO6" s="1596"/>
      <c r="AP6" s="1596"/>
      <c r="AQ6" s="1596"/>
      <c r="AR6" s="1596"/>
      <c r="AS6" s="1596"/>
      <c r="AT6" s="1596"/>
      <c r="AU6" s="1596"/>
      <c r="AV6" s="1596"/>
      <c r="AW6" s="1033"/>
      <c r="AX6" s="1596"/>
      <c r="AY6" s="1596"/>
      <c r="AZ6" s="1596"/>
      <c r="BA6" s="1596"/>
      <c r="BB6" s="1596"/>
      <c r="BC6" s="1596"/>
      <c r="BD6" s="1596"/>
      <c r="BE6" s="1596"/>
      <c r="BF6" s="1596"/>
      <c r="BG6" s="1596"/>
      <c r="BH6" s="1596"/>
      <c r="BI6" s="1596"/>
      <c r="BJ6" s="1032"/>
      <c r="BK6" s="1596"/>
      <c r="BL6" s="1596"/>
      <c r="BM6" s="1596"/>
      <c r="BN6" s="1596"/>
      <c r="BO6" s="1596"/>
      <c r="BP6" s="1596"/>
      <c r="BQ6" s="1596"/>
      <c r="BR6" s="1596"/>
      <c r="BS6" s="1596"/>
      <c r="BT6" s="1596"/>
      <c r="BU6" s="1033"/>
      <c r="BV6" s="1032"/>
      <c r="BW6" s="1596"/>
      <c r="BX6" s="1596"/>
      <c r="BY6" s="1596"/>
      <c r="BZ6" s="1596"/>
      <c r="CA6" s="1596"/>
      <c r="CB6" s="1596"/>
      <c r="CC6" s="1596"/>
      <c r="CD6" s="1596"/>
      <c r="CE6" s="1596"/>
      <c r="CF6" s="1596"/>
      <c r="CG6" s="1033"/>
      <c r="CH6" s="1596"/>
      <c r="CI6" s="1596"/>
      <c r="CJ6" s="1596"/>
      <c r="CK6" s="1596"/>
      <c r="CL6" s="1596"/>
      <c r="CM6" s="1596"/>
      <c r="CN6" s="1596"/>
      <c r="CO6" s="1596"/>
      <c r="CP6" s="1596"/>
      <c r="CQ6" s="1596"/>
      <c r="CR6" s="1596"/>
      <c r="CS6" s="1596"/>
      <c r="CT6" s="1032"/>
      <c r="CU6" s="1596"/>
      <c r="CV6" s="1596"/>
      <c r="CW6" s="1596"/>
      <c r="CX6" s="1596"/>
      <c r="CY6" s="1596"/>
      <c r="CZ6" s="1596"/>
      <c r="DA6" s="1596"/>
      <c r="DB6" s="1596"/>
      <c r="DC6" s="1596"/>
      <c r="DD6" s="1596"/>
      <c r="DE6" s="1033"/>
      <c r="DF6" s="1032"/>
      <c r="DG6" s="1596"/>
      <c r="DH6" s="1596"/>
      <c r="DI6" s="1596"/>
      <c r="DJ6" s="1596"/>
      <c r="DK6" s="1596"/>
      <c r="DL6" s="1596"/>
      <c r="DM6" s="1596"/>
      <c r="DN6" s="1596"/>
      <c r="DO6" s="1596"/>
      <c r="DP6" s="1596"/>
      <c r="DQ6" s="1033"/>
      <c r="DR6" s="1032"/>
      <c r="DS6" s="1596"/>
      <c r="DT6" s="1596"/>
      <c r="DU6" s="1596"/>
      <c r="DV6" s="1596"/>
      <c r="DW6" s="977"/>
      <c r="DX6" s="977"/>
      <c r="DY6" s="977"/>
      <c r="DZ6" s="977"/>
      <c r="EA6" s="977"/>
      <c r="EB6" s="977"/>
      <c r="EC6" s="978"/>
      <c r="ED6" s="976"/>
      <c r="EE6" s="977"/>
      <c r="EF6" s="977"/>
      <c r="EG6" s="977"/>
      <c r="EH6" s="977"/>
      <c r="EI6" s="977"/>
      <c r="EJ6" s="977"/>
      <c r="EK6" s="977"/>
      <c r="EL6" s="977"/>
      <c r="EM6" s="977"/>
      <c r="EN6" s="977"/>
      <c r="EO6" s="977"/>
      <c r="EP6" s="976"/>
      <c r="EQ6" s="977"/>
      <c r="ER6" s="977"/>
      <c r="ES6" s="977"/>
      <c r="ET6" s="977"/>
      <c r="EU6" s="977"/>
      <c r="EV6" s="977"/>
      <c r="EW6" s="977"/>
      <c r="EX6" s="977"/>
      <c r="EY6" s="977"/>
      <c r="EZ6" s="977"/>
      <c r="FA6" s="978">
        <v>0</v>
      </c>
      <c r="FB6" s="976">
        <v>0</v>
      </c>
      <c r="FC6" s="977">
        <v>3263.7743200000004</v>
      </c>
      <c r="FD6" s="977">
        <v>3181.1849400000001</v>
      </c>
      <c r="FE6" s="977">
        <v>3201.2343229999997</v>
      </c>
      <c r="FF6" s="977">
        <v>3199.8806850000001</v>
      </c>
      <c r="FG6" s="977">
        <v>3198.6891460000002</v>
      </c>
      <c r="FH6" s="977">
        <v>3198.6891459999997</v>
      </c>
      <c r="FI6" s="977">
        <v>3198.813568</v>
      </c>
      <c r="FJ6" s="977">
        <v>3209.0095360000005</v>
      </c>
      <c r="FK6" s="977">
        <v>3209.0095360000005</v>
      </c>
      <c r="FL6" s="977">
        <v>3204.1964199999998</v>
      </c>
      <c r="FM6" s="978">
        <v>3182.7587519999997</v>
      </c>
      <c r="FN6" s="977">
        <v>3182.5349289999999</v>
      </c>
      <c r="FO6" s="977">
        <v>3154.0409290000007</v>
      </c>
      <c r="FP6" s="977">
        <v>3154.0409290000007</v>
      </c>
      <c r="FQ6" s="977">
        <v>3152.0290230000001</v>
      </c>
      <c r="FR6" s="977">
        <v>3149.6301469999999</v>
      </c>
      <c r="FS6" s="977">
        <v>3146.6301469999999</v>
      </c>
      <c r="FT6" s="977">
        <v>3139.2113770000001</v>
      </c>
      <c r="FU6" s="977">
        <v>3123.4183399999997</v>
      </c>
      <c r="FV6" s="977">
        <v>3108.2401370000002</v>
      </c>
      <c r="FW6" s="977">
        <v>3065.1664209999999</v>
      </c>
      <c r="FX6" s="977">
        <v>3056.4106660000002</v>
      </c>
      <c r="FY6" s="978">
        <v>3053.772367</v>
      </c>
      <c r="FZ6" s="976">
        <v>3051.1748950000001</v>
      </c>
      <c r="GA6" s="977">
        <v>3024.5411800000002</v>
      </c>
      <c r="GB6" s="977">
        <v>3024.5411800000002</v>
      </c>
      <c r="GC6" s="977">
        <v>2971.5381920000004</v>
      </c>
      <c r="GD6" s="977">
        <v>2975.2701740000002</v>
      </c>
      <c r="GE6" s="977">
        <v>2948.9889370000001</v>
      </c>
      <c r="GF6" s="977">
        <v>2936.2598650000004</v>
      </c>
      <c r="GG6" s="977">
        <v>3022.6853040000001</v>
      </c>
      <c r="GH6" s="977">
        <v>3018.639815</v>
      </c>
      <c r="GI6" s="977">
        <v>2947.6931070000001</v>
      </c>
      <c r="GJ6" s="977">
        <v>3029.6250920000002</v>
      </c>
      <c r="GK6" s="978">
        <v>3014.3080420000001</v>
      </c>
      <c r="GL6" s="977"/>
    </row>
    <row r="7" spans="1:195" s="974" customFormat="1" ht="39.65" customHeight="1" x14ac:dyDescent="0.7">
      <c r="A7" s="988" t="s">
        <v>749</v>
      </c>
      <c r="B7" s="948">
        <v>70.709999999999994</v>
      </c>
      <c r="C7" s="948">
        <v>70.709999999999994</v>
      </c>
      <c r="D7" s="948">
        <v>63.445500000000003</v>
      </c>
      <c r="E7" s="948">
        <v>62.990499999999997</v>
      </c>
      <c r="F7" s="948">
        <v>56.445500000000003</v>
      </c>
      <c r="G7" s="948">
        <v>68.445499999999996</v>
      </c>
      <c r="H7" s="948">
        <v>62.900500000000001</v>
      </c>
      <c r="I7" s="948">
        <v>62.8005</v>
      </c>
      <c r="J7" s="948">
        <v>61.900500000000001</v>
      </c>
      <c r="K7" s="948">
        <v>61.150500000000001</v>
      </c>
      <c r="L7" s="948">
        <v>61.150500000000001</v>
      </c>
      <c r="M7" s="948">
        <v>53.700499999999998</v>
      </c>
      <c r="N7" s="953">
        <v>84.170500000000004</v>
      </c>
      <c r="O7" s="948">
        <v>51.700499999999998</v>
      </c>
      <c r="P7" s="948">
        <v>51.700499999999998</v>
      </c>
      <c r="Q7" s="948">
        <v>51.700499999999998</v>
      </c>
      <c r="R7" s="948">
        <v>51.700499999999998</v>
      </c>
      <c r="S7" s="948">
        <v>40.350499999999997</v>
      </c>
      <c r="T7" s="948">
        <v>40.350499999999997</v>
      </c>
      <c r="U7" s="948">
        <v>167.37049999999999</v>
      </c>
      <c r="V7" s="948">
        <v>167.37049999999999</v>
      </c>
      <c r="W7" s="948">
        <v>158.37049999999999</v>
      </c>
      <c r="X7" s="948">
        <v>138.44550000000001</v>
      </c>
      <c r="Y7" s="954">
        <v>286.76549999999997</v>
      </c>
      <c r="Z7" s="948">
        <v>278.46550000000002</v>
      </c>
      <c r="AA7" s="948">
        <v>263.46550000000002</v>
      </c>
      <c r="AB7" s="948">
        <v>258.56549999999999</v>
      </c>
      <c r="AC7" s="948">
        <v>248.05549999999999</v>
      </c>
      <c r="AD7" s="948">
        <v>247.05549999999999</v>
      </c>
      <c r="AE7" s="948">
        <v>364.09050000000002</v>
      </c>
      <c r="AF7" s="948">
        <v>138.06823300000002</v>
      </c>
      <c r="AG7" s="948">
        <v>220.52023299999999</v>
      </c>
      <c r="AH7" s="948">
        <v>154.675983</v>
      </c>
      <c r="AI7" s="948">
        <v>164.28098300000002</v>
      </c>
      <c r="AJ7" s="948">
        <v>164.28098300000002</v>
      </c>
      <c r="AK7" s="948">
        <v>348.10775000000001</v>
      </c>
      <c r="AL7" s="953">
        <v>355.84774900000002</v>
      </c>
      <c r="AM7" s="948">
        <v>341.15775000000002</v>
      </c>
      <c r="AN7" s="948">
        <v>350.15775000000002</v>
      </c>
      <c r="AO7" s="948">
        <v>355.83575000000002</v>
      </c>
      <c r="AP7" s="948">
        <v>332.84775000000002</v>
      </c>
      <c r="AQ7" s="948">
        <v>351.44774999999998</v>
      </c>
      <c r="AR7" s="948">
        <v>348.44774999999998</v>
      </c>
      <c r="AS7" s="948">
        <v>358.24775</v>
      </c>
      <c r="AT7" s="948">
        <v>329.30374999999998</v>
      </c>
      <c r="AU7" s="948">
        <v>368.20375000000001</v>
      </c>
      <c r="AV7" s="948">
        <v>373.20375000000001</v>
      </c>
      <c r="AW7" s="954">
        <v>390.60374999999999</v>
      </c>
      <c r="AX7" s="972">
        <v>537.55375000000004</v>
      </c>
      <c r="AY7" s="972">
        <v>424.15375</v>
      </c>
      <c r="AZ7" s="972">
        <v>507.50375000000003</v>
      </c>
      <c r="BA7" s="972">
        <v>412.10374999999999</v>
      </c>
      <c r="BB7" s="972">
        <v>415.00375000000003</v>
      </c>
      <c r="BC7" s="972">
        <v>723.99874999999997</v>
      </c>
      <c r="BD7" s="972">
        <v>581.49874999999997</v>
      </c>
      <c r="BE7" s="972">
        <v>377.49874999999997</v>
      </c>
      <c r="BF7" s="972">
        <v>374.49874999999997</v>
      </c>
      <c r="BG7" s="972">
        <v>361.49874999999997</v>
      </c>
      <c r="BH7" s="972">
        <v>677.29875000000004</v>
      </c>
      <c r="BI7" s="972">
        <v>367.88875000000002</v>
      </c>
      <c r="BJ7" s="971">
        <v>361.79374999999999</v>
      </c>
      <c r="BK7" s="972">
        <v>367.79374999999999</v>
      </c>
      <c r="BL7" s="972">
        <v>401.32825000000003</v>
      </c>
      <c r="BM7" s="972">
        <v>410.19725</v>
      </c>
      <c r="BN7" s="972">
        <v>404.09724999999997</v>
      </c>
      <c r="BO7" s="972">
        <v>370.89724999999999</v>
      </c>
      <c r="BP7" s="972">
        <v>415.74725000000001</v>
      </c>
      <c r="BQ7" s="972">
        <v>420.87725</v>
      </c>
      <c r="BR7" s="972">
        <v>420.87725</v>
      </c>
      <c r="BS7" s="972">
        <v>422.87725</v>
      </c>
      <c r="BT7" s="972">
        <v>475.29114199999998</v>
      </c>
      <c r="BU7" s="973">
        <v>480.29114199999998</v>
      </c>
      <c r="BV7" s="953">
        <v>509.69114200000001</v>
      </c>
      <c r="BW7" s="948">
        <v>514.69114200000001</v>
      </c>
      <c r="BX7" s="948">
        <v>728.36105700000007</v>
      </c>
      <c r="BY7" s="1593">
        <v>675.45105699999999</v>
      </c>
      <c r="BZ7" s="972">
        <v>707.85105700000008</v>
      </c>
      <c r="CA7" s="972">
        <v>876.632971</v>
      </c>
      <c r="CB7" s="972">
        <v>1001.571975</v>
      </c>
      <c r="CC7" s="972">
        <v>1487.762972</v>
      </c>
      <c r="CD7" s="972">
        <v>1460.482972</v>
      </c>
      <c r="CE7" s="972">
        <v>1136.9549730000001</v>
      </c>
      <c r="CF7" s="972">
        <v>1127.3029730000001</v>
      </c>
      <c r="CG7" s="973">
        <v>1129.803222</v>
      </c>
      <c r="CH7" s="972">
        <v>655.48649499999999</v>
      </c>
      <c r="CI7" s="972">
        <v>1475.8949239999999</v>
      </c>
      <c r="CJ7" s="972">
        <v>1404.0949240000002</v>
      </c>
      <c r="CK7" s="972">
        <v>1457.5619240000001</v>
      </c>
      <c r="CL7" s="972">
        <v>1457.5619240000001</v>
      </c>
      <c r="CM7" s="972">
        <v>1237.3369240000002</v>
      </c>
      <c r="CN7" s="972">
        <v>2735.8886260000004</v>
      </c>
      <c r="CO7" s="972">
        <v>1517.8676260000002</v>
      </c>
      <c r="CP7" s="972">
        <v>1646.4842839999999</v>
      </c>
      <c r="CQ7" s="1034">
        <v>1919.4506260000001</v>
      </c>
      <c r="CR7" s="1034">
        <v>1913.8836260000003</v>
      </c>
      <c r="CS7" s="1034">
        <v>2545.9669160000003</v>
      </c>
      <c r="CT7" s="1035">
        <v>2528.1669159999997</v>
      </c>
      <c r="CU7" s="1034">
        <v>3194.706416</v>
      </c>
      <c r="CV7" s="1034">
        <v>3134.7964160000001</v>
      </c>
      <c r="CW7" s="1034">
        <v>3167.1164160000003</v>
      </c>
      <c r="CX7" s="1034">
        <v>3201.8514160000004</v>
      </c>
      <c r="CY7" s="1034">
        <v>3338.182933</v>
      </c>
      <c r="CZ7" s="1034">
        <v>3338.4009330000004</v>
      </c>
      <c r="DA7" s="1034">
        <v>3426.5469750000002</v>
      </c>
      <c r="DB7" s="1034">
        <v>3333.1627999999996</v>
      </c>
      <c r="DC7" s="1034">
        <v>3276.0987999999998</v>
      </c>
      <c r="DD7" s="1034">
        <v>3336.6327999999999</v>
      </c>
      <c r="DE7" s="1036">
        <v>3290.4098000000004</v>
      </c>
      <c r="DF7" s="1035">
        <v>3835.2011680000005</v>
      </c>
      <c r="DG7" s="1034">
        <v>3934.4691680000001</v>
      </c>
      <c r="DH7" s="1034">
        <v>3975.8789400000001</v>
      </c>
      <c r="DI7" s="1034">
        <v>4971.481315</v>
      </c>
      <c r="DJ7" s="1034">
        <v>5002.6245330000002</v>
      </c>
      <c r="DK7" s="1034">
        <v>5041.5958129999999</v>
      </c>
      <c r="DL7" s="1589">
        <v>6005.5514800000001</v>
      </c>
      <c r="DM7" s="1589">
        <v>6094.6766770000013</v>
      </c>
      <c r="DN7" s="1589">
        <v>6253.0928880000001</v>
      </c>
      <c r="DO7" s="1589">
        <v>6277.3548879999998</v>
      </c>
      <c r="DP7" s="1589">
        <v>6655.1940910000003</v>
      </c>
      <c r="DQ7" s="961">
        <v>7060.1330250000001</v>
      </c>
      <c r="DR7" s="962">
        <v>6875.5580079999991</v>
      </c>
      <c r="DS7" s="1589">
        <v>6962.4367229999998</v>
      </c>
      <c r="DT7" s="1589">
        <v>11481.581745000001</v>
      </c>
      <c r="DU7" s="1589">
        <v>12358.758631000001</v>
      </c>
      <c r="DV7" s="1589">
        <v>12879.450987</v>
      </c>
      <c r="DW7" s="963">
        <v>14215.242629999999</v>
      </c>
      <c r="DX7" s="963">
        <v>14531.432918999999</v>
      </c>
      <c r="DY7" s="963">
        <v>14896.127844999999</v>
      </c>
      <c r="DZ7" s="963">
        <v>11183.338234999999</v>
      </c>
      <c r="EA7" s="963">
        <v>12660.355800000001</v>
      </c>
      <c r="EB7" s="963">
        <v>14008.131810999999</v>
      </c>
      <c r="EC7" s="964">
        <v>13748.419038</v>
      </c>
      <c r="ED7" s="967">
        <v>14037.986937</v>
      </c>
      <c r="EE7" s="963">
        <v>14281.237114999998</v>
      </c>
      <c r="EF7" s="963">
        <v>15317.476804</v>
      </c>
      <c r="EG7" s="963">
        <v>15945.440837999999</v>
      </c>
      <c r="EH7" s="963">
        <v>18203.997423000001</v>
      </c>
      <c r="EI7" s="963">
        <v>18311.937478</v>
      </c>
      <c r="EJ7" s="963">
        <v>18160.023677000001</v>
      </c>
      <c r="EK7" s="963">
        <v>19040.177835000002</v>
      </c>
      <c r="EL7" s="963">
        <v>19644.328092</v>
      </c>
      <c r="EM7" s="963">
        <v>20032.545717000001</v>
      </c>
      <c r="EN7" s="963">
        <v>20590.267747000002</v>
      </c>
      <c r="EO7" s="963">
        <v>21834.660217000001</v>
      </c>
      <c r="EP7" s="967">
        <v>22037.113351000004</v>
      </c>
      <c r="EQ7" s="963">
        <v>21930.609605000001</v>
      </c>
      <c r="ER7" s="963">
        <v>23130.071230000005</v>
      </c>
      <c r="ES7" s="963">
        <v>23388.254699000001</v>
      </c>
      <c r="ET7" s="963">
        <v>24046.285756000001</v>
      </c>
      <c r="EU7" s="963">
        <v>24766.625376000004</v>
      </c>
      <c r="EV7" s="963">
        <v>22917.839545999999</v>
      </c>
      <c r="EW7" s="963">
        <v>23802.411272000001</v>
      </c>
      <c r="EX7" s="963">
        <v>24071.64529</v>
      </c>
      <c r="EY7" s="963">
        <v>24526.024863999999</v>
      </c>
      <c r="EZ7" s="963">
        <v>21597.835177000001</v>
      </c>
      <c r="FA7" s="964">
        <v>21414.323918000002</v>
      </c>
      <c r="FB7" s="967">
        <v>21410.497581</v>
      </c>
      <c r="FC7" s="963">
        <v>13133.023929999999</v>
      </c>
      <c r="FD7" s="963">
        <v>12827.518164000001</v>
      </c>
      <c r="FE7" s="963">
        <v>12827.518164000001</v>
      </c>
      <c r="FF7" s="963">
        <v>12832.855346999999</v>
      </c>
      <c r="FG7" s="963">
        <v>16120.933064000001</v>
      </c>
      <c r="FH7" s="963">
        <v>16120.933064000001</v>
      </c>
      <c r="FI7" s="963">
        <v>16275.646409000001</v>
      </c>
      <c r="FJ7" s="963">
        <v>28839.296041000001</v>
      </c>
      <c r="FK7" s="963">
        <v>28846.681183000001</v>
      </c>
      <c r="FL7" s="963">
        <v>28846.681183000001</v>
      </c>
      <c r="FM7" s="964">
        <v>29247.880746000003</v>
      </c>
      <c r="FN7" s="963">
        <v>29247.880746000003</v>
      </c>
      <c r="FO7" s="963">
        <v>29702.990274</v>
      </c>
      <c r="FP7" s="963">
        <v>29702.990274000003</v>
      </c>
      <c r="FQ7" s="963">
        <v>29485.394468999999</v>
      </c>
      <c r="FR7" s="963">
        <v>29485.394468999999</v>
      </c>
      <c r="FS7" s="963">
        <v>29492.394468999995</v>
      </c>
      <c r="FT7" s="963">
        <v>29284.963083000002</v>
      </c>
      <c r="FU7" s="963">
        <v>29771.562224000001</v>
      </c>
      <c r="FV7" s="963">
        <v>29771.562224000001</v>
      </c>
      <c r="FW7" s="963">
        <v>30112.170163999999</v>
      </c>
      <c r="FX7" s="963">
        <v>30112.170163999999</v>
      </c>
      <c r="FY7" s="964">
        <v>30119.292664000001</v>
      </c>
      <c r="FZ7" s="967">
        <v>30119.292663999993</v>
      </c>
      <c r="GA7" s="963">
        <v>30620.351225999995</v>
      </c>
      <c r="GB7" s="963">
        <v>30509.970790999996</v>
      </c>
      <c r="GC7" s="963">
        <v>30509.970791000003</v>
      </c>
      <c r="GD7" s="963">
        <v>30509.970791</v>
      </c>
      <c r="GE7" s="963">
        <v>30244.304642999996</v>
      </c>
      <c r="GF7" s="963">
        <v>30244.304643000003</v>
      </c>
      <c r="GG7" s="963">
        <v>30244.304643000003</v>
      </c>
      <c r="GH7" s="963">
        <v>30244.304642999999</v>
      </c>
      <c r="GI7" s="963">
        <v>30161.475861000006</v>
      </c>
      <c r="GJ7" s="963">
        <v>30161.475861000006</v>
      </c>
      <c r="GK7" s="954">
        <v>30168.849828999999</v>
      </c>
      <c r="GL7" s="963"/>
      <c r="GM7" s="1037"/>
    </row>
    <row r="8" spans="1:195" ht="39.65" customHeight="1" x14ac:dyDescent="0.7">
      <c r="A8" s="975" t="s">
        <v>733</v>
      </c>
      <c r="B8" s="977">
        <v>69.959999999999994</v>
      </c>
      <c r="C8" s="977">
        <v>69.959999999999994</v>
      </c>
      <c r="D8" s="977">
        <v>51.484999999999999</v>
      </c>
      <c r="E8" s="977">
        <v>55.356000000000002</v>
      </c>
      <c r="F8" s="977">
        <v>48.811</v>
      </c>
      <c r="G8" s="977">
        <v>61.500300000000003</v>
      </c>
      <c r="H8" s="977">
        <v>55.350099999999998</v>
      </c>
      <c r="I8" s="977">
        <v>53.545919999999995</v>
      </c>
      <c r="J8" s="977">
        <v>53.145919999999997</v>
      </c>
      <c r="K8" s="977">
        <v>58.829519999999995</v>
      </c>
      <c r="L8" s="977">
        <v>58.829519999999995</v>
      </c>
      <c r="M8" s="977">
        <v>47.045919999999995</v>
      </c>
      <c r="N8" s="976">
        <v>49.379519999999999</v>
      </c>
      <c r="O8" s="977">
        <v>46.884900000000002</v>
      </c>
      <c r="P8" s="977">
        <v>45.317500000000003</v>
      </c>
      <c r="Q8" s="977">
        <v>45.317500000000003</v>
      </c>
      <c r="R8" s="977">
        <v>45.317500000000003</v>
      </c>
      <c r="S8" s="977">
        <v>36.157899999999998</v>
      </c>
      <c r="T8" s="977">
        <v>36.157899999999998</v>
      </c>
      <c r="U8" s="977">
        <v>147.92510000000001</v>
      </c>
      <c r="V8" s="977">
        <v>148.49250000000001</v>
      </c>
      <c r="W8" s="977">
        <v>139.49250000000001</v>
      </c>
      <c r="X8" s="977">
        <v>120.1375</v>
      </c>
      <c r="Y8" s="978">
        <v>266.64749999999998</v>
      </c>
      <c r="Z8" s="977">
        <v>256.02593000000002</v>
      </c>
      <c r="AA8" s="977">
        <v>239.77193</v>
      </c>
      <c r="AB8" s="977">
        <v>234.81397000000001</v>
      </c>
      <c r="AC8" s="977">
        <v>225.62797</v>
      </c>
      <c r="AD8" s="977">
        <v>224.62797</v>
      </c>
      <c r="AE8" s="977">
        <v>303.93296999999995</v>
      </c>
      <c r="AF8" s="977">
        <v>73.018952999999996</v>
      </c>
      <c r="AG8" s="977">
        <v>156.34619699999999</v>
      </c>
      <c r="AH8" s="977">
        <v>83.596541999999999</v>
      </c>
      <c r="AI8" s="977">
        <v>86.841392000000013</v>
      </c>
      <c r="AJ8" s="977">
        <v>82.141392039999999</v>
      </c>
      <c r="AK8" s="977">
        <v>272.22468904000004</v>
      </c>
      <c r="AL8" s="976">
        <v>282.56468899999999</v>
      </c>
      <c r="AM8" s="977">
        <v>273.53259399999996</v>
      </c>
      <c r="AN8" s="977">
        <v>278.012495</v>
      </c>
      <c r="AO8" s="977">
        <v>283.89049499999999</v>
      </c>
      <c r="AP8" s="977">
        <v>261.00249500000001</v>
      </c>
      <c r="AQ8" s="977">
        <v>278.60249499999998</v>
      </c>
      <c r="AR8" s="977">
        <v>271.80249500000002</v>
      </c>
      <c r="AS8" s="977">
        <v>283.43540000000002</v>
      </c>
      <c r="AT8" s="977">
        <v>249.1754</v>
      </c>
      <c r="AU8" s="977">
        <v>288.35920899999996</v>
      </c>
      <c r="AV8" s="977">
        <v>285.08616899999998</v>
      </c>
      <c r="AW8" s="978">
        <v>303.44733500000001</v>
      </c>
      <c r="AX8" s="980">
        <v>448.19733500000001</v>
      </c>
      <c r="AY8" s="980">
        <v>334.80437499999999</v>
      </c>
      <c r="AZ8" s="980">
        <v>416.15821500000004</v>
      </c>
      <c r="BA8" s="980">
        <v>320.07011499999999</v>
      </c>
      <c r="BB8" s="980">
        <v>328.34721500000001</v>
      </c>
      <c r="BC8" s="980">
        <v>629.55249300000003</v>
      </c>
      <c r="BD8" s="980">
        <v>485.86634900000001</v>
      </c>
      <c r="BE8" s="980">
        <v>274.76634899999999</v>
      </c>
      <c r="BF8" s="980">
        <v>266.88140000000004</v>
      </c>
      <c r="BG8" s="980">
        <v>247.09110000000001</v>
      </c>
      <c r="BH8" s="980">
        <v>568.02109999999993</v>
      </c>
      <c r="BI8" s="980">
        <v>253.65120000000002</v>
      </c>
      <c r="BJ8" s="979">
        <v>260.089225</v>
      </c>
      <c r="BK8" s="980">
        <v>271.916225</v>
      </c>
      <c r="BL8" s="980">
        <v>299.15861899999999</v>
      </c>
      <c r="BM8" s="980">
        <v>319.61561899999998</v>
      </c>
      <c r="BN8" s="980">
        <v>303.01561900000002</v>
      </c>
      <c r="BO8" s="980">
        <v>264.46591899999999</v>
      </c>
      <c r="BP8" s="980">
        <v>309.81591900000001</v>
      </c>
      <c r="BQ8" s="980">
        <v>308.25352500000002</v>
      </c>
      <c r="BR8" s="980">
        <v>276.88092499999999</v>
      </c>
      <c r="BS8" s="980">
        <v>286.53832499999999</v>
      </c>
      <c r="BT8" s="980">
        <v>319.44696099999999</v>
      </c>
      <c r="BU8" s="981">
        <v>317.81409499999995</v>
      </c>
      <c r="BV8" s="976">
        <v>330.42378499999995</v>
      </c>
      <c r="BW8" s="977">
        <v>328.33284499999996</v>
      </c>
      <c r="BX8" s="977">
        <v>443.37657526000004</v>
      </c>
      <c r="BY8" s="1594">
        <v>427.64329526</v>
      </c>
      <c r="BZ8" s="980">
        <v>451.21873926000001</v>
      </c>
      <c r="CA8" s="980">
        <v>569.30117026000005</v>
      </c>
      <c r="CB8" s="980">
        <v>611.76207799999997</v>
      </c>
      <c r="CC8" s="980">
        <v>1097.9473500000001</v>
      </c>
      <c r="CD8" s="980">
        <v>1049.013158</v>
      </c>
      <c r="CE8" s="980">
        <v>742.13647400000002</v>
      </c>
      <c r="CF8" s="980">
        <v>723.26268700000003</v>
      </c>
      <c r="CG8" s="981">
        <v>780.69524200000001</v>
      </c>
      <c r="CH8" s="980">
        <v>70.430471000000011</v>
      </c>
      <c r="CI8" s="980">
        <v>862.25557499999991</v>
      </c>
      <c r="CJ8" s="980">
        <v>797.22619799999995</v>
      </c>
      <c r="CK8" s="980">
        <v>832.53882499999997</v>
      </c>
      <c r="CL8" s="980">
        <v>832.53882499999997</v>
      </c>
      <c r="CM8" s="980">
        <v>647.50982999999997</v>
      </c>
      <c r="CN8" s="980">
        <v>2145.761782</v>
      </c>
      <c r="CO8" s="980">
        <v>649.59707200000003</v>
      </c>
      <c r="CP8" s="980">
        <v>605.96399300000007</v>
      </c>
      <c r="CQ8" s="1038">
        <v>799.65576899999996</v>
      </c>
      <c r="CR8" s="1038">
        <v>831.67325600000004</v>
      </c>
      <c r="CS8" s="1038">
        <v>951.65383900000006</v>
      </c>
      <c r="CT8" s="1039">
        <v>864.60482300000001</v>
      </c>
      <c r="CU8" s="1038">
        <v>1207.560162</v>
      </c>
      <c r="CV8" s="1038">
        <v>1149.830831</v>
      </c>
      <c r="CW8" s="1038">
        <v>1147.3812869999999</v>
      </c>
      <c r="CX8" s="1038">
        <v>1161.0032379999998</v>
      </c>
      <c r="CY8" s="1038">
        <v>1197.488355</v>
      </c>
      <c r="CZ8" s="1038">
        <v>1208.8213899999998</v>
      </c>
      <c r="DA8" s="1038">
        <v>1209.5962790000001</v>
      </c>
      <c r="DB8" s="1038">
        <v>1112.5971829999999</v>
      </c>
      <c r="DC8" s="1038">
        <v>1034.927318</v>
      </c>
      <c r="DD8" s="1038">
        <v>1020.5768569999999</v>
      </c>
      <c r="DE8" s="1040">
        <v>920.34250899999995</v>
      </c>
      <c r="DF8" s="1039">
        <v>1420.4512629999999</v>
      </c>
      <c r="DG8" s="1038">
        <v>1437.577855</v>
      </c>
      <c r="DH8" s="1038">
        <v>1412.094687</v>
      </c>
      <c r="DI8" s="1038">
        <v>1967.371922</v>
      </c>
      <c r="DJ8" s="1038">
        <v>1959.3957869999999</v>
      </c>
      <c r="DK8" s="1038">
        <v>1924.3343219999999</v>
      </c>
      <c r="DL8" s="985">
        <v>2659.6791860000003</v>
      </c>
      <c r="DM8" s="985">
        <v>2422.998787</v>
      </c>
      <c r="DN8" s="985">
        <v>2414.2069700000002</v>
      </c>
      <c r="DO8" s="985">
        <v>2367.1626449999999</v>
      </c>
      <c r="DP8" s="985">
        <v>2740.9643379999998</v>
      </c>
      <c r="DQ8" s="986">
        <v>2771.4279380000003</v>
      </c>
      <c r="DR8" s="987">
        <v>2665.288548</v>
      </c>
      <c r="DS8" s="985">
        <v>2493.5611179999996</v>
      </c>
      <c r="DT8" s="985">
        <v>6728.8219479999998</v>
      </c>
      <c r="DU8" s="985">
        <v>7629.9438749999999</v>
      </c>
      <c r="DV8" s="985">
        <v>7875.5886209999999</v>
      </c>
      <c r="DW8" s="982">
        <v>8289.0248370000008</v>
      </c>
      <c r="DX8" s="982">
        <v>8277.3592869999993</v>
      </c>
      <c r="DY8" s="982">
        <v>8480.4052940000001</v>
      </c>
      <c r="DZ8" s="982">
        <v>4654.6088980000004</v>
      </c>
      <c r="EA8" s="982">
        <v>5150.6374999999998</v>
      </c>
      <c r="EB8" s="982">
        <v>6182.7529999999997</v>
      </c>
      <c r="EC8" s="984">
        <v>5788.4445650000007</v>
      </c>
      <c r="ED8" s="983">
        <v>6122.1937790000002</v>
      </c>
      <c r="EE8" s="982">
        <v>5878.3112699999992</v>
      </c>
      <c r="EF8" s="982">
        <v>6324.8087960000003</v>
      </c>
      <c r="EG8" s="982">
        <v>6952.5853830000005</v>
      </c>
      <c r="EH8" s="982">
        <v>8529.2470859999994</v>
      </c>
      <c r="EI8" s="982">
        <v>8387.4930020000011</v>
      </c>
      <c r="EJ8" s="982">
        <v>8549.9237350000003</v>
      </c>
      <c r="EK8" s="982">
        <v>9200.3408729999992</v>
      </c>
      <c r="EL8" s="982">
        <v>9785.2986000000001</v>
      </c>
      <c r="EM8" s="982">
        <v>9301.5229130000007</v>
      </c>
      <c r="EN8" s="982">
        <v>9691.9699440000004</v>
      </c>
      <c r="EO8" s="982">
        <v>10593.980871</v>
      </c>
      <c r="EP8" s="983">
        <v>10763.002501000001</v>
      </c>
      <c r="EQ8" s="982">
        <v>10843.607</v>
      </c>
      <c r="ER8" s="982">
        <v>11251.453562000001</v>
      </c>
      <c r="ES8" s="982">
        <v>11032.763245999999</v>
      </c>
      <c r="ET8" s="982">
        <v>10977.588309000001</v>
      </c>
      <c r="EU8" s="982">
        <v>11304.548082000001</v>
      </c>
      <c r="EV8" s="982">
        <v>10249.053855</v>
      </c>
      <c r="EW8" s="982">
        <v>10697.277133</v>
      </c>
      <c r="EX8" s="982">
        <v>10845.046957</v>
      </c>
      <c r="EY8" s="982">
        <v>10781.116017999999</v>
      </c>
      <c r="EZ8" s="982">
        <v>8473.3536980000008</v>
      </c>
      <c r="FA8" s="984">
        <v>8978.1079020000016</v>
      </c>
      <c r="FB8" s="983">
        <v>9125.921934</v>
      </c>
      <c r="FC8" s="982">
        <v>5012.6565659999997</v>
      </c>
      <c r="FD8" s="982">
        <v>5009.6022620000003</v>
      </c>
      <c r="FE8" s="982">
        <v>5011.5678470000003</v>
      </c>
      <c r="FF8" s="982">
        <v>5022.4245810000002</v>
      </c>
      <c r="FG8" s="982">
        <v>5022.4245810000002</v>
      </c>
      <c r="FH8" s="982">
        <v>5021.6059100000002</v>
      </c>
      <c r="FI8" s="982">
        <v>5109.1391560000002</v>
      </c>
      <c r="FJ8" s="982">
        <v>5016.9702100000004</v>
      </c>
      <c r="FK8" s="982">
        <v>4913.8024800000003</v>
      </c>
      <c r="FL8" s="982">
        <v>4859.122386</v>
      </c>
      <c r="FM8" s="984">
        <v>5225.3947889999999</v>
      </c>
      <c r="FN8" s="982">
        <v>5030.573531</v>
      </c>
      <c r="FO8" s="982">
        <v>5369.3399450000006</v>
      </c>
      <c r="FP8" s="982">
        <v>5035.9172600000002</v>
      </c>
      <c r="FQ8" s="982">
        <v>4826.6902570000002</v>
      </c>
      <c r="FR8" s="982">
        <v>4468.0132170000006</v>
      </c>
      <c r="FS8" s="982">
        <v>4353.0981619999993</v>
      </c>
      <c r="FT8" s="982">
        <v>4594.760327</v>
      </c>
      <c r="FU8" s="982">
        <v>4900.0284529999999</v>
      </c>
      <c r="FV8" s="982">
        <v>4709.0954440000005</v>
      </c>
      <c r="FW8" s="982">
        <v>4854.850238</v>
      </c>
      <c r="FX8" s="982">
        <v>4548.1247860000003</v>
      </c>
      <c r="FY8" s="984">
        <v>4284.8450929999999</v>
      </c>
      <c r="FZ8" s="983">
        <v>4183.4071039999999</v>
      </c>
      <c r="GA8" s="982">
        <v>4300.8417759999993</v>
      </c>
      <c r="GB8" s="982">
        <v>4510.4659709999996</v>
      </c>
      <c r="GC8" s="982">
        <v>4828.7542220000005</v>
      </c>
      <c r="GD8" s="982">
        <v>4658.1099249999997</v>
      </c>
      <c r="GE8" s="982">
        <v>4390.33565</v>
      </c>
      <c r="GF8" s="982">
        <v>4540.3532960000002</v>
      </c>
      <c r="GG8" s="982">
        <v>4262.3779239999994</v>
      </c>
      <c r="GH8" s="982">
        <v>3647.019785</v>
      </c>
      <c r="GI8" s="982">
        <v>4179.778284</v>
      </c>
      <c r="GJ8" s="982">
        <v>4179.778284</v>
      </c>
      <c r="GK8" s="978">
        <v>3776.0968870000002</v>
      </c>
      <c r="GL8" s="982"/>
      <c r="GM8" s="1041"/>
    </row>
    <row r="9" spans="1:195" ht="39.65" customHeight="1" x14ac:dyDescent="0.7">
      <c r="A9" s="975" t="s">
        <v>734</v>
      </c>
      <c r="B9" s="977">
        <v>0.75</v>
      </c>
      <c r="C9" s="977">
        <v>0.75</v>
      </c>
      <c r="D9" s="977">
        <v>11.9605</v>
      </c>
      <c r="E9" s="977">
        <v>7.6345000000000001</v>
      </c>
      <c r="F9" s="977">
        <v>7.6345000000000001</v>
      </c>
      <c r="G9" s="977">
        <v>6.9451999999999998</v>
      </c>
      <c r="H9" s="977">
        <v>7.5503999999999998</v>
      </c>
      <c r="I9" s="977">
        <v>9.2545800000000007</v>
      </c>
      <c r="J9" s="977">
        <v>8.7545800000000007</v>
      </c>
      <c r="K9" s="977">
        <v>2.32098</v>
      </c>
      <c r="L9" s="977">
        <v>2.32098</v>
      </c>
      <c r="M9" s="977">
        <v>6.6545800000000002</v>
      </c>
      <c r="N9" s="976">
        <v>34.790980000000005</v>
      </c>
      <c r="O9" s="977">
        <v>4.8156000000000008</v>
      </c>
      <c r="P9" s="977">
        <v>6.383</v>
      </c>
      <c r="Q9" s="977">
        <v>6.383</v>
      </c>
      <c r="R9" s="977">
        <v>6.383</v>
      </c>
      <c r="S9" s="977">
        <v>4.1926000000000005</v>
      </c>
      <c r="T9" s="977">
        <v>4.1926000000000005</v>
      </c>
      <c r="U9" s="977">
        <v>19.445400000000003</v>
      </c>
      <c r="V9" s="977">
        <v>18.878</v>
      </c>
      <c r="W9" s="977">
        <v>18.878</v>
      </c>
      <c r="X9" s="977">
        <v>18.308</v>
      </c>
      <c r="Y9" s="978">
        <v>20.117999999999999</v>
      </c>
      <c r="Z9" s="977">
        <v>22.43957</v>
      </c>
      <c r="AA9" s="977">
        <v>23.693570000000001</v>
      </c>
      <c r="AB9" s="977">
        <v>23.751529999999999</v>
      </c>
      <c r="AC9" s="977">
        <v>22.427529999999997</v>
      </c>
      <c r="AD9" s="977">
        <v>22.427529999999997</v>
      </c>
      <c r="AE9" s="977">
        <v>60.157530000000001</v>
      </c>
      <c r="AF9" s="977">
        <v>65.049279999999996</v>
      </c>
      <c r="AG9" s="977">
        <v>64.174036000000001</v>
      </c>
      <c r="AH9" s="977">
        <v>71.079440999999989</v>
      </c>
      <c r="AI9" s="977">
        <v>77.439591000000007</v>
      </c>
      <c r="AJ9" s="977">
        <v>82.139590960000007</v>
      </c>
      <c r="AK9" s="977">
        <v>75.883060960000009</v>
      </c>
      <c r="AL9" s="976">
        <v>73.283059999999992</v>
      </c>
      <c r="AM9" s="977">
        <v>67.625156000000004</v>
      </c>
      <c r="AN9" s="977">
        <v>72.145255000000006</v>
      </c>
      <c r="AO9" s="977">
        <v>71.945255000000003</v>
      </c>
      <c r="AP9" s="977">
        <v>71.845255000000009</v>
      </c>
      <c r="AQ9" s="977">
        <v>72.845255000000009</v>
      </c>
      <c r="AR9" s="977">
        <v>76.645255000000006</v>
      </c>
      <c r="AS9" s="977">
        <v>74.812350000000009</v>
      </c>
      <c r="AT9" s="977">
        <v>80.128350000000012</v>
      </c>
      <c r="AU9" s="977">
        <v>79.844540999999992</v>
      </c>
      <c r="AV9" s="977">
        <v>88.117581000000001</v>
      </c>
      <c r="AW9" s="978">
        <v>87.156414999999996</v>
      </c>
      <c r="AX9" s="980">
        <v>89.356414999999998</v>
      </c>
      <c r="AY9" s="980">
        <v>89.349374999999995</v>
      </c>
      <c r="AZ9" s="980">
        <v>91.345534999999998</v>
      </c>
      <c r="BA9" s="980">
        <v>92.033635000000004</v>
      </c>
      <c r="BB9" s="980">
        <v>86.656535000000005</v>
      </c>
      <c r="BC9" s="980">
        <v>94.446257000000003</v>
      </c>
      <c r="BD9" s="980">
        <v>95.632401000000002</v>
      </c>
      <c r="BE9" s="980">
        <v>102.732401</v>
      </c>
      <c r="BF9" s="980">
        <v>107.61735</v>
      </c>
      <c r="BG9" s="980">
        <v>114.40764999999999</v>
      </c>
      <c r="BH9" s="980">
        <v>109.27764999999999</v>
      </c>
      <c r="BI9" s="980">
        <v>114.23755</v>
      </c>
      <c r="BJ9" s="979">
        <v>101.704525</v>
      </c>
      <c r="BK9" s="980">
        <v>95.877524999999991</v>
      </c>
      <c r="BL9" s="980">
        <v>102.169631</v>
      </c>
      <c r="BM9" s="980">
        <v>90.581630999999987</v>
      </c>
      <c r="BN9" s="980">
        <v>101.08163099999999</v>
      </c>
      <c r="BO9" s="980">
        <v>106.43133099999999</v>
      </c>
      <c r="BP9" s="980">
        <v>105.931331</v>
      </c>
      <c r="BQ9" s="980">
        <v>112.62372499999999</v>
      </c>
      <c r="BR9" s="980">
        <v>143.99632500000001</v>
      </c>
      <c r="BS9" s="980">
        <v>136.33892499999999</v>
      </c>
      <c r="BT9" s="980">
        <v>155.84418100000002</v>
      </c>
      <c r="BU9" s="981">
        <v>162.47704700000003</v>
      </c>
      <c r="BV9" s="976">
        <v>179.267357</v>
      </c>
      <c r="BW9" s="977">
        <v>186.35829700000002</v>
      </c>
      <c r="BX9" s="977">
        <v>284.98448173999998</v>
      </c>
      <c r="BY9" s="1594">
        <v>247.80776173999999</v>
      </c>
      <c r="BZ9" s="980">
        <v>256.63231774000002</v>
      </c>
      <c r="CA9" s="980">
        <v>307.33180073999995</v>
      </c>
      <c r="CB9" s="980">
        <v>389.80989699999998</v>
      </c>
      <c r="CC9" s="980">
        <v>389.81562199999996</v>
      </c>
      <c r="CD9" s="980">
        <v>411.4698140000001</v>
      </c>
      <c r="CE9" s="980">
        <v>394.81849900000003</v>
      </c>
      <c r="CF9" s="980">
        <v>404.04028600000004</v>
      </c>
      <c r="CG9" s="981">
        <v>349.10798000000005</v>
      </c>
      <c r="CH9" s="980">
        <v>585.05602399999998</v>
      </c>
      <c r="CI9" s="980">
        <v>613.63934899999992</v>
      </c>
      <c r="CJ9" s="980">
        <v>606.86872600000004</v>
      </c>
      <c r="CK9" s="980">
        <v>625.023099</v>
      </c>
      <c r="CL9" s="980">
        <v>625.023099</v>
      </c>
      <c r="CM9" s="980">
        <v>589.82709399999999</v>
      </c>
      <c r="CN9" s="980">
        <v>590.12684400000001</v>
      </c>
      <c r="CO9" s="980">
        <v>868.27055399999995</v>
      </c>
      <c r="CP9" s="980">
        <v>1040.520291</v>
      </c>
      <c r="CQ9" s="1038">
        <v>1119.7948570000001</v>
      </c>
      <c r="CR9" s="1038">
        <v>1082.21037</v>
      </c>
      <c r="CS9" s="1038">
        <v>1594.313077</v>
      </c>
      <c r="CT9" s="1039">
        <v>1663.5620929999998</v>
      </c>
      <c r="CU9" s="1038">
        <v>1987.1462540000002</v>
      </c>
      <c r="CV9" s="1038">
        <v>1984.9655849999999</v>
      </c>
      <c r="CW9" s="1038">
        <v>2019.7351289999999</v>
      </c>
      <c r="CX9" s="1038">
        <v>2040.848178</v>
      </c>
      <c r="CY9" s="1038">
        <v>2140.6945780000001</v>
      </c>
      <c r="CZ9" s="1038">
        <v>2129.5795430000003</v>
      </c>
      <c r="DA9" s="1038">
        <v>2216.9506959999999</v>
      </c>
      <c r="DB9" s="1038">
        <v>2220.5656170000002</v>
      </c>
      <c r="DC9" s="1038">
        <v>2241.1714819999997</v>
      </c>
      <c r="DD9" s="1038">
        <v>2316.0559429999998</v>
      </c>
      <c r="DE9" s="1040">
        <v>2370.0672910000003</v>
      </c>
      <c r="DF9" s="1039">
        <v>2414.7499050000001</v>
      </c>
      <c r="DG9" s="1038">
        <v>2496.8913130000001</v>
      </c>
      <c r="DH9" s="1038">
        <v>2563.7842529999998</v>
      </c>
      <c r="DI9" s="1038">
        <v>3004.1093930000002</v>
      </c>
      <c r="DJ9" s="1038">
        <v>3043.2287459999998</v>
      </c>
      <c r="DK9" s="1038">
        <v>3117.2614909999998</v>
      </c>
      <c r="DL9" s="985">
        <v>3345.8722939999998</v>
      </c>
      <c r="DM9" s="985">
        <v>3671.6778900000004</v>
      </c>
      <c r="DN9" s="985">
        <v>3838.8859179999999</v>
      </c>
      <c r="DO9" s="985">
        <v>3910.1922430000004</v>
      </c>
      <c r="DP9" s="985">
        <v>3914.2297529999996</v>
      </c>
      <c r="DQ9" s="986">
        <v>4288.7050870000003</v>
      </c>
      <c r="DR9" s="987">
        <v>4210.2694599999995</v>
      </c>
      <c r="DS9" s="985">
        <v>4468.8756050000002</v>
      </c>
      <c r="DT9" s="985">
        <v>4752.7597970000006</v>
      </c>
      <c r="DU9" s="985">
        <v>4728.8147559999998</v>
      </c>
      <c r="DV9" s="985">
        <v>5003.8623659999994</v>
      </c>
      <c r="DW9" s="982">
        <v>5926.2177929999998</v>
      </c>
      <c r="DX9" s="982">
        <v>6254.0736320000015</v>
      </c>
      <c r="DY9" s="982">
        <v>6415.7225509999998</v>
      </c>
      <c r="DZ9" s="982">
        <v>6528.7293369999998</v>
      </c>
      <c r="EA9" s="982">
        <v>7509.7182999999995</v>
      </c>
      <c r="EB9" s="982">
        <v>7825.3788109999987</v>
      </c>
      <c r="EC9" s="984">
        <v>7959.9744730000002</v>
      </c>
      <c r="ED9" s="983">
        <v>7915.7931579999995</v>
      </c>
      <c r="EE9" s="982">
        <v>8402.9258449999979</v>
      </c>
      <c r="EF9" s="982">
        <v>8992.6680079999987</v>
      </c>
      <c r="EG9" s="982">
        <v>8992.855454999999</v>
      </c>
      <c r="EH9" s="982">
        <v>9674.7503369999995</v>
      </c>
      <c r="EI9" s="982">
        <v>9924.4444760000006</v>
      </c>
      <c r="EJ9" s="982">
        <v>9610.0999419999989</v>
      </c>
      <c r="EK9" s="982">
        <v>9839.8369620000012</v>
      </c>
      <c r="EL9" s="982">
        <v>9859.0294919999997</v>
      </c>
      <c r="EM9" s="982">
        <v>10731.022804</v>
      </c>
      <c r="EN9" s="982">
        <v>10898.297803000001</v>
      </c>
      <c r="EO9" s="982">
        <v>11240.679345999999</v>
      </c>
      <c r="EP9" s="983">
        <v>11274.110850000003</v>
      </c>
      <c r="EQ9" s="982">
        <v>11087.002605</v>
      </c>
      <c r="ER9" s="982">
        <v>11878.617668000001</v>
      </c>
      <c r="ES9" s="982">
        <v>12355.491453000001</v>
      </c>
      <c r="ET9" s="982">
        <v>13068.697447</v>
      </c>
      <c r="EU9" s="982">
        <v>13462.077294000002</v>
      </c>
      <c r="EV9" s="982">
        <v>12668.785690999999</v>
      </c>
      <c r="EW9" s="982">
        <v>13105.134139</v>
      </c>
      <c r="EX9" s="982">
        <v>13226.598332999998</v>
      </c>
      <c r="EY9" s="982">
        <v>13744.908846</v>
      </c>
      <c r="EZ9" s="982">
        <v>13124.481479000002</v>
      </c>
      <c r="FA9" s="984">
        <v>12436.216016</v>
      </c>
      <c r="FB9" s="983">
        <v>12284.575647</v>
      </c>
      <c r="FC9" s="982">
        <v>8120.3673639999997</v>
      </c>
      <c r="FD9" s="982">
        <v>7817.9159020000006</v>
      </c>
      <c r="FE9" s="982">
        <v>7815.9503169999998</v>
      </c>
      <c r="FF9" s="982">
        <v>7810.4307659999995</v>
      </c>
      <c r="FG9" s="982">
        <v>7810.4307659999995</v>
      </c>
      <c r="FH9" s="982">
        <v>7812.997437</v>
      </c>
      <c r="FI9" s="982">
        <v>7829.5970130000005</v>
      </c>
      <c r="FJ9" s="982">
        <v>20453.322586000002</v>
      </c>
      <c r="FK9" s="982">
        <v>20592.878562000002</v>
      </c>
      <c r="FL9" s="982">
        <v>20647.558656000001</v>
      </c>
      <c r="FM9" s="984">
        <v>20682.485816</v>
      </c>
      <c r="FN9" s="982">
        <v>20877.307074</v>
      </c>
      <c r="FO9" s="982">
        <v>20936.815778</v>
      </c>
      <c r="FP9" s="982">
        <v>21270.238463000002</v>
      </c>
      <c r="FQ9" s="982">
        <v>21277.883032000002</v>
      </c>
      <c r="FR9" s="982">
        <v>21637.935980000002</v>
      </c>
      <c r="FS9" s="982">
        <v>21759.851034999996</v>
      </c>
      <c r="FT9" s="982">
        <v>21321.192352999999</v>
      </c>
      <c r="FU9" s="982">
        <v>21444.583485999996</v>
      </c>
      <c r="FV9" s="982">
        <v>21633.865612000001</v>
      </c>
      <c r="FW9" s="982">
        <v>21828.718758000003</v>
      </c>
      <c r="FX9" s="982">
        <v>22134.380688999998</v>
      </c>
      <c r="FY9" s="984">
        <v>22404.782882</v>
      </c>
      <c r="FZ9" s="983">
        <v>22503.176505999996</v>
      </c>
      <c r="GA9" s="982">
        <v>22774.674026999997</v>
      </c>
      <c r="GB9" s="982">
        <v>22463.681617999999</v>
      </c>
      <c r="GC9" s="982">
        <v>22175.393367000004</v>
      </c>
      <c r="GD9" s="982">
        <v>22403.333780000001</v>
      </c>
      <c r="GE9" s="982">
        <v>22385.642014999998</v>
      </c>
      <c r="GF9" s="982">
        <v>22280.448261000005</v>
      </c>
      <c r="GG9" s="982">
        <v>22590.435698000001</v>
      </c>
      <c r="GH9" s="982">
        <v>23027.184095000004</v>
      </c>
      <c r="GI9" s="982">
        <v>22225.518414000006</v>
      </c>
      <c r="GJ9" s="982">
        <v>22225.518414000006</v>
      </c>
      <c r="GK9" s="978">
        <v>22566.550938</v>
      </c>
      <c r="GL9" s="982"/>
      <c r="GM9" s="1041"/>
    </row>
    <row r="10" spans="1:195" s="974" customFormat="1" ht="39.65" customHeight="1" x14ac:dyDescent="0.7">
      <c r="A10" s="988" t="s">
        <v>750</v>
      </c>
      <c r="B10" s="948"/>
      <c r="C10" s="948"/>
      <c r="D10" s="948"/>
      <c r="E10" s="948"/>
      <c r="F10" s="948"/>
      <c r="G10" s="948"/>
      <c r="H10" s="948"/>
      <c r="I10" s="948"/>
      <c r="J10" s="948"/>
      <c r="K10" s="948"/>
      <c r="L10" s="948"/>
      <c r="M10" s="948"/>
      <c r="N10" s="953"/>
      <c r="O10" s="948"/>
      <c r="P10" s="948"/>
      <c r="Q10" s="948"/>
      <c r="R10" s="948"/>
      <c r="S10" s="948"/>
      <c r="T10" s="948"/>
      <c r="U10" s="948"/>
      <c r="V10" s="948"/>
      <c r="W10" s="948"/>
      <c r="X10" s="948"/>
      <c r="Y10" s="954"/>
      <c r="Z10" s="948"/>
      <c r="AA10" s="948"/>
      <c r="AB10" s="948"/>
      <c r="AC10" s="948"/>
      <c r="AD10" s="948"/>
      <c r="AE10" s="948"/>
      <c r="AF10" s="948"/>
      <c r="AG10" s="948"/>
      <c r="AH10" s="948"/>
      <c r="AI10" s="948"/>
      <c r="AJ10" s="948"/>
      <c r="AK10" s="948"/>
      <c r="AL10" s="953"/>
      <c r="AM10" s="948"/>
      <c r="AN10" s="948"/>
      <c r="AO10" s="948"/>
      <c r="AP10" s="948"/>
      <c r="AQ10" s="948"/>
      <c r="AR10" s="948"/>
      <c r="AS10" s="948"/>
      <c r="AT10" s="948"/>
      <c r="AU10" s="948"/>
      <c r="AV10" s="948"/>
      <c r="AW10" s="954"/>
      <c r="AX10" s="972"/>
      <c r="AY10" s="972"/>
      <c r="AZ10" s="972"/>
      <c r="BA10" s="972"/>
      <c r="BB10" s="972"/>
      <c r="BC10" s="972"/>
      <c r="BD10" s="972"/>
      <c r="BE10" s="972"/>
      <c r="BF10" s="972"/>
      <c r="BG10" s="972"/>
      <c r="BH10" s="972"/>
      <c r="BI10" s="972"/>
      <c r="BJ10" s="971"/>
      <c r="BK10" s="972"/>
      <c r="BL10" s="972"/>
      <c r="BM10" s="972"/>
      <c r="BN10" s="972"/>
      <c r="BO10" s="972"/>
      <c r="BP10" s="972"/>
      <c r="BQ10" s="972"/>
      <c r="BR10" s="972"/>
      <c r="BS10" s="972"/>
      <c r="BT10" s="972"/>
      <c r="BU10" s="973"/>
      <c r="BV10" s="953"/>
      <c r="BW10" s="948"/>
      <c r="BX10" s="948"/>
      <c r="BY10" s="1593"/>
      <c r="BZ10" s="972"/>
      <c r="CA10" s="972"/>
      <c r="CB10" s="972"/>
      <c r="CC10" s="972"/>
      <c r="CD10" s="972"/>
      <c r="CE10" s="972"/>
      <c r="CF10" s="972"/>
      <c r="CG10" s="973"/>
      <c r="CH10" s="972"/>
      <c r="CI10" s="972"/>
      <c r="CJ10" s="972"/>
      <c r="CK10" s="972"/>
      <c r="CL10" s="972"/>
      <c r="CM10" s="972"/>
      <c r="CN10" s="972"/>
      <c r="CO10" s="972"/>
      <c r="CP10" s="972"/>
      <c r="CQ10" s="1034"/>
      <c r="CR10" s="1034"/>
      <c r="CS10" s="1034"/>
      <c r="CT10" s="1035"/>
      <c r="CU10" s="1034"/>
      <c r="CV10" s="1034"/>
      <c r="CW10" s="1034"/>
      <c r="CX10" s="1034"/>
      <c r="CY10" s="1034"/>
      <c r="CZ10" s="1034"/>
      <c r="DA10" s="1034"/>
      <c r="DB10" s="1034"/>
      <c r="DC10" s="1034"/>
      <c r="DD10" s="1034"/>
      <c r="DE10" s="1036"/>
      <c r="DF10" s="1035"/>
      <c r="DG10" s="1034"/>
      <c r="DH10" s="1034"/>
      <c r="DI10" s="1034"/>
      <c r="DJ10" s="1034"/>
      <c r="DK10" s="1034"/>
      <c r="DL10" s="1589"/>
      <c r="DM10" s="1589"/>
      <c r="DN10" s="1589"/>
      <c r="DO10" s="1589"/>
      <c r="DP10" s="1589"/>
      <c r="DQ10" s="961"/>
      <c r="DR10" s="1589"/>
      <c r="DS10" s="1589"/>
      <c r="DT10" s="1589"/>
      <c r="DU10" s="1589"/>
      <c r="DV10" s="1589"/>
      <c r="DW10" s="963"/>
      <c r="DX10" s="963"/>
      <c r="DY10" s="963"/>
      <c r="DZ10" s="963"/>
      <c r="EA10" s="963"/>
      <c r="EB10" s="963"/>
      <c r="EC10" s="964"/>
      <c r="ED10" s="967"/>
      <c r="EE10" s="963"/>
      <c r="EF10" s="963"/>
      <c r="EG10" s="963"/>
      <c r="EH10" s="963"/>
      <c r="EI10" s="963"/>
      <c r="EJ10" s="963"/>
      <c r="EK10" s="963"/>
      <c r="EL10" s="963"/>
      <c r="EM10" s="963"/>
      <c r="EN10" s="963"/>
      <c r="EO10" s="963"/>
      <c r="EP10" s="967"/>
      <c r="EQ10" s="963"/>
      <c r="ER10" s="963"/>
      <c r="ES10" s="963"/>
      <c r="ET10" s="963"/>
      <c r="EU10" s="963"/>
      <c r="EV10" s="963"/>
      <c r="EW10" s="963"/>
      <c r="EX10" s="963"/>
      <c r="EY10" s="963"/>
      <c r="EZ10" s="963"/>
      <c r="FA10" s="964">
        <v>0</v>
      </c>
      <c r="FB10" s="967">
        <v>0</v>
      </c>
      <c r="FC10" s="963">
        <v>3273.9923690000005</v>
      </c>
      <c r="FD10" s="963">
        <v>3274.237333</v>
      </c>
      <c r="FE10" s="963">
        <v>3274.237333</v>
      </c>
      <c r="FF10" s="963">
        <v>3274.237333</v>
      </c>
      <c r="FG10" s="963">
        <v>3275.5351449999998</v>
      </c>
      <c r="FH10" s="963">
        <v>3275.5351449999998</v>
      </c>
      <c r="FI10" s="963">
        <v>3275.5351449999998</v>
      </c>
      <c r="FJ10" s="963">
        <v>3286.7818480000001</v>
      </c>
      <c r="FK10" s="963">
        <v>3286.7818480000001</v>
      </c>
      <c r="FL10" s="963">
        <v>3286.7818480000001</v>
      </c>
      <c r="FM10" s="964">
        <v>3265.4219349999998</v>
      </c>
      <c r="FN10" s="963">
        <v>3265.4219349999998</v>
      </c>
      <c r="FO10" s="963">
        <v>3265.4219350000003</v>
      </c>
      <c r="FP10" s="963">
        <v>3265.4219350000003</v>
      </c>
      <c r="FQ10" s="963">
        <v>3265.4219349999998</v>
      </c>
      <c r="FR10" s="963">
        <v>3265.4219349999994</v>
      </c>
      <c r="FS10" s="963">
        <v>3265.4219349999994</v>
      </c>
      <c r="FT10" s="963">
        <v>3265.4219349999998</v>
      </c>
      <c r="FU10" s="963">
        <v>3265.4219349999998</v>
      </c>
      <c r="FV10" s="963">
        <v>3265.4219349999998</v>
      </c>
      <c r="FW10" s="963">
        <v>3265.4219350000003</v>
      </c>
      <c r="FX10" s="963">
        <v>3265.4219349999998</v>
      </c>
      <c r="FY10" s="964">
        <v>3265.4219350000003</v>
      </c>
      <c r="FZ10" s="967">
        <v>3265.4219349999998</v>
      </c>
      <c r="GA10" s="963">
        <v>3265.4219350000003</v>
      </c>
      <c r="GB10" s="963">
        <v>3265.4219350000003</v>
      </c>
      <c r="GC10" s="963">
        <v>3265.4219349999998</v>
      </c>
      <c r="GD10" s="963">
        <v>3265.4219350000003</v>
      </c>
      <c r="GE10" s="963">
        <v>3265.4219350000003</v>
      </c>
      <c r="GF10" s="963">
        <v>3265.4219349999998</v>
      </c>
      <c r="GG10" s="963">
        <v>3265.4219349999998</v>
      </c>
      <c r="GH10" s="963">
        <v>3265.4219349999998</v>
      </c>
      <c r="GI10" s="963">
        <v>3265.4219349999998</v>
      </c>
      <c r="GJ10" s="963">
        <v>3265.4219349999994</v>
      </c>
      <c r="GK10" s="954">
        <v>3265.4219349999998</v>
      </c>
      <c r="GL10" s="963"/>
      <c r="GM10" s="1037"/>
    </row>
    <row r="11" spans="1:195" ht="39.65" customHeight="1" x14ac:dyDescent="0.7">
      <c r="A11" s="975" t="s">
        <v>733</v>
      </c>
      <c r="B11" s="977"/>
      <c r="C11" s="977"/>
      <c r="D11" s="977"/>
      <c r="E11" s="977"/>
      <c r="F11" s="977"/>
      <c r="G11" s="977"/>
      <c r="H11" s="977"/>
      <c r="I11" s="977"/>
      <c r="J11" s="977"/>
      <c r="K11" s="977"/>
      <c r="L11" s="977"/>
      <c r="M11" s="977"/>
      <c r="N11" s="976"/>
      <c r="O11" s="977"/>
      <c r="P11" s="977"/>
      <c r="Q11" s="977"/>
      <c r="R11" s="977"/>
      <c r="S11" s="977"/>
      <c r="T11" s="977"/>
      <c r="U11" s="977"/>
      <c r="V11" s="977"/>
      <c r="W11" s="977"/>
      <c r="X11" s="977"/>
      <c r="Y11" s="978"/>
      <c r="Z11" s="977"/>
      <c r="AA11" s="977"/>
      <c r="AB11" s="977"/>
      <c r="AC11" s="977"/>
      <c r="AD11" s="977"/>
      <c r="AE11" s="977"/>
      <c r="AF11" s="977"/>
      <c r="AG11" s="977"/>
      <c r="AH11" s="977"/>
      <c r="AI11" s="977"/>
      <c r="AJ11" s="977"/>
      <c r="AK11" s="977"/>
      <c r="AL11" s="976"/>
      <c r="AM11" s="977"/>
      <c r="AN11" s="977"/>
      <c r="AO11" s="977"/>
      <c r="AP11" s="977"/>
      <c r="AQ11" s="977"/>
      <c r="AR11" s="977"/>
      <c r="AS11" s="977"/>
      <c r="AT11" s="977"/>
      <c r="AU11" s="977"/>
      <c r="AV11" s="977"/>
      <c r="AW11" s="978"/>
      <c r="AX11" s="980"/>
      <c r="AY11" s="980"/>
      <c r="AZ11" s="980"/>
      <c r="BA11" s="980"/>
      <c r="BB11" s="980"/>
      <c r="BC11" s="980"/>
      <c r="BD11" s="980"/>
      <c r="BE11" s="980"/>
      <c r="BF11" s="980"/>
      <c r="BG11" s="980"/>
      <c r="BH11" s="980"/>
      <c r="BI11" s="980"/>
      <c r="BJ11" s="979"/>
      <c r="BK11" s="980"/>
      <c r="BL11" s="980"/>
      <c r="BM11" s="980"/>
      <c r="BN11" s="980"/>
      <c r="BO11" s="980"/>
      <c r="BP11" s="980"/>
      <c r="BQ11" s="980"/>
      <c r="BR11" s="980"/>
      <c r="BS11" s="980"/>
      <c r="BT11" s="980"/>
      <c r="BU11" s="981"/>
      <c r="BV11" s="976"/>
      <c r="BW11" s="977"/>
      <c r="BX11" s="977"/>
      <c r="BY11" s="1594"/>
      <c r="BZ11" s="980"/>
      <c r="CA11" s="980"/>
      <c r="CB11" s="980"/>
      <c r="CC11" s="980"/>
      <c r="CD11" s="980"/>
      <c r="CE11" s="980"/>
      <c r="CF11" s="980"/>
      <c r="CG11" s="981"/>
      <c r="CH11" s="980"/>
      <c r="CI11" s="980"/>
      <c r="CJ11" s="980"/>
      <c r="CK11" s="980"/>
      <c r="CL11" s="980"/>
      <c r="CM11" s="980"/>
      <c r="CN11" s="980"/>
      <c r="CO11" s="980"/>
      <c r="CP11" s="980"/>
      <c r="CQ11" s="1038"/>
      <c r="CR11" s="1038"/>
      <c r="CS11" s="1038"/>
      <c r="CT11" s="1039"/>
      <c r="CU11" s="1038"/>
      <c r="CV11" s="1038"/>
      <c r="CW11" s="1038"/>
      <c r="CX11" s="1038"/>
      <c r="CY11" s="1038"/>
      <c r="CZ11" s="1038"/>
      <c r="DA11" s="1038"/>
      <c r="DB11" s="1038"/>
      <c r="DC11" s="1038"/>
      <c r="DD11" s="1038"/>
      <c r="DE11" s="1040"/>
      <c r="DF11" s="1039"/>
      <c r="DG11" s="1038"/>
      <c r="DH11" s="1038"/>
      <c r="DI11" s="1038"/>
      <c r="DJ11" s="1038"/>
      <c r="DK11" s="1038"/>
      <c r="DL11" s="985"/>
      <c r="DM11" s="985"/>
      <c r="DN11" s="985"/>
      <c r="DO11" s="985"/>
      <c r="DP11" s="985"/>
      <c r="DQ11" s="986"/>
      <c r="DR11" s="985"/>
      <c r="DS11" s="985"/>
      <c r="DT11" s="985"/>
      <c r="DU11" s="985"/>
      <c r="DV11" s="985"/>
      <c r="DW11" s="982"/>
      <c r="DX11" s="982"/>
      <c r="DY11" s="982"/>
      <c r="DZ11" s="982"/>
      <c r="EA11" s="982"/>
      <c r="EB11" s="982"/>
      <c r="EC11" s="984"/>
      <c r="ED11" s="983"/>
      <c r="EE11" s="982"/>
      <c r="EF11" s="982"/>
      <c r="EG11" s="982"/>
      <c r="EH11" s="982"/>
      <c r="EI11" s="982"/>
      <c r="EJ11" s="982"/>
      <c r="EK11" s="982"/>
      <c r="EL11" s="982"/>
      <c r="EM11" s="982"/>
      <c r="EN11" s="982"/>
      <c r="EO11" s="982"/>
      <c r="EP11" s="983"/>
      <c r="EQ11" s="982"/>
      <c r="ER11" s="982"/>
      <c r="ES11" s="982"/>
      <c r="ET11" s="982"/>
      <c r="EU11" s="982"/>
      <c r="EV11" s="982"/>
      <c r="EW11" s="982"/>
      <c r="EX11" s="982"/>
      <c r="EY11" s="982"/>
      <c r="EZ11" s="982"/>
      <c r="FA11" s="984">
        <v>0</v>
      </c>
      <c r="FB11" s="983">
        <v>0</v>
      </c>
      <c r="FC11" s="982">
        <v>20.218049000000001</v>
      </c>
      <c r="FD11" s="982">
        <v>50.319802000000003</v>
      </c>
      <c r="FE11" s="982">
        <v>50.319802000000003</v>
      </c>
      <c r="FF11" s="982">
        <v>63.485866999999999</v>
      </c>
      <c r="FG11" s="982">
        <v>54.709406000000001</v>
      </c>
      <c r="FH11" s="982">
        <v>54.709406000000001</v>
      </c>
      <c r="FI11" s="982">
        <v>54.584983999999999</v>
      </c>
      <c r="FJ11" s="982">
        <v>55.635718999999995</v>
      </c>
      <c r="FK11" s="982">
        <v>55.635718999999995</v>
      </c>
      <c r="FL11" s="982">
        <v>66.055510999999996</v>
      </c>
      <c r="FM11" s="984">
        <v>66.055510999999996</v>
      </c>
      <c r="FN11" s="982">
        <v>66.133266000000006</v>
      </c>
      <c r="FO11" s="982">
        <v>94.31108900000001</v>
      </c>
      <c r="FP11" s="982">
        <v>94.31108900000001</v>
      </c>
      <c r="FQ11" s="982">
        <v>94.31108900000001</v>
      </c>
      <c r="FR11" s="982">
        <v>94.709964999999997</v>
      </c>
      <c r="FS11" s="982">
        <v>94.709964999999997</v>
      </c>
      <c r="FT11" s="982">
        <v>102.12873500000001</v>
      </c>
      <c r="FU11" s="982">
        <v>103.12447400000001</v>
      </c>
      <c r="FV11" s="982">
        <v>129.67945</v>
      </c>
      <c r="FW11" s="982">
        <v>185.72324799999998</v>
      </c>
      <c r="FX11" s="982">
        <v>149.800938</v>
      </c>
      <c r="FY11" s="984">
        <v>149.800938</v>
      </c>
      <c r="FZ11" s="983">
        <v>158.157175</v>
      </c>
      <c r="GA11" s="982">
        <v>100.199237</v>
      </c>
      <c r="GB11" s="982">
        <v>100.199237</v>
      </c>
      <c r="GC11" s="982">
        <v>101.04636000000001</v>
      </c>
      <c r="GD11" s="982">
        <v>171.569907</v>
      </c>
      <c r="GE11" s="982">
        <v>124.864007</v>
      </c>
      <c r="GF11" s="982">
        <v>83.459718999999993</v>
      </c>
      <c r="GG11" s="982">
        <v>77.404479000000009</v>
      </c>
      <c r="GH11" s="982">
        <v>66.268664999999999</v>
      </c>
      <c r="GI11" s="982">
        <v>151.43522300000001</v>
      </c>
      <c r="GJ11" s="982">
        <v>86.24903900000001</v>
      </c>
      <c r="GK11" s="978">
        <v>81.039991999999998</v>
      </c>
      <c r="GL11" s="982"/>
      <c r="GM11" s="1041"/>
    </row>
    <row r="12" spans="1:195" ht="39.65" customHeight="1" x14ac:dyDescent="0.7">
      <c r="A12" s="975" t="s">
        <v>734</v>
      </c>
      <c r="B12" s="977"/>
      <c r="C12" s="977"/>
      <c r="D12" s="977"/>
      <c r="E12" s="977"/>
      <c r="F12" s="977"/>
      <c r="G12" s="977"/>
      <c r="H12" s="977"/>
      <c r="I12" s="977"/>
      <c r="J12" s="977"/>
      <c r="K12" s="977"/>
      <c r="L12" s="977"/>
      <c r="M12" s="977"/>
      <c r="N12" s="976"/>
      <c r="O12" s="977"/>
      <c r="P12" s="977"/>
      <c r="Q12" s="977"/>
      <c r="R12" s="977"/>
      <c r="S12" s="977"/>
      <c r="T12" s="977"/>
      <c r="U12" s="977"/>
      <c r="V12" s="977"/>
      <c r="W12" s="977"/>
      <c r="X12" s="977"/>
      <c r="Y12" s="978"/>
      <c r="Z12" s="977"/>
      <c r="AA12" s="977"/>
      <c r="AB12" s="977"/>
      <c r="AC12" s="977"/>
      <c r="AD12" s="977"/>
      <c r="AE12" s="977"/>
      <c r="AF12" s="977"/>
      <c r="AG12" s="977"/>
      <c r="AH12" s="977"/>
      <c r="AI12" s="977"/>
      <c r="AJ12" s="977"/>
      <c r="AK12" s="977"/>
      <c r="AL12" s="976"/>
      <c r="AM12" s="977"/>
      <c r="AN12" s="977"/>
      <c r="AO12" s="977"/>
      <c r="AP12" s="977"/>
      <c r="AQ12" s="977"/>
      <c r="AR12" s="977"/>
      <c r="AS12" s="977"/>
      <c r="AT12" s="977"/>
      <c r="AU12" s="977"/>
      <c r="AV12" s="977"/>
      <c r="AW12" s="978"/>
      <c r="AX12" s="980"/>
      <c r="AY12" s="980"/>
      <c r="AZ12" s="980"/>
      <c r="BA12" s="980"/>
      <c r="BB12" s="980"/>
      <c r="BC12" s="980"/>
      <c r="BD12" s="980"/>
      <c r="BE12" s="980"/>
      <c r="BF12" s="980"/>
      <c r="BG12" s="980"/>
      <c r="BH12" s="980"/>
      <c r="BI12" s="980"/>
      <c r="BJ12" s="979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1"/>
      <c r="BV12" s="976"/>
      <c r="BW12" s="977"/>
      <c r="BX12" s="977"/>
      <c r="BY12" s="1594"/>
      <c r="BZ12" s="980"/>
      <c r="CA12" s="980"/>
      <c r="CB12" s="980"/>
      <c r="CC12" s="980"/>
      <c r="CD12" s="980"/>
      <c r="CE12" s="980"/>
      <c r="CF12" s="980"/>
      <c r="CG12" s="981"/>
      <c r="CH12" s="980"/>
      <c r="CI12" s="980"/>
      <c r="CJ12" s="980"/>
      <c r="CK12" s="980"/>
      <c r="CL12" s="980"/>
      <c r="CM12" s="980"/>
      <c r="CN12" s="980"/>
      <c r="CO12" s="980"/>
      <c r="CP12" s="980"/>
      <c r="CQ12" s="1038"/>
      <c r="CR12" s="1038"/>
      <c r="CS12" s="1038"/>
      <c r="CT12" s="1039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40"/>
      <c r="DF12" s="1039"/>
      <c r="DG12" s="1038"/>
      <c r="DH12" s="1038"/>
      <c r="DI12" s="1038"/>
      <c r="DJ12" s="1038"/>
      <c r="DK12" s="1038"/>
      <c r="DL12" s="985"/>
      <c r="DM12" s="985"/>
      <c r="DN12" s="985"/>
      <c r="DO12" s="985"/>
      <c r="DP12" s="985"/>
      <c r="DQ12" s="986"/>
      <c r="DR12" s="985"/>
      <c r="DS12" s="985"/>
      <c r="DT12" s="985"/>
      <c r="DU12" s="985"/>
      <c r="DV12" s="985"/>
      <c r="DW12" s="982"/>
      <c r="DX12" s="982"/>
      <c r="DY12" s="982"/>
      <c r="DZ12" s="982"/>
      <c r="EA12" s="982"/>
      <c r="EB12" s="982"/>
      <c r="EC12" s="984"/>
      <c r="ED12" s="983"/>
      <c r="EE12" s="982"/>
      <c r="EF12" s="982"/>
      <c r="EG12" s="982"/>
      <c r="EH12" s="982"/>
      <c r="EI12" s="982"/>
      <c r="EJ12" s="982"/>
      <c r="EK12" s="982"/>
      <c r="EL12" s="982"/>
      <c r="EM12" s="982"/>
      <c r="EN12" s="982"/>
      <c r="EO12" s="982"/>
      <c r="EP12" s="983"/>
      <c r="EQ12" s="982"/>
      <c r="ER12" s="982"/>
      <c r="ES12" s="982"/>
      <c r="ET12" s="982"/>
      <c r="EU12" s="982"/>
      <c r="EV12" s="982"/>
      <c r="EW12" s="982"/>
      <c r="EX12" s="982"/>
      <c r="EY12" s="982"/>
      <c r="EZ12" s="982"/>
      <c r="FA12" s="984">
        <v>0</v>
      </c>
      <c r="FB12" s="983">
        <v>0</v>
      </c>
      <c r="FC12" s="982">
        <v>3253.7743200000004</v>
      </c>
      <c r="FD12" s="982">
        <v>3223.9175310000001</v>
      </c>
      <c r="FE12" s="982">
        <v>3223.9175310000001</v>
      </c>
      <c r="FF12" s="982">
        <v>3210.7514660000002</v>
      </c>
      <c r="FG12" s="982">
        <v>3219.5279270000001</v>
      </c>
      <c r="FH12" s="982">
        <v>3219.5279270000001</v>
      </c>
      <c r="FI12" s="982">
        <v>3219.652349</v>
      </c>
      <c r="FJ12" s="982">
        <v>3229.8483170000004</v>
      </c>
      <c r="FK12" s="982">
        <v>3229.8483170000004</v>
      </c>
      <c r="FL12" s="982">
        <v>3215.0006430000003</v>
      </c>
      <c r="FM12" s="984">
        <v>3193.6407300000001</v>
      </c>
      <c r="FN12" s="982">
        <v>3193.2931520000002</v>
      </c>
      <c r="FO12" s="982">
        <v>3164.799152</v>
      </c>
      <c r="FP12" s="982">
        <v>3164.799152</v>
      </c>
      <c r="FQ12" s="982">
        <v>3163.9920460000003</v>
      </c>
      <c r="FR12" s="982">
        <v>3162.5931700000001</v>
      </c>
      <c r="FS12" s="982">
        <v>3160.5931700000001</v>
      </c>
      <c r="FT12" s="982">
        <v>3153.1744000000003</v>
      </c>
      <c r="FU12" s="982">
        <v>3142.6813629999997</v>
      </c>
      <c r="FV12" s="982">
        <v>3066.8057829999998</v>
      </c>
      <c r="FW12" s="982">
        <v>3000.3619850000005</v>
      </c>
      <c r="FX12" s="982">
        <v>3036.2742949999997</v>
      </c>
      <c r="FY12" s="984">
        <v>3036.2742950000002</v>
      </c>
      <c r="FZ12" s="983">
        <v>3027.9180580000002</v>
      </c>
      <c r="GA12" s="982">
        <v>3022.6830580000001</v>
      </c>
      <c r="GB12" s="982">
        <v>3022.6830580000001</v>
      </c>
      <c r="GC12" s="982">
        <v>3025.8359350000001</v>
      </c>
      <c r="GD12" s="982">
        <v>3024.146217</v>
      </c>
      <c r="GE12" s="982">
        <v>3048.9555350000001</v>
      </c>
      <c r="GF12" s="982">
        <v>3090.6759999999999</v>
      </c>
      <c r="GG12" s="982">
        <v>3091.7312400000001</v>
      </c>
      <c r="GH12" s="982">
        <v>3102.7104879999997</v>
      </c>
      <c r="GI12" s="982">
        <v>3053.6860390000002</v>
      </c>
      <c r="GJ12" s="982">
        <v>3123.8722229999998</v>
      </c>
      <c r="GK12" s="978">
        <v>3079.0812700000001</v>
      </c>
      <c r="GL12" s="982"/>
      <c r="GM12" s="1041"/>
    </row>
    <row r="13" spans="1:195" s="974" customFormat="1" ht="39.75" customHeight="1" x14ac:dyDescent="0.7">
      <c r="A13" s="988" t="s">
        <v>751</v>
      </c>
      <c r="B13" s="948"/>
      <c r="C13" s="948"/>
      <c r="D13" s="948"/>
      <c r="E13" s="948"/>
      <c r="F13" s="948"/>
      <c r="G13" s="948"/>
      <c r="H13" s="948"/>
      <c r="I13" s="948"/>
      <c r="J13" s="948"/>
      <c r="K13" s="948"/>
      <c r="L13" s="948"/>
      <c r="M13" s="948"/>
      <c r="N13" s="953"/>
      <c r="O13" s="948"/>
      <c r="P13" s="948"/>
      <c r="Q13" s="948"/>
      <c r="R13" s="948"/>
      <c r="S13" s="948"/>
      <c r="T13" s="948"/>
      <c r="U13" s="948"/>
      <c r="V13" s="948"/>
      <c r="W13" s="948"/>
      <c r="X13" s="948"/>
      <c r="Y13" s="954"/>
      <c r="Z13" s="948"/>
      <c r="AA13" s="948"/>
      <c r="AB13" s="948"/>
      <c r="AC13" s="948"/>
      <c r="AD13" s="948"/>
      <c r="AE13" s="948"/>
      <c r="AF13" s="948"/>
      <c r="AG13" s="948"/>
      <c r="AH13" s="948"/>
      <c r="AI13" s="948"/>
      <c r="AJ13" s="948"/>
      <c r="AK13" s="948"/>
      <c r="AL13" s="953"/>
      <c r="AM13" s="948"/>
      <c r="AN13" s="948"/>
      <c r="AO13" s="948"/>
      <c r="AP13" s="948"/>
      <c r="AQ13" s="948"/>
      <c r="AR13" s="948"/>
      <c r="AS13" s="948"/>
      <c r="AT13" s="948"/>
      <c r="AU13" s="948"/>
      <c r="AV13" s="948"/>
      <c r="AW13" s="954"/>
      <c r="AX13" s="972"/>
      <c r="AY13" s="972"/>
      <c r="AZ13" s="972"/>
      <c r="BA13" s="972"/>
      <c r="BB13" s="972"/>
      <c r="BC13" s="972"/>
      <c r="BD13" s="972"/>
      <c r="BE13" s="972"/>
      <c r="BF13" s="972"/>
      <c r="BG13" s="972"/>
      <c r="BH13" s="972"/>
      <c r="BI13" s="972"/>
      <c r="BJ13" s="971"/>
      <c r="BK13" s="972"/>
      <c r="BL13" s="972"/>
      <c r="BM13" s="972"/>
      <c r="BN13" s="972"/>
      <c r="BO13" s="972"/>
      <c r="BP13" s="972"/>
      <c r="BQ13" s="972"/>
      <c r="BR13" s="972"/>
      <c r="BS13" s="972"/>
      <c r="BT13" s="972"/>
      <c r="BU13" s="973"/>
      <c r="BV13" s="953"/>
      <c r="BW13" s="948"/>
      <c r="BX13" s="948"/>
      <c r="BY13" s="1593"/>
      <c r="BZ13" s="972"/>
      <c r="CA13" s="972"/>
      <c r="CB13" s="972"/>
      <c r="CC13" s="972"/>
      <c r="CD13" s="972"/>
      <c r="CE13" s="972"/>
      <c r="CF13" s="972"/>
      <c r="CG13" s="973"/>
      <c r="CH13" s="972"/>
      <c r="CI13" s="972"/>
      <c r="CJ13" s="972"/>
      <c r="CK13" s="972"/>
      <c r="CL13" s="972"/>
      <c r="CM13" s="972"/>
      <c r="CN13" s="972"/>
      <c r="CO13" s="972"/>
      <c r="CP13" s="972"/>
      <c r="CQ13" s="1034"/>
      <c r="CR13" s="1034"/>
      <c r="CS13" s="1034"/>
      <c r="CT13" s="1035"/>
      <c r="CU13" s="1034"/>
      <c r="CV13" s="1034"/>
      <c r="CW13" s="1034"/>
      <c r="CX13" s="1034"/>
      <c r="CY13" s="1034"/>
      <c r="CZ13" s="1034"/>
      <c r="DA13" s="1034"/>
      <c r="DB13" s="1034"/>
      <c r="DC13" s="1034"/>
      <c r="DD13" s="1034"/>
      <c r="DE13" s="1036"/>
      <c r="DF13" s="1035"/>
      <c r="DG13" s="1034"/>
      <c r="DH13" s="1034"/>
      <c r="DI13" s="1034"/>
      <c r="DJ13" s="1034"/>
      <c r="DK13" s="1034"/>
      <c r="DL13" s="1589"/>
      <c r="DM13" s="1589"/>
      <c r="DN13" s="1589"/>
      <c r="DO13" s="1589"/>
      <c r="DP13" s="1589"/>
      <c r="DQ13" s="961"/>
      <c r="DR13" s="1589"/>
      <c r="DS13" s="1589"/>
      <c r="DT13" s="1589"/>
      <c r="DU13" s="1589"/>
      <c r="DV13" s="1589"/>
      <c r="DW13" s="963"/>
      <c r="DX13" s="963"/>
      <c r="DY13" s="963"/>
      <c r="DZ13" s="963"/>
      <c r="EA13" s="963"/>
      <c r="EB13" s="963"/>
      <c r="EC13" s="964"/>
      <c r="ED13" s="967"/>
      <c r="EE13" s="963"/>
      <c r="EF13" s="963">
        <v>0</v>
      </c>
      <c r="EG13" s="963">
        <v>0</v>
      </c>
      <c r="EH13" s="963">
        <v>0</v>
      </c>
      <c r="EI13" s="963">
        <v>0</v>
      </c>
      <c r="EJ13" s="963">
        <v>0</v>
      </c>
      <c r="EK13" s="963">
        <v>0</v>
      </c>
      <c r="EL13" s="963">
        <v>0</v>
      </c>
      <c r="EM13" s="963">
        <v>0</v>
      </c>
      <c r="EN13" s="963">
        <v>1000.42015427</v>
      </c>
      <c r="EO13" s="963">
        <v>1015.44284806</v>
      </c>
      <c r="EP13" s="967">
        <v>1018.4000712400001</v>
      </c>
      <c r="EQ13" s="963">
        <v>1748.95131305</v>
      </c>
      <c r="ER13" s="963">
        <v>1884.57800258</v>
      </c>
      <c r="ES13" s="963">
        <v>1884.73690906</v>
      </c>
      <c r="ET13" s="963">
        <v>1893.0265309399999</v>
      </c>
      <c r="EU13" s="963">
        <v>1909.3383903600002</v>
      </c>
      <c r="EV13" s="963">
        <v>2514.5524311599997</v>
      </c>
      <c r="EW13" s="963">
        <v>2726.9459353900002</v>
      </c>
      <c r="EX13" s="963">
        <v>3181.5141758399996</v>
      </c>
      <c r="EY13" s="963">
        <v>4308.9957074200001</v>
      </c>
      <c r="EZ13" s="963">
        <v>4537.4109581499997</v>
      </c>
      <c r="FA13" s="964">
        <v>2961.64806215</v>
      </c>
      <c r="FB13" s="967">
        <v>3739.3928109200001</v>
      </c>
      <c r="FC13" s="963">
        <v>3803.4101368000006</v>
      </c>
      <c r="FD13" s="963">
        <v>3803.5605582799999</v>
      </c>
      <c r="FE13" s="963">
        <v>3792.0773908699998</v>
      </c>
      <c r="FF13" s="963">
        <v>3798.9644631719998</v>
      </c>
      <c r="FG13" s="963">
        <v>3807.8588228899998</v>
      </c>
      <c r="FH13" s="963">
        <v>3810.0045439200003</v>
      </c>
      <c r="FI13" s="963">
        <v>3815.2521776900003</v>
      </c>
      <c r="FJ13" s="963">
        <v>4513.3280952300001</v>
      </c>
      <c r="FK13" s="963">
        <v>4662.4603471700002</v>
      </c>
      <c r="FL13" s="963">
        <v>4712.8872352999997</v>
      </c>
      <c r="FM13" s="964">
        <v>4818.0783724999992</v>
      </c>
      <c r="FN13" s="963">
        <v>4881.1930548199998</v>
      </c>
      <c r="FO13" s="963">
        <v>5055.0117817199998</v>
      </c>
      <c r="FP13" s="963">
        <v>5222.4258073999999</v>
      </c>
      <c r="FQ13" s="963">
        <v>5383.3945957799997</v>
      </c>
      <c r="FR13" s="963">
        <v>5730.6672248300001</v>
      </c>
      <c r="FS13" s="963">
        <v>5915.5523025900002</v>
      </c>
      <c r="FT13" s="963">
        <v>6043.28150233</v>
      </c>
      <c r="FU13" s="963">
        <v>6160.47132031</v>
      </c>
      <c r="FV13" s="963">
        <v>6407.9035752100008</v>
      </c>
      <c r="FW13" s="963">
        <v>6610.7056016500001</v>
      </c>
      <c r="FX13" s="963">
        <v>6192.9407233500006</v>
      </c>
      <c r="FY13" s="964">
        <v>5961.8039740938002</v>
      </c>
      <c r="FZ13" s="967">
        <v>6205.1420845449011</v>
      </c>
      <c r="GA13" s="963">
        <v>6298.4156131385998</v>
      </c>
      <c r="GB13" s="963">
        <v>6298.4156131385998</v>
      </c>
      <c r="GC13" s="963">
        <v>5738.7339054927006</v>
      </c>
      <c r="GD13" s="963">
        <v>4169.1767446287004</v>
      </c>
      <c r="GE13" s="963">
        <v>4181.3781058224004</v>
      </c>
      <c r="GF13" s="963">
        <v>4258.4372009360995</v>
      </c>
      <c r="GG13" s="963">
        <v>4623.4240985709002</v>
      </c>
      <c r="GH13" s="963">
        <v>5037.0948327293991</v>
      </c>
      <c r="GI13" s="963">
        <v>4420.6626079035004</v>
      </c>
      <c r="GJ13" s="963">
        <v>4570.6866536800007</v>
      </c>
      <c r="GK13" s="954">
        <v>4238.1286230100004</v>
      </c>
      <c r="GL13" s="963"/>
      <c r="GM13" s="1037"/>
    </row>
    <row r="14" spans="1:195" ht="39.75" customHeight="1" x14ac:dyDescent="0.7">
      <c r="A14" s="975" t="s">
        <v>733</v>
      </c>
      <c r="B14" s="977"/>
      <c r="C14" s="977"/>
      <c r="D14" s="977"/>
      <c r="E14" s="977"/>
      <c r="F14" s="977"/>
      <c r="G14" s="977"/>
      <c r="H14" s="977"/>
      <c r="I14" s="977"/>
      <c r="J14" s="977"/>
      <c r="K14" s="977"/>
      <c r="L14" s="977"/>
      <c r="M14" s="977"/>
      <c r="N14" s="976"/>
      <c r="O14" s="977"/>
      <c r="P14" s="977"/>
      <c r="Q14" s="977"/>
      <c r="R14" s="977"/>
      <c r="S14" s="977"/>
      <c r="T14" s="977"/>
      <c r="U14" s="977"/>
      <c r="V14" s="977"/>
      <c r="W14" s="977"/>
      <c r="X14" s="977"/>
      <c r="Y14" s="978"/>
      <c r="Z14" s="977"/>
      <c r="AA14" s="977"/>
      <c r="AB14" s="977"/>
      <c r="AC14" s="977"/>
      <c r="AD14" s="977"/>
      <c r="AE14" s="977"/>
      <c r="AF14" s="977"/>
      <c r="AG14" s="977"/>
      <c r="AH14" s="977"/>
      <c r="AI14" s="977"/>
      <c r="AJ14" s="977"/>
      <c r="AK14" s="977"/>
      <c r="AL14" s="976"/>
      <c r="AM14" s="977"/>
      <c r="AN14" s="977"/>
      <c r="AO14" s="977"/>
      <c r="AP14" s="977"/>
      <c r="AQ14" s="977"/>
      <c r="AR14" s="977"/>
      <c r="AS14" s="977"/>
      <c r="AT14" s="977"/>
      <c r="AU14" s="977"/>
      <c r="AV14" s="977"/>
      <c r="AW14" s="978"/>
      <c r="AX14" s="980"/>
      <c r="AY14" s="980"/>
      <c r="AZ14" s="980"/>
      <c r="BA14" s="980"/>
      <c r="BB14" s="980"/>
      <c r="BC14" s="980"/>
      <c r="BD14" s="980"/>
      <c r="BE14" s="980"/>
      <c r="BF14" s="980"/>
      <c r="BG14" s="980"/>
      <c r="BH14" s="980"/>
      <c r="BI14" s="980"/>
      <c r="BJ14" s="979"/>
      <c r="BK14" s="980"/>
      <c r="BL14" s="980"/>
      <c r="BM14" s="980"/>
      <c r="BN14" s="980"/>
      <c r="BO14" s="980"/>
      <c r="BP14" s="980"/>
      <c r="BQ14" s="980"/>
      <c r="BR14" s="980"/>
      <c r="BS14" s="980"/>
      <c r="BT14" s="980"/>
      <c r="BU14" s="981"/>
      <c r="BV14" s="976"/>
      <c r="BW14" s="977"/>
      <c r="BX14" s="977"/>
      <c r="BY14" s="1594"/>
      <c r="BZ14" s="980"/>
      <c r="CA14" s="980"/>
      <c r="CB14" s="980"/>
      <c r="CC14" s="980"/>
      <c r="CD14" s="980"/>
      <c r="CE14" s="980"/>
      <c r="CF14" s="980"/>
      <c r="CG14" s="981"/>
      <c r="CH14" s="980"/>
      <c r="CI14" s="980"/>
      <c r="CJ14" s="980"/>
      <c r="CK14" s="980"/>
      <c r="CL14" s="980"/>
      <c r="CM14" s="980"/>
      <c r="CN14" s="980"/>
      <c r="CO14" s="980"/>
      <c r="CP14" s="980"/>
      <c r="CQ14" s="1038"/>
      <c r="CR14" s="1038"/>
      <c r="CS14" s="1038"/>
      <c r="CT14" s="1039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40"/>
      <c r="DF14" s="1039"/>
      <c r="DG14" s="1038"/>
      <c r="DH14" s="1038"/>
      <c r="DI14" s="1038"/>
      <c r="DJ14" s="1038"/>
      <c r="DK14" s="1038"/>
      <c r="DL14" s="985"/>
      <c r="DM14" s="985"/>
      <c r="DN14" s="985"/>
      <c r="DO14" s="985"/>
      <c r="DP14" s="985"/>
      <c r="DQ14" s="986"/>
      <c r="DR14" s="985"/>
      <c r="DS14" s="985"/>
      <c r="DT14" s="985"/>
      <c r="DU14" s="985"/>
      <c r="DV14" s="985"/>
      <c r="DW14" s="982"/>
      <c r="DX14" s="982"/>
      <c r="DY14" s="982"/>
      <c r="DZ14" s="982"/>
      <c r="EA14" s="982"/>
      <c r="EB14" s="982"/>
      <c r="EC14" s="984"/>
      <c r="ED14" s="983"/>
      <c r="EE14" s="982"/>
      <c r="EF14" s="982">
        <v>0</v>
      </c>
      <c r="EG14" s="982">
        <v>0</v>
      </c>
      <c r="EH14" s="982">
        <v>0</v>
      </c>
      <c r="EI14" s="982">
        <v>0</v>
      </c>
      <c r="EJ14" s="982">
        <v>0</v>
      </c>
      <c r="EK14" s="982">
        <v>0</v>
      </c>
      <c r="EL14" s="982">
        <v>0</v>
      </c>
      <c r="EM14" s="982">
        <v>0</v>
      </c>
      <c r="EN14" s="982">
        <v>951.9954225199981</v>
      </c>
      <c r="EO14" s="982">
        <v>882.96427649999998</v>
      </c>
      <c r="EP14" s="983">
        <v>869.66399305000004</v>
      </c>
      <c r="EQ14" s="982">
        <v>1480.1797192899999</v>
      </c>
      <c r="ER14" s="982">
        <v>1657.94782766</v>
      </c>
      <c r="ES14" s="982">
        <v>1653.4860253699999</v>
      </c>
      <c r="ET14" s="982">
        <v>1648.0425943799999</v>
      </c>
      <c r="EU14" s="982">
        <v>1606.8599726</v>
      </c>
      <c r="EV14" s="982">
        <v>2230.4682327299997</v>
      </c>
      <c r="EW14" s="982">
        <v>2401.4554277300003</v>
      </c>
      <c r="EX14" s="982">
        <v>2791.6456792199997</v>
      </c>
      <c r="EY14" s="982">
        <v>3706.6915386299997</v>
      </c>
      <c r="EZ14" s="982">
        <v>3882.6924970999999</v>
      </c>
      <c r="FA14" s="984">
        <v>2539.9238717600001</v>
      </c>
      <c r="FB14" s="983">
        <v>3198.5706404100001</v>
      </c>
      <c r="FC14" s="982">
        <v>3261.62480439</v>
      </c>
      <c r="FD14" s="982">
        <v>3261.7125110699999</v>
      </c>
      <c r="FE14" s="982">
        <v>3243.3307458899999</v>
      </c>
      <c r="FF14" s="982">
        <v>3249.2211988200002</v>
      </c>
      <c r="FG14" s="982">
        <v>3167.7978315699997</v>
      </c>
      <c r="FH14" s="982">
        <v>3257.6650333299999</v>
      </c>
      <c r="FI14" s="982">
        <v>3262.9468005900003</v>
      </c>
      <c r="FJ14" s="982">
        <v>3989.1108291300002</v>
      </c>
      <c r="FK14" s="982">
        <v>4120.9215613899996</v>
      </c>
      <c r="FL14" s="982">
        <v>4165.4914311700004</v>
      </c>
      <c r="FM14" s="984">
        <v>4261.2116318199996</v>
      </c>
      <c r="FN14" s="982">
        <v>4317.03160768</v>
      </c>
      <c r="FO14" s="982">
        <v>4470.7606099199993</v>
      </c>
      <c r="FP14" s="982">
        <v>4618.8251573200005</v>
      </c>
      <c r="FQ14" s="982">
        <v>4799.4324844800003</v>
      </c>
      <c r="FR14" s="982">
        <v>5137.7762559800003</v>
      </c>
      <c r="FS14" s="982">
        <v>5225.96937712</v>
      </c>
      <c r="FT14" s="982">
        <v>5295.87817825</v>
      </c>
      <c r="FU14" s="982">
        <v>5427.3751511700002</v>
      </c>
      <c r="FV14" s="982">
        <v>5295.1988044600002</v>
      </c>
      <c r="FW14" s="982">
        <v>5457.0230243899996</v>
      </c>
      <c r="FX14" s="982">
        <v>5112.1653497900006</v>
      </c>
      <c r="FY14" s="984">
        <v>4789.8240970746001</v>
      </c>
      <c r="FZ14" s="983">
        <v>4970.7628641003012</v>
      </c>
      <c r="GA14" s="982">
        <v>4985.867416282601</v>
      </c>
      <c r="GB14" s="982">
        <v>4982.4176673132006</v>
      </c>
      <c r="GC14" s="982">
        <v>4580.9670602903007</v>
      </c>
      <c r="GD14" s="982">
        <v>3317.1783040507999</v>
      </c>
      <c r="GE14" s="982">
        <v>3529.9452510000006</v>
      </c>
      <c r="GF14" s="982">
        <v>3590.2983980668996</v>
      </c>
      <c r="GG14" s="982">
        <v>3898.9892837817001</v>
      </c>
      <c r="GH14" s="982">
        <v>4360.5932565455996</v>
      </c>
      <c r="GI14" s="982">
        <v>3881.801426902</v>
      </c>
      <c r="GJ14" s="982">
        <v>3935.8601467100002</v>
      </c>
      <c r="GK14" s="978">
        <v>3565.6535674000002</v>
      </c>
      <c r="GL14" s="982"/>
      <c r="GM14" s="1041"/>
    </row>
    <row r="15" spans="1:195" ht="39.65" customHeight="1" x14ac:dyDescent="0.7">
      <c r="A15" s="975" t="s">
        <v>734</v>
      </c>
      <c r="B15" s="977"/>
      <c r="C15" s="977"/>
      <c r="D15" s="977"/>
      <c r="E15" s="977"/>
      <c r="F15" s="977"/>
      <c r="G15" s="977"/>
      <c r="H15" s="977"/>
      <c r="I15" s="977"/>
      <c r="J15" s="977"/>
      <c r="K15" s="977"/>
      <c r="L15" s="977"/>
      <c r="M15" s="977"/>
      <c r="N15" s="976"/>
      <c r="O15" s="977"/>
      <c r="P15" s="977"/>
      <c r="Q15" s="977"/>
      <c r="R15" s="977"/>
      <c r="S15" s="977"/>
      <c r="T15" s="977"/>
      <c r="U15" s="977"/>
      <c r="V15" s="977"/>
      <c r="W15" s="977"/>
      <c r="X15" s="977"/>
      <c r="Y15" s="978"/>
      <c r="Z15" s="977"/>
      <c r="AA15" s="977"/>
      <c r="AB15" s="977"/>
      <c r="AC15" s="977"/>
      <c r="AD15" s="977"/>
      <c r="AE15" s="977"/>
      <c r="AF15" s="977"/>
      <c r="AG15" s="977"/>
      <c r="AH15" s="977"/>
      <c r="AI15" s="977"/>
      <c r="AJ15" s="977"/>
      <c r="AK15" s="977"/>
      <c r="AL15" s="976"/>
      <c r="AM15" s="977"/>
      <c r="AN15" s="977"/>
      <c r="AO15" s="977"/>
      <c r="AP15" s="977"/>
      <c r="AQ15" s="977"/>
      <c r="AR15" s="977"/>
      <c r="AS15" s="977"/>
      <c r="AT15" s="977"/>
      <c r="AU15" s="977"/>
      <c r="AV15" s="977"/>
      <c r="AW15" s="978"/>
      <c r="AX15" s="980"/>
      <c r="AY15" s="980"/>
      <c r="AZ15" s="980"/>
      <c r="BA15" s="980"/>
      <c r="BB15" s="980"/>
      <c r="BC15" s="980"/>
      <c r="BD15" s="980"/>
      <c r="BE15" s="980"/>
      <c r="BF15" s="980"/>
      <c r="BG15" s="980"/>
      <c r="BH15" s="980"/>
      <c r="BI15" s="980"/>
      <c r="BJ15" s="979"/>
      <c r="BK15" s="980"/>
      <c r="BL15" s="980"/>
      <c r="BM15" s="980"/>
      <c r="BN15" s="980"/>
      <c r="BO15" s="980"/>
      <c r="BP15" s="980"/>
      <c r="BQ15" s="980"/>
      <c r="BR15" s="980"/>
      <c r="BS15" s="980"/>
      <c r="BT15" s="980"/>
      <c r="BU15" s="981"/>
      <c r="BV15" s="976"/>
      <c r="BW15" s="977"/>
      <c r="BX15" s="977"/>
      <c r="BY15" s="1594"/>
      <c r="BZ15" s="980"/>
      <c r="CA15" s="980"/>
      <c r="CB15" s="980"/>
      <c r="CC15" s="980"/>
      <c r="CD15" s="980"/>
      <c r="CE15" s="980"/>
      <c r="CF15" s="980"/>
      <c r="CG15" s="981"/>
      <c r="CH15" s="980"/>
      <c r="CI15" s="980"/>
      <c r="CJ15" s="980"/>
      <c r="CK15" s="980"/>
      <c r="CL15" s="980"/>
      <c r="CM15" s="980"/>
      <c r="CN15" s="980"/>
      <c r="CO15" s="980"/>
      <c r="CP15" s="980"/>
      <c r="CQ15" s="1038"/>
      <c r="CR15" s="1038"/>
      <c r="CS15" s="1038"/>
      <c r="CT15" s="1039"/>
      <c r="CU15" s="1038"/>
      <c r="CV15" s="1038"/>
      <c r="CW15" s="1038"/>
      <c r="CX15" s="1038"/>
      <c r="CY15" s="1038"/>
      <c r="CZ15" s="1038"/>
      <c r="DA15" s="1038"/>
      <c r="DB15" s="1038"/>
      <c r="DC15" s="1038"/>
      <c r="DD15" s="1038"/>
      <c r="DE15" s="1040"/>
      <c r="DF15" s="1039"/>
      <c r="DG15" s="1038"/>
      <c r="DH15" s="1038"/>
      <c r="DI15" s="1038"/>
      <c r="DJ15" s="1038"/>
      <c r="DK15" s="1038"/>
      <c r="DL15" s="985"/>
      <c r="DM15" s="985"/>
      <c r="DN15" s="985"/>
      <c r="DO15" s="985"/>
      <c r="DP15" s="985"/>
      <c r="DQ15" s="986"/>
      <c r="DR15" s="985"/>
      <c r="DS15" s="985"/>
      <c r="DT15" s="985"/>
      <c r="DU15" s="985"/>
      <c r="DV15" s="985"/>
      <c r="DW15" s="982"/>
      <c r="DX15" s="982"/>
      <c r="DY15" s="982"/>
      <c r="DZ15" s="982"/>
      <c r="EA15" s="982"/>
      <c r="EB15" s="982"/>
      <c r="EC15" s="984"/>
      <c r="ED15" s="983"/>
      <c r="EE15" s="982"/>
      <c r="EF15" s="982">
        <v>0</v>
      </c>
      <c r="EG15" s="982">
        <v>0</v>
      </c>
      <c r="EH15" s="982">
        <v>0</v>
      </c>
      <c r="EI15" s="982">
        <v>0</v>
      </c>
      <c r="EJ15" s="982">
        <v>0</v>
      </c>
      <c r="EK15" s="982">
        <v>0</v>
      </c>
      <c r="EL15" s="982">
        <v>0</v>
      </c>
      <c r="EM15" s="982">
        <v>0</v>
      </c>
      <c r="EN15" s="982">
        <v>48.424731749997591</v>
      </c>
      <c r="EO15" s="982">
        <v>132.47857156000001</v>
      </c>
      <c r="EP15" s="983">
        <v>148.73607819</v>
      </c>
      <c r="EQ15" s="982">
        <v>268.77159376000003</v>
      </c>
      <c r="ER15" s="982">
        <v>226.63017492000003</v>
      </c>
      <c r="ES15" s="982">
        <v>231.25088368999999</v>
      </c>
      <c r="ET15" s="982">
        <v>244.98393656000002</v>
      </c>
      <c r="EU15" s="982">
        <v>302.47841776000001</v>
      </c>
      <c r="EV15" s="982">
        <v>284.08419843000001</v>
      </c>
      <c r="EW15" s="982">
        <v>325.49050765999999</v>
      </c>
      <c r="EX15" s="982">
        <v>389.86849661999997</v>
      </c>
      <c r="EY15" s="982">
        <v>602.30416879000006</v>
      </c>
      <c r="EZ15" s="982">
        <v>654.71846105000009</v>
      </c>
      <c r="FA15" s="984">
        <v>421.72419038999999</v>
      </c>
      <c r="FB15" s="983">
        <v>540.82217050999998</v>
      </c>
      <c r="FC15" s="982">
        <v>541.78533241000002</v>
      </c>
      <c r="FD15" s="982">
        <v>541.84804721</v>
      </c>
      <c r="FE15" s="982">
        <v>548.74664497999993</v>
      </c>
      <c r="FF15" s="982">
        <v>549.74326435199998</v>
      </c>
      <c r="FG15" s="982">
        <v>640.06099132000008</v>
      </c>
      <c r="FH15" s="982">
        <v>552.33951059000003</v>
      </c>
      <c r="FI15" s="982">
        <v>552.30537709999999</v>
      </c>
      <c r="FJ15" s="982">
        <v>523.65209918000005</v>
      </c>
      <c r="FK15" s="982">
        <v>540.95494426000005</v>
      </c>
      <c r="FL15" s="982">
        <v>546.80564806999996</v>
      </c>
      <c r="FM15" s="984">
        <v>556.26341239999999</v>
      </c>
      <c r="FN15" s="982">
        <v>563.55021552000005</v>
      </c>
      <c r="FO15" s="982">
        <v>583.61817429999996</v>
      </c>
      <c r="FP15" s="982">
        <v>602.94668869999998</v>
      </c>
      <c r="FQ15" s="982">
        <v>583.28799312000001</v>
      </c>
      <c r="FR15" s="982">
        <v>592.17336458</v>
      </c>
      <c r="FS15" s="982">
        <v>688.84216956000012</v>
      </c>
      <c r="FT15" s="982">
        <v>746.64657369999998</v>
      </c>
      <c r="FU15" s="982">
        <v>732.32474404000004</v>
      </c>
      <c r="FV15" s="982">
        <v>1111.90236175</v>
      </c>
      <c r="FW15" s="982">
        <v>1152.8547730299999</v>
      </c>
      <c r="FX15" s="982">
        <v>1079.9998825800001</v>
      </c>
      <c r="FY15" s="984">
        <v>1169.1522911248003</v>
      </c>
      <c r="FZ15" s="983">
        <v>1231.4362232733999</v>
      </c>
      <c r="GA15" s="982">
        <v>1309.5609615791998</v>
      </c>
      <c r="GB15" s="982">
        <v>1313.0107105485999</v>
      </c>
      <c r="GC15" s="982">
        <v>1155.0450577848001</v>
      </c>
      <c r="GD15" s="982">
        <v>850.02106839229998</v>
      </c>
      <c r="GE15" s="982">
        <v>649.44969573119999</v>
      </c>
      <c r="GF15" s="982">
        <v>666.1190959124001</v>
      </c>
      <c r="GG15" s="982">
        <v>719.94392306550003</v>
      </c>
      <c r="GH15" s="982">
        <v>673.36712936480001</v>
      </c>
      <c r="GI15" s="982">
        <v>536.11032315400007</v>
      </c>
      <c r="GJ15" s="982">
        <v>631.98229325</v>
      </c>
      <c r="GK15" s="978">
        <v>669.83778368999992</v>
      </c>
      <c r="GL15" s="982"/>
      <c r="GM15" s="1041"/>
    </row>
    <row r="16" spans="1:195" s="974" customFormat="1" ht="39.65" customHeight="1" x14ac:dyDescent="0.7">
      <c r="A16" s="988" t="s">
        <v>752</v>
      </c>
      <c r="B16" s="948">
        <v>18.731522000000002</v>
      </c>
      <c r="C16" s="948">
        <v>18.731522000000002</v>
      </c>
      <c r="D16" s="948">
        <v>18.731522000000002</v>
      </c>
      <c r="E16" s="948">
        <v>18.731522000000002</v>
      </c>
      <c r="F16" s="948">
        <v>18.731522000000002</v>
      </c>
      <c r="G16" s="948">
        <v>18.731522000000002</v>
      </c>
      <c r="H16" s="948">
        <v>18.731522000000002</v>
      </c>
      <c r="I16" s="948">
        <v>18.731522000000002</v>
      </c>
      <c r="J16" s="948">
        <v>18.731522000000002</v>
      </c>
      <c r="K16" s="948">
        <v>18.731522000000002</v>
      </c>
      <c r="L16" s="948">
        <v>26.847681999999999</v>
      </c>
      <c r="M16" s="948">
        <v>27.852484</v>
      </c>
      <c r="N16" s="953">
        <v>28.199462</v>
      </c>
      <c r="O16" s="948">
        <v>28.516574999999996</v>
      </c>
      <c r="P16" s="948">
        <v>28.871756000000001</v>
      </c>
      <c r="Q16" s="948">
        <v>29.219843999999998</v>
      </c>
      <c r="R16" s="948">
        <v>29.583860000000001</v>
      </c>
      <c r="S16" s="948">
        <v>29.940459999999998</v>
      </c>
      <c r="T16" s="948">
        <v>30.313459000000002</v>
      </c>
      <c r="U16" s="948">
        <v>30.691101</v>
      </c>
      <c r="V16" s="948">
        <v>30.974323000000002</v>
      </c>
      <c r="W16" s="948">
        <v>31.447996999999997</v>
      </c>
      <c r="X16" s="948">
        <v>31.827063000000003</v>
      </c>
      <c r="Y16" s="954">
        <v>32.232485999999994</v>
      </c>
      <c r="Z16" s="948">
        <v>32.634239000000001</v>
      </c>
      <c r="AA16" s="948">
        <v>33.014607000000005</v>
      </c>
      <c r="AB16" s="948">
        <v>33.426112000000003</v>
      </c>
      <c r="AC16" s="948">
        <v>33.829226000000006</v>
      </c>
      <c r="AD16" s="948">
        <v>34.250884999999997</v>
      </c>
      <c r="AE16" s="948">
        <v>34.663949000000002</v>
      </c>
      <c r="AF16" s="948">
        <v>35.096015000000001</v>
      </c>
      <c r="AG16" s="948">
        <v>35.533470699999995</v>
      </c>
      <c r="AH16" s="948">
        <v>35.962004</v>
      </c>
      <c r="AI16" s="948">
        <v>36.410254889999997</v>
      </c>
      <c r="AJ16" s="948">
        <v>36.849364780000002</v>
      </c>
      <c r="AK16" s="948">
        <v>38.859413750000002</v>
      </c>
      <c r="AL16" s="953">
        <v>38.551696999999997</v>
      </c>
      <c r="AM16" s="948">
        <v>36.528502999999994</v>
      </c>
      <c r="AN16" s="948">
        <v>19.782924090000002</v>
      </c>
      <c r="AO16" s="948">
        <v>14.050130999999999</v>
      </c>
      <c r="AP16" s="948">
        <v>1.4367319999999999</v>
      </c>
      <c r="AQ16" s="948">
        <v>0.60340481000000001</v>
      </c>
      <c r="AR16" s="948">
        <v>0</v>
      </c>
      <c r="AS16" s="948">
        <v>0</v>
      </c>
      <c r="AT16" s="948">
        <v>0</v>
      </c>
      <c r="AU16" s="948">
        <v>0</v>
      </c>
      <c r="AV16" s="948">
        <v>0</v>
      </c>
      <c r="AW16" s="954">
        <v>0</v>
      </c>
      <c r="AX16" s="972">
        <v>0</v>
      </c>
      <c r="AY16" s="972">
        <v>0</v>
      </c>
      <c r="AZ16" s="972">
        <v>0</v>
      </c>
      <c r="BA16" s="972">
        <v>0</v>
      </c>
      <c r="BB16" s="972">
        <v>0</v>
      </c>
      <c r="BC16" s="972">
        <v>0</v>
      </c>
      <c r="BD16" s="956">
        <v>0</v>
      </c>
      <c r="BE16" s="956">
        <v>0</v>
      </c>
      <c r="BF16" s="956">
        <v>0</v>
      </c>
      <c r="BG16" s="956">
        <v>0</v>
      </c>
      <c r="BH16" s="956">
        <v>0</v>
      </c>
      <c r="BI16" s="956">
        <v>0</v>
      </c>
      <c r="BJ16" s="955">
        <v>0</v>
      </c>
      <c r="BK16" s="956">
        <v>0</v>
      </c>
      <c r="BL16" s="956">
        <v>0</v>
      </c>
      <c r="BM16" s="956">
        <v>0</v>
      </c>
      <c r="BN16" s="956">
        <v>0</v>
      </c>
      <c r="BO16" s="956">
        <v>0</v>
      </c>
      <c r="BP16" s="956">
        <v>0</v>
      </c>
      <c r="BQ16" s="956">
        <v>0</v>
      </c>
      <c r="BR16" s="956">
        <v>0</v>
      </c>
      <c r="BS16" s="956">
        <v>0</v>
      </c>
      <c r="BT16" s="956">
        <v>0</v>
      </c>
      <c r="BU16" s="957">
        <v>0</v>
      </c>
      <c r="BV16" s="955">
        <v>0</v>
      </c>
      <c r="BW16" s="956">
        <v>0</v>
      </c>
      <c r="BX16" s="956">
        <v>0</v>
      </c>
      <c r="BY16" s="948">
        <v>0</v>
      </c>
      <c r="BZ16" s="972">
        <v>0</v>
      </c>
      <c r="CA16" s="972">
        <v>0</v>
      </c>
      <c r="CB16" s="972">
        <v>0</v>
      </c>
      <c r="CC16" s="972">
        <v>0</v>
      </c>
      <c r="CD16" s="972">
        <v>0</v>
      </c>
      <c r="CE16" s="972">
        <v>0</v>
      </c>
      <c r="CF16" s="972">
        <v>0</v>
      </c>
      <c r="CG16" s="973">
        <v>0</v>
      </c>
      <c r="CH16" s="972">
        <v>0</v>
      </c>
      <c r="CI16" s="972">
        <v>0</v>
      </c>
      <c r="CJ16" s="972">
        <v>0</v>
      </c>
      <c r="CK16" s="972">
        <v>0</v>
      </c>
      <c r="CL16" s="972">
        <v>0</v>
      </c>
      <c r="CM16" s="972">
        <v>0</v>
      </c>
      <c r="CN16" s="972">
        <v>0</v>
      </c>
      <c r="CO16" s="972">
        <v>0</v>
      </c>
      <c r="CP16" s="972">
        <v>0</v>
      </c>
      <c r="CQ16" s="1042">
        <v>0</v>
      </c>
      <c r="CR16" s="1042">
        <v>0</v>
      </c>
      <c r="CS16" s="1042">
        <v>0</v>
      </c>
      <c r="CT16" s="1043">
        <v>0</v>
      </c>
      <c r="CU16" s="1042">
        <v>0</v>
      </c>
      <c r="CV16" s="1042">
        <v>0</v>
      </c>
      <c r="CW16" s="1042">
        <v>0</v>
      </c>
      <c r="CX16" s="1042">
        <v>0</v>
      </c>
      <c r="CY16" s="1042">
        <v>0</v>
      </c>
      <c r="CZ16" s="1042">
        <v>0</v>
      </c>
      <c r="DA16" s="1042">
        <v>0</v>
      </c>
      <c r="DB16" s="1042">
        <v>0</v>
      </c>
      <c r="DC16" s="1042">
        <v>0</v>
      </c>
      <c r="DD16" s="1042">
        <v>0</v>
      </c>
      <c r="DE16" s="1044">
        <v>0</v>
      </c>
      <c r="DF16" s="1043">
        <v>0</v>
      </c>
      <c r="DG16" s="1042">
        <v>0</v>
      </c>
      <c r="DH16" s="1042">
        <v>0</v>
      </c>
      <c r="DI16" s="1042">
        <v>0</v>
      </c>
      <c r="DJ16" s="1042">
        <v>0</v>
      </c>
      <c r="DK16" s="1042">
        <v>0</v>
      </c>
      <c r="DL16" s="1589">
        <v>0</v>
      </c>
      <c r="DM16" s="1589">
        <v>0</v>
      </c>
      <c r="DN16" s="1589">
        <v>0</v>
      </c>
      <c r="DO16" s="1589">
        <v>0</v>
      </c>
      <c r="DP16" s="1589">
        <v>0</v>
      </c>
      <c r="DQ16" s="961">
        <v>0</v>
      </c>
      <c r="DR16" s="1589">
        <v>0</v>
      </c>
      <c r="DS16" s="1589">
        <v>0</v>
      </c>
      <c r="DT16" s="1589">
        <v>0</v>
      </c>
      <c r="DU16" s="1589">
        <v>0</v>
      </c>
      <c r="DV16" s="1589">
        <v>0</v>
      </c>
      <c r="DW16" s="963">
        <v>0</v>
      </c>
      <c r="DX16" s="963">
        <v>0</v>
      </c>
      <c r="DY16" s="963">
        <v>0</v>
      </c>
      <c r="DZ16" s="963">
        <v>0</v>
      </c>
      <c r="EA16" s="963">
        <v>0</v>
      </c>
      <c r="EB16" s="963">
        <v>0</v>
      </c>
      <c r="EC16" s="964">
        <v>0</v>
      </c>
      <c r="ED16" s="967">
        <v>0</v>
      </c>
      <c r="EE16" s="963">
        <v>0</v>
      </c>
      <c r="EF16" s="963">
        <v>0</v>
      </c>
      <c r="EG16" s="963">
        <v>0</v>
      </c>
      <c r="EH16" s="963">
        <v>0</v>
      </c>
      <c r="EI16" s="963">
        <v>0</v>
      </c>
      <c r="EJ16" s="963">
        <v>0</v>
      </c>
      <c r="EK16" s="963">
        <v>0</v>
      </c>
      <c r="EL16" s="963">
        <v>0</v>
      </c>
      <c r="EM16" s="963">
        <v>0</v>
      </c>
      <c r="EN16" s="963">
        <v>0</v>
      </c>
      <c r="EO16" s="963">
        <v>0</v>
      </c>
      <c r="EP16" s="967">
        <v>0</v>
      </c>
      <c r="EQ16" s="963">
        <v>0</v>
      </c>
      <c r="ER16" s="963">
        <v>0</v>
      </c>
      <c r="ES16" s="963">
        <v>0</v>
      </c>
      <c r="ET16" s="963">
        <v>0</v>
      </c>
      <c r="EU16" s="963">
        <v>0</v>
      </c>
      <c r="EV16" s="963">
        <v>0</v>
      </c>
      <c r="EW16" s="963">
        <v>0</v>
      </c>
      <c r="EX16" s="963">
        <v>0</v>
      </c>
      <c r="EY16" s="963">
        <v>0</v>
      </c>
      <c r="EZ16" s="963">
        <v>0</v>
      </c>
      <c r="FA16" s="964">
        <v>0</v>
      </c>
      <c r="FB16" s="967">
        <v>0</v>
      </c>
      <c r="FC16" s="963">
        <v>0</v>
      </c>
      <c r="FD16" s="963">
        <v>0</v>
      </c>
      <c r="FE16" s="963">
        <v>0</v>
      </c>
      <c r="FF16" s="963">
        <v>0</v>
      </c>
      <c r="FG16" s="963">
        <v>0</v>
      </c>
      <c r="FH16" s="963">
        <v>0</v>
      </c>
      <c r="FI16" s="963">
        <v>0</v>
      </c>
      <c r="FJ16" s="963">
        <v>0</v>
      </c>
      <c r="FK16" s="963">
        <v>0</v>
      </c>
      <c r="FL16" s="963">
        <v>0</v>
      </c>
      <c r="FM16" s="964">
        <v>0</v>
      </c>
      <c r="FN16" s="963">
        <v>0</v>
      </c>
      <c r="FO16" s="963">
        <v>0</v>
      </c>
      <c r="FP16" s="963">
        <v>0</v>
      </c>
      <c r="FQ16" s="963">
        <v>0</v>
      </c>
      <c r="FR16" s="963">
        <v>0</v>
      </c>
      <c r="FS16" s="963">
        <v>0</v>
      </c>
      <c r="FT16" s="963">
        <v>0</v>
      </c>
      <c r="FU16" s="963">
        <v>0</v>
      </c>
      <c r="FV16" s="963">
        <v>0</v>
      </c>
      <c r="FW16" s="963">
        <v>0</v>
      </c>
      <c r="FX16" s="963">
        <v>0</v>
      </c>
      <c r="FY16" s="964">
        <v>0</v>
      </c>
      <c r="FZ16" s="967">
        <v>0</v>
      </c>
      <c r="GA16" s="963">
        <v>0</v>
      </c>
      <c r="GB16" s="963">
        <v>0</v>
      </c>
      <c r="GC16" s="963">
        <v>0</v>
      </c>
      <c r="GD16" s="963">
        <v>0</v>
      </c>
      <c r="GE16" s="963">
        <v>0</v>
      </c>
      <c r="GF16" s="963">
        <v>0</v>
      </c>
      <c r="GG16" s="963">
        <v>0</v>
      </c>
      <c r="GH16" s="963">
        <v>0</v>
      </c>
      <c r="GI16" s="963">
        <v>0</v>
      </c>
      <c r="GJ16" s="963">
        <v>0</v>
      </c>
      <c r="GK16" s="954">
        <v>0</v>
      </c>
      <c r="GL16" s="963"/>
      <c r="GM16" s="467"/>
    </row>
    <row r="17" spans="1:195" ht="39.65" customHeight="1" x14ac:dyDescent="0.7">
      <c r="A17" s="975" t="s">
        <v>733</v>
      </c>
      <c r="B17" s="977">
        <v>10.95</v>
      </c>
      <c r="C17" s="977">
        <v>10.95</v>
      </c>
      <c r="D17" s="977">
        <v>10.95</v>
      </c>
      <c r="E17" s="977">
        <v>10.95</v>
      </c>
      <c r="F17" s="977">
        <v>10.95</v>
      </c>
      <c r="G17" s="977">
        <v>10.95</v>
      </c>
      <c r="H17" s="977">
        <v>10.95</v>
      </c>
      <c r="I17" s="977">
        <v>10.95</v>
      </c>
      <c r="J17" s="977">
        <v>10.95</v>
      </c>
      <c r="K17" s="977">
        <v>10.95</v>
      </c>
      <c r="L17" s="977">
        <v>15.644931</v>
      </c>
      <c r="M17" s="977">
        <v>16.230459</v>
      </c>
      <c r="N17" s="976">
        <v>16.432652999999998</v>
      </c>
      <c r="O17" s="977">
        <v>16.617443999999999</v>
      </c>
      <c r="P17" s="977">
        <v>16.824459999999998</v>
      </c>
      <c r="Q17" s="977">
        <v>17.027258999999997</v>
      </c>
      <c r="R17" s="977">
        <v>17.239382000000003</v>
      </c>
      <c r="S17" s="977">
        <v>17.447183000000003</v>
      </c>
      <c r="T17" s="977">
        <v>17.664541</v>
      </c>
      <c r="U17" s="977">
        <v>17.884604</v>
      </c>
      <c r="V17" s="977">
        <v>18.049645999999999</v>
      </c>
      <c r="W17" s="977">
        <v>18.325669999999999</v>
      </c>
      <c r="X17" s="977">
        <v>18.546562000000002</v>
      </c>
      <c r="Y17" s="978">
        <v>18.782813999999998</v>
      </c>
      <c r="Z17" s="977">
        <v>19.016928</v>
      </c>
      <c r="AA17" s="977">
        <v>19.238579000000001</v>
      </c>
      <c r="AB17" s="977">
        <v>19.478375</v>
      </c>
      <c r="AC17" s="977">
        <v>19.713282</v>
      </c>
      <c r="AD17" s="977">
        <v>19.958994999999998</v>
      </c>
      <c r="AE17" s="977">
        <v>20.199698999999999</v>
      </c>
      <c r="AF17" s="977">
        <v>20.451477000000001</v>
      </c>
      <c r="AG17" s="977">
        <v>20.706394339999999</v>
      </c>
      <c r="AH17" s="977">
        <v>20.956113000000002</v>
      </c>
      <c r="AI17" s="977">
        <v>21.21732158</v>
      </c>
      <c r="AJ17" s="977">
        <v>21.473203770000001</v>
      </c>
      <c r="AK17" s="977">
        <v>22.647345430000001</v>
      </c>
      <c r="AL17" s="976">
        <v>22.556436000000001</v>
      </c>
      <c r="AM17" s="977">
        <v>21.372674</v>
      </c>
      <c r="AN17" s="977">
        <v>11.574917060000001</v>
      </c>
      <c r="AO17" s="977">
        <v>8.4398179999999989</v>
      </c>
      <c r="AP17" s="977">
        <v>0.87835299999999994</v>
      </c>
      <c r="AQ17" s="977">
        <v>0.36889380999999999</v>
      </c>
      <c r="AR17" s="977">
        <v>0</v>
      </c>
      <c r="AS17" s="977">
        <v>0</v>
      </c>
      <c r="AT17" s="977">
        <v>0</v>
      </c>
      <c r="AU17" s="977">
        <v>0</v>
      </c>
      <c r="AV17" s="977">
        <v>0</v>
      </c>
      <c r="AW17" s="978">
        <v>0</v>
      </c>
      <c r="AX17" s="980">
        <v>0</v>
      </c>
      <c r="AY17" s="980">
        <v>0</v>
      </c>
      <c r="AZ17" s="980">
        <v>0</v>
      </c>
      <c r="BA17" s="980">
        <v>0</v>
      </c>
      <c r="BB17" s="980">
        <v>0</v>
      </c>
      <c r="BC17" s="980">
        <v>0</v>
      </c>
      <c r="BD17" s="1003">
        <v>0</v>
      </c>
      <c r="BE17" s="1003">
        <v>0</v>
      </c>
      <c r="BF17" s="1003">
        <v>0</v>
      </c>
      <c r="BG17" s="1003">
        <v>0</v>
      </c>
      <c r="BH17" s="1003">
        <v>0</v>
      </c>
      <c r="BI17" s="1003">
        <v>0</v>
      </c>
      <c r="BJ17" s="1002">
        <v>0</v>
      </c>
      <c r="BK17" s="1003">
        <v>0</v>
      </c>
      <c r="BL17" s="1003">
        <v>0</v>
      </c>
      <c r="BM17" s="1003">
        <v>0</v>
      </c>
      <c r="BN17" s="1003">
        <v>0</v>
      </c>
      <c r="BO17" s="1003">
        <v>0</v>
      </c>
      <c r="BP17" s="1003">
        <v>0</v>
      </c>
      <c r="BQ17" s="1003">
        <v>0</v>
      </c>
      <c r="BR17" s="1003">
        <v>0</v>
      </c>
      <c r="BS17" s="1003">
        <v>0</v>
      </c>
      <c r="BT17" s="1003">
        <v>0</v>
      </c>
      <c r="BU17" s="1004">
        <v>0</v>
      </c>
      <c r="BV17" s="1002">
        <v>0</v>
      </c>
      <c r="BW17" s="1003">
        <v>0</v>
      </c>
      <c r="BX17" s="1003">
        <v>0</v>
      </c>
      <c r="BY17" s="977">
        <v>0</v>
      </c>
      <c r="BZ17" s="980">
        <v>0</v>
      </c>
      <c r="CA17" s="980">
        <v>0</v>
      </c>
      <c r="CB17" s="980">
        <v>0</v>
      </c>
      <c r="CC17" s="980">
        <v>0</v>
      </c>
      <c r="CD17" s="980">
        <v>0</v>
      </c>
      <c r="CE17" s="980">
        <v>0</v>
      </c>
      <c r="CF17" s="980">
        <v>0</v>
      </c>
      <c r="CG17" s="981">
        <v>0</v>
      </c>
      <c r="CH17" s="980">
        <v>0</v>
      </c>
      <c r="CI17" s="980">
        <v>0</v>
      </c>
      <c r="CJ17" s="980">
        <v>0</v>
      </c>
      <c r="CK17" s="980">
        <v>0</v>
      </c>
      <c r="CL17" s="980">
        <v>0</v>
      </c>
      <c r="CM17" s="980">
        <v>0</v>
      </c>
      <c r="CN17" s="980">
        <v>0</v>
      </c>
      <c r="CO17" s="980">
        <v>0</v>
      </c>
      <c r="CP17" s="980">
        <v>0</v>
      </c>
      <c r="CQ17" s="1045">
        <v>0</v>
      </c>
      <c r="CR17" s="1045">
        <v>0</v>
      </c>
      <c r="CS17" s="1045">
        <v>0</v>
      </c>
      <c r="CT17" s="1046">
        <v>0</v>
      </c>
      <c r="CU17" s="1045">
        <v>0</v>
      </c>
      <c r="CV17" s="1045">
        <v>0</v>
      </c>
      <c r="CW17" s="1045">
        <v>0</v>
      </c>
      <c r="CX17" s="1045">
        <v>0</v>
      </c>
      <c r="CY17" s="1045">
        <v>0</v>
      </c>
      <c r="CZ17" s="1045">
        <v>0</v>
      </c>
      <c r="DA17" s="1045">
        <v>0</v>
      </c>
      <c r="DB17" s="1045">
        <v>0</v>
      </c>
      <c r="DC17" s="1045">
        <v>0</v>
      </c>
      <c r="DD17" s="1045">
        <v>0</v>
      </c>
      <c r="DE17" s="1047">
        <v>0</v>
      </c>
      <c r="DF17" s="1046">
        <v>0</v>
      </c>
      <c r="DG17" s="1045">
        <v>0</v>
      </c>
      <c r="DH17" s="1045">
        <v>0</v>
      </c>
      <c r="DI17" s="1045">
        <v>0</v>
      </c>
      <c r="DJ17" s="1045">
        <v>0</v>
      </c>
      <c r="DK17" s="1045">
        <v>0</v>
      </c>
      <c r="DL17" s="985">
        <v>0</v>
      </c>
      <c r="DM17" s="985">
        <v>0</v>
      </c>
      <c r="DN17" s="985">
        <v>0</v>
      </c>
      <c r="DO17" s="985">
        <v>0</v>
      </c>
      <c r="DP17" s="985">
        <v>0</v>
      </c>
      <c r="DQ17" s="986">
        <v>0</v>
      </c>
      <c r="DR17" s="985">
        <v>0</v>
      </c>
      <c r="DS17" s="985">
        <v>0</v>
      </c>
      <c r="DT17" s="985">
        <v>0</v>
      </c>
      <c r="DU17" s="985">
        <v>0</v>
      </c>
      <c r="DV17" s="985">
        <v>0</v>
      </c>
      <c r="DW17" s="982">
        <v>0</v>
      </c>
      <c r="DX17" s="982">
        <v>0</v>
      </c>
      <c r="DY17" s="982">
        <v>0</v>
      </c>
      <c r="DZ17" s="982">
        <v>0</v>
      </c>
      <c r="EA17" s="982">
        <v>0</v>
      </c>
      <c r="EB17" s="982">
        <v>0</v>
      </c>
      <c r="EC17" s="984">
        <v>0</v>
      </c>
      <c r="ED17" s="983">
        <v>0</v>
      </c>
      <c r="EE17" s="982">
        <v>0</v>
      </c>
      <c r="EF17" s="982">
        <v>0</v>
      </c>
      <c r="EG17" s="982">
        <v>0</v>
      </c>
      <c r="EH17" s="982">
        <v>0</v>
      </c>
      <c r="EI17" s="982">
        <v>0</v>
      </c>
      <c r="EJ17" s="982">
        <v>0</v>
      </c>
      <c r="EK17" s="982">
        <v>0</v>
      </c>
      <c r="EL17" s="982">
        <v>0</v>
      </c>
      <c r="EM17" s="982">
        <v>0</v>
      </c>
      <c r="EN17" s="982">
        <v>0</v>
      </c>
      <c r="EO17" s="982">
        <v>0</v>
      </c>
      <c r="EP17" s="983">
        <v>0</v>
      </c>
      <c r="EQ17" s="982">
        <v>0</v>
      </c>
      <c r="ER17" s="982">
        <v>0</v>
      </c>
      <c r="ES17" s="982">
        <v>0</v>
      </c>
      <c r="ET17" s="982">
        <v>0</v>
      </c>
      <c r="EU17" s="982">
        <v>0</v>
      </c>
      <c r="EV17" s="982">
        <v>0</v>
      </c>
      <c r="EW17" s="982">
        <v>0</v>
      </c>
      <c r="EX17" s="982">
        <v>0</v>
      </c>
      <c r="EY17" s="982">
        <v>0</v>
      </c>
      <c r="EZ17" s="982">
        <v>0</v>
      </c>
      <c r="FA17" s="984">
        <v>0</v>
      </c>
      <c r="FB17" s="983">
        <v>0</v>
      </c>
      <c r="FC17" s="982">
        <v>0</v>
      </c>
      <c r="FD17" s="982">
        <v>0</v>
      </c>
      <c r="FE17" s="982">
        <v>0</v>
      </c>
      <c r="FF17" s="982">
        <v>0</v>
      </c>
      <c r="FG17" s="982">
        <v>0</v>
      </c>
      <c r="FH17" s="982">
        <v>0</v>
      </c>
      <c r="FI17" s="982">
        <v>0</v>
      </c>
      <c r="FJ17" s="982">
        <v>0</v>
      </c>
      <c r="FK17" s="982">
        <v>0</v>
      </c>
      <c r="FL17" s="982">
        <v>0</v>
      </c>
      <c r="FM17" s="984">
        <v>0</v>
      </c>
      <c r="FN17" s="982">
        <v>0</v>
      </c>
      <c r="FO17" s="982">
        <v>0</v>
      </c>
      <c r="FP17" s="982">
        <v>0</v>
      </c>
      <c r="FQ17" s="982">
        <v>0</v>
      </c>
      <c r="FR17" s="982">
        <v>0</v>
      </c>
      <c r="FS17" s="982">
        <v>0</v>
      </c>
      <c r="FT17" s="982">
        <v>0</v>
      </c>
      <c r="FU17" s="982">
        <v>0</v>
      </c>
      <c r="FV17" s="982">
        <v>0</v>
      </c>
      <c r="FW17" s="982">
        <v>0</v>
      </c>
      <c r="FX17" s="982">
        <v>0</v>
      </c>
      <c r="FY17" s="984">
        <v>0</v>
      </c>
      <c r="FZ17" s="983">
        <v>0</v>
      </c>
      <c r="GA17" s="982">
        <v>0</v>
      </c>
      <c r="GB17" s="982">
        <v>0</v>
      </c>
      <c r="GC17" s="982">
        <v>0</v>
      </c>
      <c r="GD17" s="982">
        <v>0</v>
      </c>
      <c r="GE17" s="982">
        <v>0</v>
      </c>
      <c r="GF17" s="982">
        <v>0</v>
      </c>
      <c r="GG17" s="982">
        <v>0</v>
      </c>
      <c r="GH17" s="982">
        <v>0</v>
      </c>
      <c r="GI17" s="982">
        <v>0</v>
      </c>
      <c r="GJ17" s="982">
        <v>0</v>
      </c>
      <c r="GK17" s="978">
        <v>0</v>
      </c>
      <c r="GL17" s="982"/>
      <c r="GM17" s="248"/>
    </row>
    <row r="18" spans="1:195" ht="39.65" customHeight="1" x14ac:dyDescent="0.7">
      <c r="A18" s="975" t="s">
        <v>734</v>
      </c>
      <c r="B18" s="977">
        <v>7.7815219999999998</v>
      </c>
      <c r="C18" s="977">
        <v>7.7815219999999998</v>
      </c>
      <c r="D18" s="977">
        <v>7.7815219999999998</v>
      </c>
      <c r="E18" s="977">
        <v>7.7815219999999998</v>
      </c>
      <c r="F18" s="977">
        <v>7.7815219999999998</v>
      </c>
      <c r="G18" s="977">
        <v>7.7815219999999998</v>
      </c>
      <c r="H18" s="977">
        <v>7.7815219999999998</v>
      </c>
      <c r="I18" s="977">
        <v>7.7815219999999998</v>
      </c>
      <c r="J18" s="977">
        <v>7.7815219999999998</v>
      </c>
      <c r="K18" s="977">
        <v>7.7815219999999998</v>
      </c>
      <c r="L18" s="977">
        <v>11.202751000000001</v>
      </c>
      <c r="M18" s="977">
        <v>11.622024999999999</v>
      </c>
      <c r="N18" s="976">
        <v>11.766808999999999</v>
      </c>
      <c r="O18" s="977">
        <v>11.899130999999999</v>
      </c>
      <c r="P18" s="977">
        <v>12.047296000000001</v>
      </c>
      <c r="Q18" s="977">
        <v>12.192584999999999</v>
      </c>
      <c r="R18" s="977">
        <v>12.344478000000001</v>
      </c>
      <c r="S18" s="977">
        <v>12.493276999999999</v>
      </c>
      <c r="T18" s="977">
        <v>12.648918</v>
      </c>
      <c r="U18" s="977">
        <v>12.806497</v>
      </c>
      <c r="V18" s="977">
        <v>12.924676999999999</v>
      </c>
      <c r="W18" s="977">
        <v>13.122326999999999</v>
      </c>
      <c r="X18" s="977">
        <v>13.280501000000001</v>
      </c>
      <c r="Y18" s="978">
        <v>13.449671999999998</v>
      </c>
      <c r="Z18" s="977">
        <v>13.617310999999999</v>
      </c>
      <c r="AA18" s="977">
        <v>13.776027999999998</v>
      </c>
      <c r="AB18" s="977">
        <v>13.947737</v>
      </c>
      <c r="AC18" s="977">
        <v>14.115944000000001</v>
      </c>
      <c r="AD18" s="977">
        <v>14.291889999999999</v>
      </c>
      <c r="AE18" s="977">
        <v>14.46425</v>
      </c>
      <c r="AF18" s="977">
        <v>14.644538000000001</v>
      </c>
      <c r="AG18" s="977">
        <v>14.82707636</v>
      </c>
      <c r="AH18" s="977">
        <v>15.005891</v>
      </c>
      <c r="AI18" s="977">
        <v>15.192933309999999</v>
      </c>
      <c r="AJ18" s="977">
        <v>15.376161010000001</v>
      </c>
      <c r="AK18" s="977">
        <v>16.21206832</v>
      </c>
      <c r="AL18" s="976">
        <v>15.995261000000001</v>
      </c>
      <c r="AM18" s="977">
        <v>15.155828999999999</v>
      </c>
      <c r="AN18" s="977">
        <v>8.208007030000001</v>
      </c>
      <c r="AO18" s="977">
        <v>5.6103129999999997</v>
      </c>
      <c r="AP18" s="977">
        <v>0.55837899999999996</v>
      </c>
      <c r="AQ18" s="977">
        <v>0.234511</v>
      </c>
      <c r="AR18" s="977">
        <v>0</v>
      </c>
      <c r="AS18" s="977">
        <v>0</v>
      </c>
      <c r="AT18" s="977">
        <v>0</v>
      </c>
      <c r="AU18" s="977">
        <v>0</v>
      </c>
      <c r="AV18" s="977">
        <v>0</v>
      </c>
      <c r="AW18" s="978">
        <v>0</v>
      </c>
      <c r="AX18" s="980">
        <v>0</v>
      </c>
      <c r="AY18" s="980">
        <v>0</v>
      </c>
      <c r="AZ18" s="980">
        <v>0</v>
      </c>
      <c r="BA18" s="980">
        <v>0</v>
      </c>
      <c r="BB18" s="980">
        <v>0</v>
      </c>
      <c r="BC18" s="980">
        <v>0</v>
      </c>
      <c r="BD18" s="1003">
        <v>0</v>
      </c>
      <c r="BE18" s="1003">
        <v>0</v>
      </c>
      <c r="BF18" s="1003">
        <v>0</v>
      </c>
      <c r="BG18" s="1003">
        <v>0</v>
      </c>
      <c r="BH18" s="1003">
        <v>0</v>
      </c>
      <c r="BI18" s="1003">
        <v>0</v>
      </c>
      <c r="BJ18" s="1002">
        <v>0</v>
      </c>
      <c r="BK18" s="1003">
        <v>0</v>
      </c>
      <c r="BL18" s="1003">
        <v>0</v>
      </c>
      <c r="BM18" s="1003">
        <v>0</v>
      </c>
      <c r="BN18" s="1003">
        <v>0</v>
      </c>
      <c r="BO18" s="1003">
        <v>0</v>
      </c>
      <c r="BP18" s="1003">
        <v>0</v>
      </c>
      <c r="BQ18" s="1003">
        <v>0</v>
      </c>
      <c r="BR18" s="1003">
        <v>0</v>
      </c>
      <c r="BS18" s="1003">
        <v>0</v>
      </c>
      <c r="BT18" s="1003">
        <v>0</v>
      </c>
      <c r="BU18" s="1004">
        <v>0</v>
      </c>
      <c r="BV18" s="1002">
        <v>0</v>
      </c>
      <c r="BW18" s="1003">
        <v>0</v>
      </c>
      <c r="BX18" s="1003">
        <v>0</v>
      </c>
      <c r="BY18" s="977">
        <v>0</v>
      </c>
      <c r="BZ18" s="980">
        <v>0</v>
      </c>
      <c r="CA18" s="980">
        <v>0</v>
      </c>
      <c r="CB18" s="980">
        <v>0</v>
      </c>
      <c r="CC18" s="980">
        <v>0</v>
      </c>
      <c r="CD18" s="980">
        <v>0</v>
      </c>
      <c r="CE18" s="980">
        <v>0</v>
      </c>
      <c r="CF18" s="980">
        <v>0</v>
      </c>
      <c r="CG18" s="981">
        <v>0</v>
      </c>
      <c r="CH18" s="980">
        <v>0</v>
      </c>
      <c r="CI18" s="980">
        <v>0</v>
      </c>
      <c r="CJ18" s="980">
        <v>0</v>
      </c>
      <c r="CK18" s="980">
        <v>0</v>
      </c>
      <c r="CL18" s="980">
        <v>0</v>
      </c>
      <c r="CM18" s="980">
        <v>0</v>
      </c>
      <c r="CN18" s="980">
        <v>0</v>
      </c>
      <c r="CO18" s="980">
        <v>0</v>
      </c>
      <c r="CP18" s="980">
        <v>0</v>
      </c>
      <c r="CQ18" s="1045">
        <v>0</v>
      </c>
      <c r="CR18" s="1045">
        <v>0</v>
      </c>
      <c r="CS18" s="1045">
        <v>0</v>
      </c>
      <c r="CT18" s="1046">
        <v>0</v>
      </c>
      <c r="CU18" s="1045">
        <v>0</v>
      </c>
      <c r="CV18" s="1045">
        <v>0</v>
      </c>
      <c r="CW18" s="1045">
        <v>0</v>
      </c>
      <c r="CX18" s="1045">
        <v>0</v>
      </c>
      <c r="CY18" s="1045">
        <v>0</v>
      </c>
      <c r="CZ18" s="1045">
        <v>0</v>
      </c>
      <c r="DA18" s="1045">
        <v>0</v>
      </c>
      <c r="DB18" s="1045">
        <v>0</v>
      </c>
      <c r="DC18" s="1045">
        <v>0</v>
      </c>
      <c r="DD18" s="1045">
        <v>0</v>
      </c>
      <c r="DE18" s="1047">
        <v>0</v>
      </c>
      <c r="DF18" s="1046">
        <v>0</v>
      </c>
      <c r="DG18" s="1045">
        <v>0</v>
      </c>
      <c r="DH18" s="1045">
        <v>0</v>
      </c>
      <c r="DI18" s="1045">
        <v>0</v>
      </c>
      <c r="DJ18" s="1045">
        <v>0</v>
      </c>
      <c r="DK18" s="1045">
        <v>0</v>
      </c>
      <c r="DL18" s="985">
        <v>0</v>
      </c>
      <c r="DM18" s="985">
        <v>0</v>
      </c>
      <c r="DN18" s="985">
        <v>0</v>
      </c>
      <c r="DO18" s="985">
        <v>0</v>
      </c>
      <c r="DP18" s="985">
        <v>0</v>
      </c>
      <c r="DQ18" s="986">
        <v>0</v>
      </c>
      <c r="DR18" s="985">
        <v>0</v>
      </c>
      <c r="DS18" s="985">
        <v>0</v>
      </c>
      <c r="DT18" s="985">
        <v>0</v>
      </c>
      <c r="DU18" s="985">
        <v>0</v>
      </c>
      <c r="DV18" s="985">
        <v>0</v>
      </c>
      <c r="DW18" s="982">
        <v>0</v>
      </c>
      <c r="DX18" s="982">
        <v>0</v>
      </c>
      <c r="DY18" s="982">
        <v>0</v>
      </c>
      <c r="DZ18" s="982">
        <v>0</v>
      </c>
      <c r="EA18" s="982">
        <v>0</v>
      </c>
      <c r="EB18" s="982">
        <v>0</v>
      </c>
      <c r="EC18" s="984">
        <v>0</v>
      </c>
      <c r="ED18" s="983">
        <v>0</v>
      </c>
      <c r="EE18" s="982">
        <v>0</v>
      </c>
      <c r="EF18" s="982">
        <v>0</v>
      </c>
      <c r="EG18" s="982">
        <v>0</v>
      </c>
      <c r="EH18" s="982">
        <v>0</v>
      </c>
      <c r="EI18" s="982">
        <v>0</v>
      </c>
      <c r="EJ18" s="982">
        <v>0</v>
      </c>
      <c r="EK18" s="982">
        <v>0</v>
      </c>
      <c r="EL18" s="982">
        <v>0</v>
      </c>
      <c r="EM18" s="982">
        <v>0</v>
      </c>
      <c r="EN18" s="982">
        <v>0</v>
      </c>
      <c r="EO18" s="982">
        <v>0</v>
      </c>
      <c r="EP18" s="983">
        <v>0</v>
      </c>
      <c r="EQ18" s="982">
        <v>0</v>
      </c>
      <c r="ER18" s="982">
        <v>0</v>
      </c>
      <c r="ES18" s="982">
        <v>0</v>
      </c>
      <c r="ET18" s="982">
        <v>0</v>
      </c>
      <c r="EU18" s="982">
        <v>0</v>
      </c>
      <c r="EV18" s="982">
        <v>0</v>
      </c>
      <c r="EW18" s="982">
        <v>0</v>
      </c>
      <c r="EX18" s="982">
        <v>0</v>
      </c>
      <c r="EY18" s="982">
        <v>0</v>
      </c>
      <c r="EZ18" s="982">
        <v>0</v>
      </c>
      <c r="FA18" s="984">
        <v>0</v>
      </c>
      <c r="FB18" s="983">
        <v>0</v>
      </c>
      <c r="FC18" s="982">
        <v>0</v>
      </c>
      <c r="FD18" s="982">
        <v>0</v>
      </c>
      <c r="FE18" s="982">
        <v>0</v>
      </c>
      <c r="FF18" s="982">
        <v>0</v>
      </c>
      <c r="FG18" s="982">
        <v>0</v>
      </c>
      <c r="FH18" s="982">
        <v>0</v>
      </c>
      <c r="FI18" s="982">
        <v>0</v>
      </c>
      <c r="FJ18" s="982">
        <v>0</v>
      </c>
      <c r="FK18" s="982">
        <v>0</v>
      </c>
      <c r="FL18" s="982">
        <v>0</v>
      </c>
      <c r="FM18" s="984">
        <v>0</v>
      </c>
      <c r="FN18" s="982">
        <v>0</v>
      </c>
      <c r="FO18" s="982">
        <v>0</v>
      </c>
      <c r="FP18" s="982">
        <v>0</v>
      </c>
      <c r="FQ18" s="982">
        <v>0</v>
      </c>
      <c r="FR18" s="982">
        <v>0</v>
      </c>
      <c r="FS18" s="982">
        <v>0</v>
      </c>
      <c r="FT18" s="982">
        <v>0</v>
      </c>
      <c r="FU18" s="982">
        <v>0</v>
      </c>
      <c r="FV18" s="982">
        <v>0</v>
      </c>
      <c r="FW18" s="982">
        <v>0</v>
      </c>
      <c r="FX18" s="982">
        <v>0</v>
      </c>
      <c r="FY18" s="984">
        <v>0</v>
      </c>
      <c r="FZ18" s="983">
        <v>0</v>
      </c>
      <c r="GA18" s="982">
        <v>0</v>
      </c>
      <c r="GB18" s="982">
        <v>0</v>
      </c>
      <c r="GC18" s="982">
        <v>0</v>
      </c>
      <c r="GD18" s="982">
        <v>0</v>
      </c>
      <c r="GE18" s="982">
        <v>0</v>
      </c>
      <c r="GF18" s="982">
        <v>0</v>
      </c>
      <c r="GG18" s="982">
        <v>0</v>
      </c>
      <c r="GH18" s="982">
        <v>0</v>
      </c>
      <c r="GI18" s="982">
        <v>0</v>
      </c>
      <c r="GJ18" s="982">
        <v>0</v>
      </c>
      <c r="GK18" s="978">
        <v>0</v>
      </c>
      <c r="GL18" s="982"/>
      <c r="GM18" s="248"/>
    </row>
    <row r="19" spans="1:195" s="974" customFormat="1" ht="39.75" customHeight="1" x14ac:dyDescent="0.7">
      <c r="A19" s="988" t="s">
        <v>753</v>
      </c>
      <c r="B19" s="948"/>
      <c r="C19" s="948"/>
      <c r="D19" s="948"/>
      <c r="E19" s="948"/>
      <c r="F19" s="948"/>
      <c r="G19" s="948"/>
      <c r="H19" s="948"/>
      <c r="I19" s="948"/>
      <c r="J19" s="948"/>
      <c r="K19" s="948"/>
      <c r="L19" s="948"/>
      <c r="M19" s="948"/>
      <c r="N19" s="953"/>
      <c r="O19" s="948"/>
      <c r="P19" s="948"/>
      <c r="Q19" s="948"/>
      <c r="R19" s="948"/>
      <c r="S19" s="948"/>
      <c r="T19" s="948"/>
      <c r="U19" s="948"/>
      <c r="V19" s="948"/>
      <c r="W19" s="948"/>
      <c r="X19" s="948"/>
      <c r="Y19" s="954"/>
      <c r="Z19" s="948"/>
      <c r="AA19" s="948"/>
      <c r="AB19" s="948"/>
      <c r="AC19" s="948"/>
      <c r="AD19" s="948"/>
      <c r="AE19" s="948"/>
      <c r="AF19" s="948"/>
      <c r="AG19" s="948"/>
      <c r="AH19" s="948"/>
      <c r="AI19" s="948"/>
      <c r="AJ19" s="948"/>
      <c r="AK19" s="948"/>
      <c r="AL19" s="953"/>
      <c r="AM19" s="948"/>
      <c r="AN19" s="948"/>
      <c r="AO19" s="948"/>
      <c r="AP19" s="948"/>
      <c r="AQ19" s="948"/>
      <c r="AR19" s="948"/>
      <c r="AS19" s="948"/>
      <c r="AT19" s="948"/>
      <c r="AU19" s="948"/>
      <c r="AV19" s="948"/>
      <c r="AW19" s="954"/>
      <c r="AX19" s="972"/>
      <c r="AY19" s="972"/>
      <c r="AZ19" s="972"/>
      <c r="BA19" s="972"/>
      <c r="BB19" s="972"/>
      <c r="BC19" s="972"/>
      <c r="BD19" s="956"/>
      <c r="BE19" s="956"/>
      <c r="BF19" s="956"/>
      <c r="BG19" s="956"/>
      <c r="BH19" s="956"/>
      <c r="BI19" s="956"/>
      <c r="BJ19" s="955"/>
      <c r="BK19" s="956"/>
      <c r="BL19" s="956"/>
      <c r="BM19" s="956"/>
      <c r="BN19" s="956"/>
      <c r="BO19" s="956"/>
      <c r="BP19" s="956"/>
      <c r="BQ19" s="956"/>
      <c r="BR19" s="956"/>
      <c r="BS19" s="956"/>
      <c r="BT19" s="956"/>
      <c r="BU19" s="957"/>
      <c r="BV19" s="955"/>
      <c r="BW19" s="956"/>
      <c r="BX19" s="956"/>
      <c r="BY19" s="948"/>
      <c r="BZ19" s="972"/>
      <c r="CA19" s="972"/>
      <c r="CB19" s="972"/>
      <c r="CC19" s="972"/>
      <c r="CD19" s="972"/>
      <c r="CE19" s="972"/>
      <c r="CF19" s="972"/>
      <c r="CG19" s="973"/>
      <c r="CH19" s="972"/>
      <c r="CI19" s="972"/>
      <c r="CJ19" s="972"/>
      <c r="CK19" s="972"/>
      <c r="CL19" s="972"/>
      <c r="CM19" s="972"/>
      <c r="CN19" s="972"/>
      <c r="CO19" s="972"/>
      <c r="CP19" s="972"/>
      <c r="CQ19" s="1042"/>
      <c r="CR19" s="1042"/>
      <c r="CS19" s="1042"/>
      <c r="CT19" s="1043"/>
      <c r="CU19" s="1042"/>
      <c r="CV19" s="1042"/>
      <c r="CW19" s="1042"/>
      <c r="CX19" s="1042"/>
      <c r="CY19" s="1042"/>
      <c r="CZ19" s="1042"/>
      <c r="DA19" s="1042"/>
      <c r="DB19" s="1042"/>
      <c r="DC19" s="1042"/>
      <c r="DD19" s="1042"/>
      <c r="DE19" s="1044"/>
      <c r="DF19" s="1043"/>
      <c r="DG19" s="1042">
        <v>279.83586099999997</v>
      </c>
      <c r="DH19" s="1042">
        <v>323.82655499999998</v>
      </c>
      <c r="DI19" s="1042">
        <v>324.82655499999998</v>
      </c>
      <c r="DJ19" s="1042">
        <v>1160.19353</v>
      </c>
      <c r="DK19" s="1042">
        <v>1143.19353</v>
      </c>
      <c r="DL19" s="1048">
        <v>1535.1515299999999</v>
      </c>
      <c r="DM19" s="1048">
        <v>1551.02153</v>
      </c>
      <c r="DN19" s="1048">
        <v>1551.0215299999998</v>
      </c>
      <c r="DO19" s="1048">
        <v>1558.5215299999998</v>
      </c>
      <c r="DP19" s="1048">
        <v>1567.0215299999998</v>
      </c>
      <c r="DQ19" s="1049">
        <v>798.66674099999989</v>
      </c>
      <c r="DR19" s="1050">
        <v>1065.63653</v>
      </c>
      <c r="DS19" s="1048">
        <v>1114.3515300000001</v>
      </c>
      <c r="DT19" s="1048">
        <v>1376.2777800000001</v>
      </c>
      <c r="DU19" s="1048">
        <v>1774.4556580000003</v>
      </c>
      <c r="DV19" s="1048">
        <v>2112.9728540000001</v>
      </c>
      <c r="DW19" s="1042">
        <v>2156.8521909999999</v>
      </c>
      <c r="DX19" s="1042">
        <v>2515.5001239999997</v>
      </c>
      <c r="DY19" s="1042">
        <v>2515.5001239999997</v>
      </c>
      <c r="DZ19" s="1042">
        <v>2723.3177949999999</v>
      </c>
      <c r="EA19" s="1042">
        <v>2260.0477310000001</v>
      </c>
      <c r="EB19" s="1042">
        <v>2428.4307139999996</v>
      </c>
      <c r="EC19" s="1044">
        <v>2427.425714</v>
      </c>
      <c r="ED19" s="1043">
        <v>3817.3370659999996</v>
      </c>
      <c r="EE19" s="1042">
        <v>3850.510616</v>
      </c>
      <c r="EF19" s="1042">
        <v>3801.3383720000002</v>
      </c>
      <c r="EG19" s="1042">
        <v>3785.486836</v>
      </c>
      <c r="EH19" s="1042">
        <v>3703.208294</v>
      </c>
      <c r="EI19" s="1042">
        <v>3870.8999079999999</v>
      </c>
      <c r="EJ19" s="1042">
        <v>4188.2800729999999</v>
      </c>
      <c r="EK19" s="1042">
        <v>4276.3248580000009</v>
      </c>
      <c r="EL19" s="1042">
        <v>5527.0924730000006</v>
      </c>
      <c r="EM19" s="1042">
        <v>5726.9793899999995</v>
      </c>
      <c r="EN19" s="1042">
        <v>6438.2268910000003</v>
      </c>
      <c r="EO19" s="1042">
        <v>6812.1483289999996</v>
      </c>
      <c r="EP19" s="1043">
        <v>8332.2498180000002</v>
      </c>
      <c r="EQ19" s="1042">
        <v>8349.8757719999994</v>
      </c>
      <c r="ER19" s="1042">
        <v>8647.214519000001</v>
      </c>
      <c r="ES19" s="1042">
        <v>8662.6771890000018</v>
      </c>
      <c r="ET19" s="1042">
        <v>8862.038826</v>
      </c>
      <c r="EU19" s="1042">
        <v>9234.1646949999977</v>
      </c>
      <c r="EV19" s="1042">
        <v>9546.040315000002</v>
      </c>
      <c r="EW19" s="1042">
        <v>10031.062401000001</v>
      </c>
      <c r="EX19" s="1042">
        <v>10042.881653</v>
      </c>
      <c r="EY19" s="1042">
        <v>10297.794845</v>
      </c>
      <c r="EZ19" s="1042">
        <v>10025.538514999998</v>
      </c>
      <c r="FA19" s="1044">
        <v>10027.896489000001</v>
      </c>
      <c r="FB19" s="1043">
        <v>9956.8014939999994</v>
      </c>
      <c r="FC19" s="1042">
        <v>9560.0565490000008</v>
      </c>
      <c r="FD19" s="1042">
        <v>9473.805805</v>
      </c>
      <c r="FE19" s="1042">
        <v>9473.805805</v>
      </c>
      <c r="FF19" s="1042">
        <v>9474.7548050000005</v>
      </c>
      <c r="FG19" s="1042">
        <v>13427.15927</v>
      </c>
      <c r="FH19" s="1042">
        <v>13427.15927</v>
      </c>
      <c r="FI19" s="1042">
        <v>13583.850880999998</v>
      </c>
      <c r="FJ19" s="1042">
        <v>10184.783081</v>
      </c>
      <c r="FK19" s="1042">
        <v>10192.344505000001</v>
      </c>
      <c r="FL19" s="1042">
        <v>10192.344505000001</v>
      </c>
      <c r="FM19" s="1044">
        <v>10443.951333000001</v>
      </c>
      <c r="FN19" s="1042">
        <v>10443.951333000001</v>
      </c>
      <c r="FO19" s="1042">
        <v>10587.765785</v>
      </c>
      <c r="FP19" s="1042">
        <v>10587.765785000001</v>
      </c>
      <c r="FQ19" s="1042">
        <v>10587.982101000001</v>
      </c>
      <c r="FR19" s="1042">
        <v>10587.982101</v>
      </c>
      <c r="FS19" s="1042">
        <v>10592.544600999998</v>
      </c>
      <c r="FT19" s="1042">
        <v>10592.544601</v>
      </c>
      <c r="FU19" s="1042">
        <v>10762.442234000002</v>
      </c>
      <c r="FV19" s="1042">
        <v>10762.442234</v>
      </c>
      <c r="FW19" s="1042">
        <v>10762.442234</v>
      </c>
      <c r="FX19" s="1042">
        <v>10762.442234</v>
      </c>
      <c r="FY19" s="1044">
        <v>10767.087997999999</v>
      </c>
      <c r="FZ19" s="1043">
        <v>10573.386626999998</v>
      </c>
      <c r="GA19" s="1042">
        <v>10746.371442</v>
      </c>
      <c r="GB19" s="1042">
        <v>10746.371442</v>
      </c>
      <c r="GC19" s="1042">
        <v>10746.371442000001</v>
      </c>
      <c r="GD19" s="1042">
        <v>11182.260877999999</v>
      </c>
      <c r="GE19" s="1042">
        <v>11186.991426999999</v>
      </c>
      <c r="GF19" s="1042">
        <v>11186.991427000001</v>
      </c>
      <c r="GG19" s="1042">
        <v>11186.991426999999</v>
      </c>
      <c r="GH19" s="1042">
        <v>11186.991427000001</v>
      </c>
      <c r="GI19" s="1042">
        <v>11186.991427000001</v>
      </c>
      <c r="GJ19" s="1042">
        <v>12391.303914</v>
      </c>
      <c r="GK19" s="973">
        <v>12404.075776999998</v>
      </c>
      <c r="GL19" s="1042"/>
      <c r="GM19" s="260"/>
    </row>
    <row r="20" spans="1:195" ht="39.75" customHeight="1" x14ac:dyDescent="0.7">
      <c r="A20" s="975" t="s">
        <v>733</v>
      </c>
      <c r="B20" s="977"/>
      <c r="C20" s="977"/>
      <c r="D20" s="977"/>
      <c r="E20" s="977"/>
      <c r="F20" s="977"/>
      <c r="G20" s="977"/>
      <c r="H20" s="977"/>
      <c r="I20" s="977"/>
      <c r="J20" s="977"/>
      <c r="K20" s="977"/>
      <c r="L20" s="977"/>
      <c r="M20" s="977"/>
      <c r="N20" s="976"/>
      <c r="O20" s="977"/>
      <c r="P20" s="977"/>
      <c r="Q20" s="977"/>
      <c r="R20" s="977"/>
      <c r="S20" s="977"/>
      <c r="T20" s="977"/>
      <c r="U20" s="977"/>
      <c r="V20" s="977"/>
      <c r="W20" s="977"/>
      <c r="X20" s="977"/>
      <c r="Y20" s="978"/>
      <c r="Z20" s="977"/>
      <c r="AA20" s="977"/>
      <c r="AB20" s="977"/>
      <c r="AC20" s="977"/>
      <c r="AD20" s="977"/>
      <c r="AE20" s="977"/>
      <c r="AF20" s="977"/>
      <c r="AG20" s="977"/>
      <c r="AH20" s="977"/>
      <c r="AI20" s="977"/>
      <c r="AJ20" s="977"/>
      <c r="AK20" s="977"/>
      <c r="AL20" s="976"/>
      <c r="AM20" s="977"/>
      <c r="AN20" s="977"/>
      <c r="AO20" s="977"/>
      <c r="AP20" s="977"/>
      <c r="AQ20" s="977"/>
      <c r="AR20" s="977"/>
      <c r="AS20" s="977"/>
      <c r="AT20" s="977"/>
      <c r="AU20" s="977"/>
      <c r="AV20" s="977"/>
      <c r="AW20" s="978"/>
      <c r="AX20" s="980"/>
      <c r="AY20" s="980"/>
      <c r="AZ20" s="980"/>
      <c r="BA20" s="980"/>
      <c r="BB20" s="980"/>
      <c r="BC20" s="980"/>
      <c r="BD20" s="1003"/>
      <c r="BE20" s="1003"/>
      <c r="BF20" s="1003"/>
      <c r="BG20" s="1003"/>
      <c r="BH20" s="1003"/>
      <c r="BI20" s="1003"/>
      <c r="BJ20" s="1002"/>
      <c r="BK20" s="1003"/>
      <c r="BL20" s="1003"/>
      <c r="BM20" s="1003"/>
      <c r="BN20" s="1003"/>
      <c r="BO20" s="1003"/>
      <c r="BP20" s="1003"/>
      <c r="BQ20" s="1003"/>
      <c r="BR20" s="1003"/>
      <c r="BS20" s="1003"/>
      <c r="BT20" s="1003"/>
      <c r="BU20" s="1004"/>
      <c r="BV20" s="1002"/>
      <c r="BW20" s="1003"/>
      <c r="BX20" s="1003"/>
      <c r="BY20" s="977"/>
      <c r="BZ20" s="980"/>
      <c r="CA20" s="980"/>
      <c r="CB20" s="980"/>
      <c r="CC20" s="980"/>
      <c r="CD20" s="980"/>
      <c r="CE20" s="980"/>
      <c r="CF20" s="980"/>
      <c r="CG20" s="981"/>
      <c r="CH20" s="980"/>
      <c r="CI20" s="980"/>
      <c r="CJ20" s="980"/>
      <c r="CK20" s="980"/>
      <c r="CL20" s="980"/>
      <c r="CM20" s="980"/>
      <c r="CN20" s="980"/>
      <c r="CO20" s="980"/>
      <c r="CP20" s="980"/>
      <c r="CQ20" s="1045"/>
      <c r="CR20" s="1045"/>
      <c r="CS20" s="1045"/>
      <c r="CT20" s="1046"/>
      <c r="CU20" s="1045"/>
      <c r="CV20" s="1045"/>
      <c r="CW20" s="1045"/>
      <c r="CX20" s="1045"/>
      <c r="CY20" s="1045"/>
      <c r="CZ20" s="1045"/>
      <c r="DA20" s="1045"/>
      <c r="DB20" s="1045"/>
      <c r="DC20" s="1045"/>
      <c r="DD20" s="1045"/>
      <c r="DE20" s="1047"/>
      <c r="DF20" s="1046"/>
      <c r="DG20" s="1045">
        <v>149.78072899999998</v>
      </c>
      <c r="DH20" s="1045">
        <v>121.98831299999999</v>
      </c>
      <c r="DI20" s="1045">
        <v>109.913303</v>
      </c>
      <c r="DJ20" s="1045">
        <v>478.03601600000002</v>
      </c>
      <c r="DK20" s="1045">
        <v>466.365522</v>
      </c>
      <c r="DL20" s="1051">
        <v>832.44751899999994</v>
      </c>
      <c r="DM20" s="1051">
        <v>789.86717500000009</v>
      </c>
      <c r="DN20" s="1051">
        <v>808.03270999999995</v>
      </c>
      <c r="DO20" s="1051">
        <v>808.41360099999997</v>
      </c>
      <c r="DP20" s="1051">
        <v>813.60537199999999</v>
      </c>
      <c r="DQ20" s="1052">
        <v>0</v>
      </c>
      <c r="DR20" s="1053">
        <v>236.78250500000001</v>
      </c>
      <c r="DS20" s="1051">
        <v>233.67635899999999</v>
      </c>
      <c r="DT20" s="1051">
        <v>470.41443400000003</v>
      </c>
      <c r="DU20" s="1051">
        <v>839.53296599999999</v>
      </c>
      <c r="DV20" s="1051">
        <v>1061.0807360000001</v>
      </c>
      <c r="DW20" s="1045">
        <v>1092.1135400000001</v>
      </c>
      <c r="DX20" s="1045">
        <v>1195.159052</v>
      </c>
      <c r="DY20" s="1045">
        <v>1181.51902</v>
      </c>
      <c r="DZ20" s="1045">
        <v>1333.9374879999998</v>
      </c>
      <c r="EA20" s="1045">
        <v>852.81479999999999</v>
      </c>
      <c r="EB20" s="1045">
        <v>981.28266599999995</v>
      </c>
      <c r="EC20" s="1047">
        <v>977.52459799999997</v>
      </c>
      <c r="ED20" s="1046">
        <v>1770.593257</v>
      </c>
      <c r="EE20" s="1045">
        <v>1441.525582</v>
      </c>
      <c r="EF20" s="1045">
        <v>1310.1795030000001</v>
      </c>
      <c r="EG20" s="1045">
        <v>1282.5537770000001</v>
      </c>
      <c r="EH20" s="1045">
        <v>1154.4436370000001</v>
      </c>
      <c r="EI20" s="1045">
        <v>1310.445592</v>
      </c>
      <c r="EJ20" s="1045">
        <v>1509.5028219999999</v>
      </c>
      <c r="EK20" s="1045">
        <v>1527.554122</v>
      </c>
      <c r="EL20" s="1045">
        <v>2107.9562650000003</v>
      </c>
      <c r="EM20" s="1045">
        <v>2219.989212</v>
      </c>
      <c r="EN20" s="1045">
        <v>2395.6804769999999</v>
      </c>
      <c r="EO20" s="1045">
        <v>2412.443675</v>
      </c>
      <c r="EP20" s="1046">
        <v>2408.0051669999998</v>
      </c>
      <c r="EQ20" s="1045">
        <v>2193.8221109999999</v>
      </c>
      <c r="ER20" s="1045">
        <v>2366.1254599999997</v>
      </c>
      <c r="ES20" s="1045">
        <v>2366.7225869999997</v>
      </c>
      <c r="ET20" s="1045">
        <v>2316.46819</v>
      </c>
      <c r="EU20" s="1045">
        <v>2841.6015539999999</v>
      </c>
      <c r="EV20" s="1045">
        <v>2727.074114</v>
      </c>
      <c r="EW20" s="1045">
        <v>3045.6568629999997</v>
      </c>
      <c r="EX20" s="1045">
        <v>3008.7477840000001</v>
      </c>
      <c r="EY20" s="1045">
        <v>3360.4906740000001</v>
      </c>
      <c r="EZ20" s="1045">
        <v>3428.0970649999999</v>
      </c>
      <c r="FA20" s="1047">
        <v>3828.6673450000003</v>
      </c>
      <c r="FB20" s="1046">
        <v>3666.5867119999998</v>
      </c>
      <c r="FC20" s="1045">
        <v>4531.5530389999994</v>
      </c>
      <c r="FD20" s="1045">
        <v>4528.4056600000004</v>
      </c>
      <c r="FE20" s="1045">
        <v>4530.6349869999995</v>
      </c>
      <c r="FF20" s="1045">
        <v>4542.1111719999999</v>
      </c>
      <c r="FG20" s="1045">
        <v>4527.3490300000003</v>
      </c>
      <c r="FH20" s="1045">
        <v>4447.2314989999995</v>
      </c>
      <c r="FI20" s="1045">
        <v>4604.2663460000003</v>
      </c>
      <c r="FJ20" s="1045">
        <v>4557.1803880000007</v>
      </c>
      <c r="FK20" s="1045">
        <v>4643.787652</v>
      </c>
      <c r="FL20" s="1045">
        <v>4661.7179000000006</v>
      </c>
      <c r="FM20" s="1047">
        <v>4697.0679</v>
      </c>
      <c r="FN20" s="1045">
        <v>4412.1319430000003</v>
      </c>
      <c r="FO20" s="1045">
        <v>4563.6239239999995</v>
      </c>
      <c r="FP20" s="1045">
        <v>4531.576376</v>
      </c>
      <c r="FQ20" s="1045">
        <v>4734.3600900000001</v>
      </c>
      <c r="FR20" s="1045">
        <v>4768.6600559999997</v>
      </c>
      <c r="FS20" s="1045">
        <v>4718.7788579999997</v>
      </c>
      <c r="FT20" s="1045">
        <v>4420.8044609999997</v>
      </c>
      <c r="FU20" s="1045">
        <v>4480.9201459999995</v>
      </c>
      <c r="FV20" s="1045">
        <v>4000.2445419999999</v>
      </c>
      <c r="FW20" s="1045">
        <v>4074.8509629999999</v>
      </c>
      <c r="FX20" s="1045">
        <v>4145.2310420000003</v>
      </c>
      <c r="FY20" s="1047">
        <v>4267.9493700000003</v>
      </c>
      <c r="FZ20" s="1046">
        <v>4011.9861839999999</v>
      </c>
      <c r="GA20" s="1045">
        <v>4321.6988920000003</v>
      </c>
      <c r="GB20" s="1045">
        <v>4457.4837980000002</v>
      </c>
      <c r="GC20" s="1045">
        <v>4111.7001069999997</v>
      </c>
      <c r="GD20" s="1045">
        <v>3750.1152059999999</v>
      </c>
      <c r="GE20" s="1045">
        <v>3326.8287370000003</v>
      </c>
      <c r="GF20" s="1045">
        <v>3693.3190320000003</v>
      </c>
      <c r="GG20" s="1045">
        <v>3425.0490639999998</v>
      </c>
      <c r="GH20" s="1045">
        <v>3049.1387009999999</v>
      </c>
      <c r="GI20" s="1045">
        <v>3266.2844130000003</v>
      </c>
      <c r="GJ20" s="1045">
        <v>3245.1129619999997</v>
      </c>
      <c r="GK20" s="981">
        <v>3617.597593</v>
      </c>
      <c r="GL20" s="1045"/>
      <c r="GM20" s="248"/>
    </row>
    <row r="21" spans="1:195" ht="39.75" customHeight="1" x14ac:dyDescent="0.7">
      <c r="A21" s="975" t="s">
        <v>734</v>
      </c>
      <c r="B21" s="977"/>
      <c r="C21" s="977"/>
      <c r="D21" s="977"/>
      <c r="E21" s="977"/>
      <c r="F21" s="977"/>
      <c r="G21" s="977"/>
      <c r="H21" s="977"/>
      <c r="I21" s="977"/>
      <c r="J21" s="977"/>
      <c r="K21" s="977"/>
      <c r="L21" s="977"/>
      <c r="M21" s="977"/>
      <c r="N21" s="976"/>
      <c r="O21" s="977"/>
      <c r="P21" s="977"/>
      <c r="Q21" s="977"/>
      <c r="R21" s="977"/>
      <c r="S21" s="977"/>
      <c r="T21" s="977"/>
      <c r="U21" s="977"/>
      <c r="V21" s="977"/>
      <c r="W21" s="977"/>
      <c r="X21" s="977"/>
      <c r="Y21" s="978"/>
      <c r="Z21" s="977"/>
      <c r="AA21" s="977"/>
      <c r="AB21" s="977"/>
      <c r="AC21" s="977"/>
      <c r="AD21" s="977"/>
      <c r="AE21" s="977"/>
      <c r="AF21" s="977"/>
      <c r="AG21" s="977"/>
      <c r="AH21" s="977"/>
      <c r="AI21" s="977"/>
      <c r="AJ21" s="977"/>
      <c r="AK21" s="977"/>
      <c r="AL21" s="976"/>
      <c r="AM21" s="977"/>
      <c r="AN21" s="977"/>
      <c r="AO21" s="977"/>
      <c r="AP21" s="977"/>
      <c r="AQ21" s="977"/>
      <c r="AR21" s="977"/>
      <c r="AS21" s="977"/>
      <c r="AT21" s="977"/>
      <c r="AU21" s="977"/>
      <c r="AV21" s="977"/>
      <c r="AW21" s="978"/>
      <c r="AX21" s="980"/>
      <c r="AY21" s="980"/>
      <c r="AZ21" s="980"/>
      <c r="BA21" s="980"/>
      <c r="BB21" s="980"/>
      <c r="BC21" s="980"/>
      <c r="BD21" s="1003"/>
      <c r="BE21" s="1003"/>
      <c r="BF21" s="1003"/>
      <c r="BG21" s="1003"/>
      <c r="BH21" s="1003"/>
      <c r="BI21" s="1003"/>
      <c r="BJ21" s="1002"/>
      <c r="BK21" s="1003"/>
      <c r="BL21" s="1003"/>
      <c r="BM21" s="1003"/>
      <c r="BN21" s="1003"/>
      <c r="BO21" s="1003"/>
      <c r="BP21" s="1003"/>
      <c r="BQ21" s="1003"/>
      <c r="BR21" s="1003"/>
      <c r="BS21" s="1003"/>
      <c r="BT21" s="1003"/>
      <c r="BU21" s="1004"/>
      <c r="BV21" s="1002"/>
      <c r="BW21" s="1003"/>
      <c r="BX21" s="1003"/>
      <c r="BY21" s="977"/>
      <c r="BZ21" s="980"/>
      <c r="CA21" s="980"/>
      <c r="CB21" s="980"/>
      <c r="CC21" s="980"/>
      <c r="CD21" s="980"/>
      <c r="CE21" s="980"/>
      <c r="CF21" s="980"/>
      <c r="CG21" s="981"/>
      <c r="CH21" s="980"/>
      <c r="CI21" s="980"/>
      <c r="CJ21" s="980"/>
      <c r="CK21" s="980"/>
      <c r="CL21" s="980"/>
      <c r="CM21" s="980"/>
      <c r="CN21" s="980"/>
      <c r="CO21" s="980"/>
      <c r="CP21" s="980"/>
      <c r="CQ21" s="1045"/>
      <c r="CR21" s="1045"/>
      <c r="CS21" s="1045"/>
      <c r="CT21" s="1046"/>
      <c r="CU21" s="1045"/>
      <c r="CV21" s="1045"/>
      <c r="CW21" s="1045"/>
      <c r="CX21" s="1045"/>
      <c r="CY21" s="1045"/>
      <c r="CZ21" s="1045"/>
      <c r="DA21" s="1045"/>
      <c r="DB21" s="1045"/>
      <c r="DC21" s="1045"/>
      <c r="DD21" s="1045"/>
      <c r="DE21" s="1047"/>
      <c r="DF21" s="1046"/>
      <c r="DG21" s="1045">
        <v>130.05513199999999</v>
      </c>
      <c r="DH21" s="1045">
        <v>201.83824200000001</v>
      </c>
      <c r="DI21" s="1045">
        <v>214.913252</v>
      </c>
      <c r="DJ21" s="1045">
        <v>682.15751399999999</v>
      </c>
      <c r="DK21" s="1045">
        <v>676.82800800000007</v>
      </c>
      <c r="DL21" s="1051">
        <v>702.70401099999992</v>
      </c>
      <c r="DM21" s="1051">
        <v>761.15435500000001</v>
      </c>
      <c r="DN21" s="1051">
        <v>742.98881999999992</v>
      </c>
      <c r="DO21" s="1051">
        <v>750.1079289999999</v>
      </c>
      <c r="DP21" s="1051">
        <v>753.41615799999988</v>
      </c>
      <c r="DQ21" s="1052">
        <v>798.66674099999989</v>
      </c>
      <c r="DR21" s="1053">
        <v>828.85402499999998</v>
      </c>
      <c r="DS21" s="1051">
        <v>880.67517100000009</v>
      </c>
      <c r="DT21" s="1051">
        <v>905.86334599999998</v>
      </c>
      <c r="DU21" s="1051">
        <v>934.92269200000021</v>
      </c>
      <c r="DV21" s="1051">
        <v>1051.892118</v>
      </c>
      <c r="DW21" s="1045">
        <v>1064.7386510000001</v>
      </c>
      <c r="DX21" s="1045">
        <v>1320.3410720000002</v>
      </c>
      <c r="DY21" s="1045">
        <v>1333.981104</v>
      </c>
      <c r="DZ21" s="1045">
        <v>1389.3803070000001</v>
      </c>
      <c r="EA21" s="1045">
        <v>1407.232931</v>
      </c>
      <c r="EB21" s="1045">
        <v>1447.148048</v>
      </c>
      <c r="EC21" s="1047">
        <v>1449.9011160000002</v>
      </c>
      <c r="ED21" s="1046">
        <v>2046.7438089999998</v>
      </c>
      <c r="EE21" s="1045">
        <v>2408.9850339999998</v>
      </c>
      <c r="EF21" s="1045">
        <v>2491.1588689999999</v>
      </c>
      <c r="EG21" s="1045">
        <v>2502.933059</v>
      </c>
      <c r="EH21" s="1045">
        <v>2548.7646570000002</v>
      </c>
      <c r="EI21" s="1045">
        <v>2560.4543160000003</v>
      </c>
      <c r="EJ21" s="1045">
        <v>2678.777251</v>
      </c>
      <c r="EK21" s="1045">
        <v>2748.7707360000004</v>
      </c>
      <c r="EL21" s="1045">
        <v>3419.1362079999999</v>
      </c>
      <c r="EM21" s="1045">
        <v>3506.990178</v>
      </c>
      <c r="EN21" s="1045">
        <v>4042.5464139999999</v>
      </c>
      <c r="EO21" s="1045">
        <v>4399.7046540000001</v>
      </c>
      <c r="EP21" s="1046">
        <v>5924.244651</v>
      </c>
      <c r="EQ21" s="1045">
        <v>6156.0536609999999</v>
      </c>
      <c r="ER21" s="1045">
        <v>6281.0890589999999</v>
      </c>
      <c r="ES21" s="1045">
        <v>6295.9546020000007</v>
      </c>
      <c r="ET21" s="1045">
        <v>6545.5706360000004</v>
      </c>
      <c r="EU21" s="1045">
        <v>6392.5631409999987</v>
      </c>
      <c r="EV21" s="1045">
        <v>6818.9662010000002</v>
      </c>
      <c r="EW21" s="1045">
        <v>6985.405538</v>
      </c>
      <c r="EX21" s="1045">
        <v>7034.1338690000002</v>
      </c>
      <c r="EY21" s="1045">
        <v>6937.3041709999998</v>
      </c>
      <c r="EZ21" s="1045">
        <v>6597.4414499999993</v>
      </c>
      <c r="FA21" s="1047">
        <v>6199.2291439999999</v>
      </c>
      <c r="FB21" s="1046">
        <v>6290.214782</v>
      </c>
      <c r="FC21" s="1045">
        <v>5028.5035100000005</v>
      </c>
      <c r="FD21" s="1045">
        <v>4945.4001450000005</v>
      </c>
      <c r="FE21" s="1045">
        <v>4943.1708179999996</v>
      </c>
      <c r="FF21" s="1045">
        <v>4932.6436330000006</v>
      </c>
      <c r="FG21" s="1045">
        <v>4948.5237950000001</v>
      </c>
      <c r="FH21" s="1045">
        <v>5028.6413059999995</v>
      </c>
      <c r="FI21" s="1045">
        <v>4971.0166689999996</v>
      </c>
      <c r="FJ21" s="1045">
        <v>1784.3260809999999</v>
      </c>
      <c r="FK21" s="1045">
        <v>1731.503283</v>
      </c>
      <c r="FL21" s="1045">
        <v>1713.5730349999999</v>
      </c>
      <c r="FM21" s="1047">
        <v>1929.8298630000002</v>
      </c>
      <c r="FN21" s="1045">
        <v>2214.7658199999996</v>
      </c>
      <c r="FO21" s="1045">
        <v>2143.2628189999996</v>
      </c>
      <c r="FP21" s="1045">
        <v>2176.016255</v>
      </c>
      <c r="FQ21" s="1045">
        <v>1973.4488569999999</v>
      </c>
      <c r="FR21" s="1045">
        <v>1940.510125</v>
      </c>
      <c r="FS21" s="1045">
        <v>1994.9538229999998</v>
      </c>
      <c r="FT21" s="1045">
        <v>2292.9282200000002</v>
      </c>
      <c r="FU21" s="1045">
        <v>2337.5907260000004</v>
      </c>
      <c r="FV21" s="1045">
        <v>2814.9450870000005</v>
      </c>
      <c r="FW21" s="1045">
        <v>2740.3386660000001</v>
      </c>
      <c r="FX21" s="1045">
        <v>2690.2016660000004</v>
      </c>
      <c r="FY21" s="1047">
        <v>2660.1291020000003</v>
      </c>
      <c r="FZ21" s="1046">
        <v>2621.8464039999999</v>
      </c>
      <c r="GA21" s="1045">
        <v>2528.1113329999998</v>
      </c>
      <c r="GB21" s="1045">
        <v>2359.5024270000004</v>
      </c>
      <c r="GC21" s="1045">
        <v>2553.6042399999997</v>
      </c>
      <c r="GD21" s="1045">
        <v>3491.7809969999998</v>
      </c>
      <c r="GE21" s="1045">
        <v>3967.0144089999999</v>
      </c>
      <c r="GF21" s="1045">
        <v>3848.5650560000004</v>
      </c>
      <c r="GG21" s="1045">
        <v>4131.7000239999998</v>
      </c>
      <c r="GH21" s="1045">
        <v>4477.6683869999997</v>
      </c>
      <c r="GI21" s="1045">
        <v>4368.3860030000005</v>
      </c>
      <c r="GJ21" s="1045">
        <v>5612.0156129999996</v>
      </c>
      <c r="GK21" s="981">
        <v>5021.3601690000005</v>
      </c>
      <c r="GL21" s="1045"/>
      <c r="GM21" s="248"/>
    </row>
    <row r="22" spans="1:195" s="974" customFormat="1" ht="39.75" customHeight="1" x14ac:dyDescent="0.7">
      <c r="A22" s="988" t="s">
        <v>754</v>
      </c>
      <c r="B22" s="948">
        <v>0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8">
        <v>0</v>
      </c>
      <c r="N22" s="953">
        <v>0</v>
      </c>
      <c r="O22" s="948">
        <v>0</v>
      </c>
      <c r="P22" s="948">
        <v>0</v>
      </c>
      <c r="Q22" s="948">
        <v>0</v>
      </c>
      <c r="R22" s="948">
        <v>0</v>
      </c>
      <c r="S22" s="948">
        <v>0</v>
      </c>
      <c r="T22" s="948">
        <v>0</v>
      </c>
      <c r="U22" s="948">
        <v>0</v>
      </c>
      <c r="V22" s="948">
        <v>0</v>
      </c>
      <c r="W22" s="948">
        <v>0</v>
      </c>
      <c r="X22" s="948">
        <v>0</v>
      </c>
      <c r="Y22" s="954">
        <v>0</v>
      </c>
      <c r="Z22" s="948">
        <v>0</v>
      </c>
      <c r="AA22" s="948">
        <v>0</v>
      </c>
      <c r="AB22" s="948">
        <v>0</v>
      </c>
      <c r="AC22" s="948">
        <v>0</v>
      </c>
      <c r="AD22" s="948">
        <v>0</v>
      </c>
      <c r="AE22" s="948">
        <v>0</v>
      </c>
      <c r="AF22" s="948">
        <v>0</v>
      </c>
      <c r="AG22" s="948">
        <v>0</v>
      </c>
      <c r="AH22" s="948">
        <v>0</v>
      </c>
      <c r="AI22" s="948">
        <v>0</v>
      </c>
      <c r="AJ22" s="948">
        <v>0</v>
      </c>
      <c r="AK22" s="948">
        <v>0</v>
      </c>
      <c r="AL22" s="953">
        <v>0</v>
      </c>
      <c r="AM22" s="948">
        <v>0</v>
      </c>
      <c r="AN22" s="948">
        <v>0</v>
      </c>
      <c r="AO22" s="948">
        <v>0</v>
      </c>
      <c r="AP22" s="948">
        <v>0</v>
      </c>
      <c r="AQ22" s="948">
        <v>0</v>
      </c>
      <c r="AR22" s="948">
        <v>0</v>
      </c>
      <c r="AS22" s="948">
        <v>16.565000000000001</v>
      </c>
      <c r="AT22" s="948">
        <v>16.565000000000001</v>
      </c>
      <c r="AU22" s="948">
        <v>16.565000000000001</v>
      </c>
      <c r="AV22" s="948">
        <v>109.72</v>
      </c>
      <c r="AW22" s="954">
        <v>109.72</v>
      </c>
      <c r="AX22" s="972">
        <v>24.72</v>
      </c>
      <c r="AY22" s="972">
        <v>23.72</v>
      </c>
      <c r="AZ22" s="972">
        <v>23.72</v>
      </c>
      <c r="BA22" s="972">
        <v>23.72</v>
      </c>
      <c r="BB22" s="972">
        <v>23.72</v>
      </c>
      <c r="BC22" s="972">
        <v>23.72</v>
      </c>
      <c r="BD22" s="956">
        <v>23.72</v>
      </c>
      <c r="BE22" s="956">
        <v>23.72</v>
      </c>
      <c r="BF22" s="956">
        <v>23.72</v>
      </c>
      <c r="BG22" s="956">
        <v>73.92</v>
      </c>
      <c r="BH22" s="956">
        <v>93.72</v>
      </c>
      <c r="BI22" s="956">
        <v>23.72</v>
      </c>
      <c r="BJ22" s="955">
        <v>23.72</v>
      </c>
      <c r="BK22" s="956">
        <v>23.72</v>
      </c>
      <c r="BL22" s="956">
        <v>23.72</v>
      </c>
      <c r="BM22" s="956">
        <v>23.72</v>
      </c>
      <c r="BN22" s="956">
        <v>23.72</v>
      </c>
      <c r="BO22" s="956">
        <v>23.72</v>
      </c>
      <c r="BP22" s="956">
        <v>23.72</v>
      </c>
      <c r="BQ22" s="956">
        <v>23.72</v>
      </c>
      <c r="BR22" s="956">
        <v>23.72</v>
      </c>
      <c r="BS22" s="956">
        <v>23.72</v>
      </c>
      <c r="BT22" s="956">
        <v>23.72</v>
      </c>
      <c r="BU22" s="957">
        <v>23.72</v>
      </c>
      <c r="BV22" s="955">
        <v>23.72</v>
      </c>
      <c r="BW22" s="956">
        <v>23.72</v>
      </c>
      <c r="BX22" s="956">
        <v>23.72</v>
      </c>
      <c r="BY22" s="948">
        <v>23.72</v>
      </c>
      <c r="BZ22" s="972">
        <v>23.72</v>
      </c>
      <c r="CA22" s="972">
        <v>23.72</v>
      </c>
      <c r="CB22" s="972">
        <v>23.72</v>
      </c>
      <c r="CC22" s="972">
        <v>23.72</v>
      </c>
      <c r="CD22" s="972">
        <v>23.59</v>
      </c>
      <c r="CE22" s="972">
        <v>23.72</v>
      </c>
      <c r="CF22" s="972">
        <v>23.59</v>
      </c>
      <c r="CG22" s="973">
        <v>23.59</v>
      </c>
      <c r="CH22" s="972">
        <v>23.59</v>
      </c>
      <c r="CI22" s="972">
        <v>23.59</v>
      </c>
      <c r="CJ22" s="972">
        <v>23.59</v>
      </c>
      <c r="CK22" s="972">
        <v>166.52</v>
      </c>
      <c r="CL22" s="972">
        <v>207.52</v>
      </c>
      <c r="CM22" s="972">
        <v>204.52</v>
      </c>
      <c r="CN22" s="972">
        <v>204.52</v>
      </c>
      <c r="CO22" s="972">
        <v>201.26</v>
      </c>
      <c r="CP22" s="972">
        <v>171.96</v>
      </c>
      <c r="CQ22" s="1042">
        <v>171.96</v>
      </c>
      <c r="CR22" s="1042">
        <v>170.96</v>
      </c>
      <c r="CS22" s="1042">
        <v>465.478228</v>
      </c>
      <c r="CT22" s="1043">
        <v>457.478228</v>
      </c>
      <c r="CU22" s="1042">
        <v>457.478228</v>
      </c>
      <c r="CV22" s="1042">
        <v>452.478228</v>
      </c>
      <c r="CW22" s="1042">
        <v>843.61122799999987</v>
      </c>
      <c r="CX22" s="1042">
        <v>872.03322800000001</v>
      </c>
      <c r="CY22" s="1042">
        <v>862.03322800000012</v>
      </c>
      <c r="CZ22" s="1042">
        <v>857.990228</v>
      </c>
      <c r="DA22" s="1042">
        <v>860.990228</v>
      </c>
      <c r="DB22" s="1042">
        <v>872.99022799999989</v>
      </c>
      <c r="DC22" s="1042">
        <v>900.84019999999998</v>
      </c>
      <c r="DD22" s="1042">
        <v>926.84022799999991</v>
      </c>
      <c r="DE22" s="1044">
        <v>978.740228</v>
      </c>
      <c r="DF22" s="1043">
        <v>992.740228</v>
      </c>
      <c r="DG22" s="1042">
        <v>1000.740228</v>
      </c>
      <c r="DH22" s="1042">
        <v>1238.9223440000001</v>
      </c>
      <c r="DI22" s="1042">
        <v>1388.9223440000001</v>
      </c>
      <c r="DJ22" s="1042">
        <v>1394.6937269999999</v>
      </c>
      <c r="DK22" s="1042">
        <v>1393.14888</v>
      </c>
      <c r="DL22" s="1048">
        <v>1402.0336000000002</v>
      </c>
      <c r="DM22" s="1048">
        <v>2281.2777880000003</v>
      </c>
      <c r="DN22" s="1048">
        <v>2284.6730680000001</v>
      </c>
      <c r="DO22" s="1048">
        <v>2676.1306249999998</v>
      </c>
      <c r="DP22" s="1048">
        <v>2736.680625</v>
      </c>
      <c r="DQ22" s="1049">
        <v>2633.4592900000002</v>
      </c>
      <c r="DR22" s="1050">
        <v>2604.2834309999998</v>
      </c>
      <c r="DS22" s="1048">
        <v>3294.6225180000001</v>
      </c>
      <c r="DT22" s="1048">
        <v>3358.3487810000001</v>
      </c>
      <c r="DU22" s="1048">
        <v>3463.9002810000002</v>
      </c>
      <c r="DV22" s="1048">
        <v>3456.42058</v>
      </c>
      <c r="DW22" s="1042">
        <v>3545.4076840000002</v>
      </c>
      <c r="DX22" s="1042">
        <v>3656.0696380000004</v>
      </c>
      <c r="DY22" s="1042">
        <v>3042.481554</v>
      </c>
      <c r="DZ22" s="1042">
        <v>3128.1560199999999</v>
      </c>
      <c r="EA22" s="1042">
        <v>3244.7582850000003</v>
      </c>
      <c r="EB22" s="1042">
        <v>3627.4087359999999</v>
      </c>
      <c r="EC22" s="1044">
        <v>3552.9732359999994</v>
      </c>
      <c r="ED22" s="1043">
        <v>3569.2269960000003</v>
      </c>
      <c r="EE22" s="1042">
        <v>3575.0400980000004</v>
      </c>
      <c r="EF22" s="1042">
        <v>3552.5652150000005</v>
      </c>
      <c r="EG22" s="1042">
        <v>3629.6569960000002</v>
      </c>
      <c r="EH22" s="1042">
        <v>3711.684647</v>
      </c>
      <c r="EI22" s="1042">
        <v>5525.0633470000002</v>
      </c>
      <c r="EJ22" s="1042">
        <v>6229.4432750000005</v>
      </c>
      <c r="EK22" s="1042">
        <v>6265.4520999999995</v>
      </c>
      <c r="EL22" s="1042">
        <v>6541.834433</v>
      </c>
      <c r="EM22" s="1042">
        <v>6670.6161779999993</v>
      </c>
      <c r="EN22" s="1042">
        <v>6849.071950999999</v>
      </c>
      <c r="EO22" s="1042">
        <v>7015.7105199999996</v>
      </c>
      <c r="EP22" s="1043">
        <v>7062.9206089999989</v>
      </c>
      <c r="EQ22" s="1042">
        <v>7194.6687149999998</v>
      </c>
      <c r="ER22" s="1042">
        <v>7247.6258689999986</v>
      </c>
      <c r="ES22" s="1042">
        <v>7341.1517270000004</v>
      </c>
      <c r="ET22" s="1042">
        <v>7568.9098349999995</v>
      </c>
      <c r="EU22" s="1042">
        <v>7893.154168</v>
      </c>
      <c r="EV22" s="1042">
        <v>8245.2725659999996</v>
      </c>
      <c r="EW22" s="1042">
        <v>8542.7542510000003</v>
      </c>
      <c r="EX22" s="1042">
        <v>8614.6493129999999</v>
      </c>
      <c r="EY22" s="1042">
        <v>8661.1126009999989</v>
      </c>
      <c r="EZ22" s="1042">
        <v>8810.8641979999993</v>
      </c>
      <c r="FA22" s="1044">
        <v>8798.169985999999</v>
      </c>
      <c r="FB22" s="1043">
        <v>8766.6990239999996</v>
      </c>
      <c r="FC22" s="1042">
        <v>9378.2744629999997</v>
      </c>
      <c r="FD22" s="1042">
        <v>9250.6609050000006</v>
      </c>
      <c r="FE22" s="1042">
        <v>9251.6679050000021</v>
      </c>
      <c r="FF22" s="1042">
        <v>9251.6679050000021</v>
      </c>
      <c r="FG22" s="1042">
        <v>12674.151968</v>
      </c>
      <c r="FH22" s="1042">
        <v>12674.151968</v>
      </c>
      <c r="FI22" s="1042">
        <v>12837.282944000002</v>
      </c>
      <c r="FJ22" s="1042">
        <v>9984.62356</v>
      </c>
      <c r="FK22" s="1042">
        <v>9992.4957540000014</v>
      </c>
      <c r="FL22" s="1042">
        <v>9992.4957539999996</v>
      </c>
      <c r="FM22" s="1044">
        <v>9990.5671220000022</v>
      </c>
      <c r="FN22" s="1042">
        <v>9990.5671220000004</v>
      </c>
      <c r="FO22" s="1042">
        <v>10141.349853</v>
      </c>
      <c r="FP22" s="1042">
        <v>9965.8730609999984</v>
      </c>
      <c r="FQ22" s="1042">
        <v>9968.175890999999</v>
      </c>
      <c r="FR22" s="1042">
        <v>9968.175890999999</v>
      </c>
      <c r="FS22" s="1042">
        <v>9968.175890999999</v>
      </c>
      <c r="FT22" s="1042">
        <v>9968.175890999999</v>
      </c>
      <c r="FU22" s="1042">
        <v>10145.505526000001</v>
      </c>
      <c r="FV22" s="1042">
        <v>10145.505526000001</v>
      </c>
      <c r="FW22" s="1042">
        <v>10145.505526000001</v>
      </c>
      <c r="FX22" s="1042">
        <v>10145.505526000001</v>
      </c>
      <c r="FY22" s="1044">
        <v>10145.505526000001</v>
      </c>
      <c r="FZ22" s="1043">
        <v>10145.505526000001</v>
      </c>
      <c r="GA22" s="1042">
        <v>10326.041906999999</v>
      </c>
      <c r="GB22" s="1042">
        <v>10326.041906999999</v>
      </c>
      <c r="GC22" s="1042">
        <v>10188.053395999999</v>
      </c>
      <c r="GD22" s="1042">
        <v>10188.053395999999</v>
      </c>
      <c r="GE22" s="1042">
        <v>10188.053395999999</v>
      </c>
      <c r="GF22" s="1042">
        <v>10188.053395999999</v>
      </c>
      <c r="GG22" s="1042">
        <v>10188.053395999999</v>
      </c>
      <c r="GH22" s="1042">
        <v>10188.053396000001</v>
      </c>
      <c r="GI22" s="1042">
        <v>10188.053395999999</v>
      </c>
      <c r="GJ22" s="1042">
        <v>12708.613236000001</v>
      </c>
      <c r="GK22" s="973">
        <v>12708.613235999999</v>
      </c>
      <c r="GL22" s="1042"/>
      <c r="GM22" s="260"/>
    </row>
    <row r="23" spans="1:195" ht="39.75" customHeight="1" x14ac:dyDescent="0.7">
      <c r="A23" s="975" t="s">
        <v>733</v>
      </c>
      <c r="B23" s="977">
        <v>0</v>
      </c>
      <c r="C23" s="977">
        <v>0</v>
      </c>
      <c r="D23" s="977">
        <v>0</v>
      </c>
      <c r="E23" s="977">
        <v>0</v>
      </c>
      <c r="F23" s="977">
        <v>0</v>
      </c>
      <c r="G23" s="977">
        <v>0</v>
      </c>
      <c r="H23" s="977">
        <v>0</v>
      </c>
      <c r="I23" s="977">
        <v>0</v>
      </c>
      <c r="J23" s="977">
        <v>0</v>
      </c>
      <c r="K23" s="977">
        <v>0</v>
      </c>
      <c r="L23" s="977">
        <v>0</v>
      </c>
      <c r="M23" s="977">
        <v>0</v>
      </c>
      <c r="N23" s="976">
        <v>0</v>
      </c>
      <c r="O23" s="977">
        <v>0</v>
      </c>
      <c r="P23" s="977">
        <v>0</v>
      </c>
      <c r="Q23" s="977">
        <v>0</v>
      </c>
      <c r="R23" s="977">
        <v>0</v>
      </c>
      <c r="S23" s="977">
        <v>0</v>
      </c>
      <c r="T23" s="977">
        <v>0</v>
      </c>
      <c r="U23" s="977">
        <v>0</v>
      </c>
      <c r="V23" s="977">
        <v>0</v>
      </c>
      <c r="W23" s="977">
        <v>0</v>
      </c>
      <c r="X23" s="977">
        <v>0</v>
      </c>
      <c r="Y23" s="978">
        <v>0</v>
      </c>
      <c r="Z23" s="977">
        <v>0</v>
      </c>
      <c r="AA23" s="977">
        <v>0</v>
      </c>
      <c r="AB23" s="977">
        <v>0</v>
      </c>
      <c r="AC23" s="977">
        <v>0</v>
      </c>
      <c r="AD23" s="977">
        <v>0</v>
      </c>
      <c r="AE23" s="977">
        <v>0</v>
      </c>
      <c r="AF23" s="977">
        <v>0</v>
      </c>
      <c r="AG23" s="977">
        <v>0</v>
      </c>
      <c r="AH23" s="977">
        <v>0</v>
      </c>
      <c r="AI23" s="977">
        <v>0</v>
      </c>
      <c r="AJ23" s="977">
        <v>0</v>
      </c>
      <c r="AK23" s="977">
        <v>0</v>
      </c>
      <c r="AL23" s="976">
        <v>0</v>
      </c>
      <c r="AM23" s="977">
        <v>0</v>
      </c>
      <c r="AN23" s="977">
        <v>0</v>
      </c>
      <c r="AO23" s="977">
        <v>0</v>
      </c>
      <c r="AP23" s="977">
        <v>0</v>
      </c>
      <c r="AQ23" s="977">
        <v>0</v>
      </c>
      <c r="AR23" s="977">
        <v>0</v>
      </c>
      <c r="AS23" s="977">
        <v>15</v>
      </c>
      <c r="AT23" s="977">
        <v>15</v>
      </c>
      <c r="AU23" s="977">
        <v>10</v>
      </c>
      <c r="AV23" s="977">
        <v>103</v>
      </c>
      <c r="AW23" s="978">
        <v>103</v>
      </c>
      <c r="AX23" s="980">
        <v>18</v>
      </c>
      <c r="AY23" s="980">
        <v>17</v>
      </c>
      <c r="AZ23" s="980">
        <v>7</v>
      </c>
      <c r="BA23" s="980">
        <v>17</v>
      </c>
      <c r="BB23" s="980">
        <v>17</v>
      </c>
      <c r="BC23" s="980">
        <v>17</v>
      </c>
      <c r="BD23" s="1003">
        <v>17</v>
      </c>
      <c r="BE23" s="1003">
        <v>17</v>
      </c>
      <c r="BF23" s="1003">
        <v>17</v>
      </c>
      <c r="BG23" s="1003">
        <v>67.2</v>
      </c>
      <c r="BH23" s="1003">
        <v>87</v>
      </c>
      <c r="BI23" s="1003">
        <v>17</v>
      </c>
      <c r="BJ23" s="1002">
        <v>17</v>
      </c>
      <c r="BK23" s="1003">
        <v>17</v>
      </c>
      <c r="BL23" s="1003">
        <v>17</v>
      </c>
      <c r="BM23" s="1003">
        <v>17</v>
      </c>
      <c r="BN23" s="1003">
        <v>17</v>
      </c>
      <c r="BO23" s="1003">
        <v>17</v>
      </c>
      <c r="BP23" s="1003">
        <v>17</v>
      </c>
      <c r="BQ23" s="1003">
        <v>17</v>
      </c>
      <c r="BR23" s="1003">
        <v>17</v>
      </c>
      <c r="BS23" s="1003">
        <v>17</v>
      </c>
      <c r="BT23" s="1003">
        <v>17</v>
      </c>
      <c r="BU23" s="1004">
        <v>17</v>
      </c>
      <c r="BV23" s="1002">
        <v>17</v>
      </c>
      <c r="BW23" s="1003">
        <v>17</v>
      </c>
      <c r="BX23" s="1003">
        <v>17</v>
      </c>
      <c r="BY23" s="977">
        <v>17</v>
      </c>
      <c r="BZ23" s="980">
        <v>17</v>
      </c>
      <c r="CA23" s="980">
        <v>17</v>
      </c>
      <c r="CB23" s="980">
        <v>17</v>
      </c>
      <c r="CC23" s="980">
        <v>17</v>
      </c>
      <c r="CD23" s="980">
        <v>7</v>
      </c>
      <c r="CE23" s="980">
        <v>17</v>
      </c>
      <c r="CF23" s="980">
        <v>17</v>
      </c>
      <c r="CG23" s="981">
        <v>17</v>
      </c>
      <c r="CH23" s="980">
        <v>2</v>
      </c>
      <c r="CI23" s="980">
        <v>17</v>
      </c>
      <c r="CJ23" s="980">
        <v>17</v>
      </c>
      <c r="CK23" s="980">
        <v>96.330432000000002</v>
      </c>
      <c r="CL23" s="980">
        <v>93.929770000000005</v>
      </c>
      <c r="CM23" s="980">
        <v>93.208169999999996</v>
      </c>
      <c r="CN23" s="980">
        <v>93.208169999999996</v>
      </c>
      <c r="CO23" s="980">
        <v>86.695035000000004</v>
      </c>
      <c r="CP23" s="980">
        <v>57.395035</v>
      </c>
      <c r="CQ23" s="1045">
        <v>57.395035</v>
      </c>
      <c r="CR23" s="1045">
        <v>61.686326000000001</v>
      </c>
      <c r="CS23" s="1045">
        <v>162.54106400000001</v>
      </c>
      <c r="CT23" s="1046">
        <v>157.28990999999999</v>
      </c>
      <c r="CU23" s="1045">
        <v>157.28990999999999</v>
      </c>
      <c r="CV23" s="1045">
        <v>144.92480499999999</v>
      </c>
      <c r="CW23" s="1045">
        <v>368.43968000000001</v>
      </c>
      <c r="CX23" s="1045">
        <v>379.708237</v>
      </c>
      <c r="CY23" s="1045">
        <v>364.08855800000003</v>
      </c>
      <c r="CZ23" s="1045">
        <v>307.06279700000005</v>
      </c>
      <c r="DA23" s="1045">
        <v>311.86357900000002</v>
      </c>
      <c r="DB23" s="1045">
        <v>221.55513099999999</v>
      </c>
      <c r="DC23" s="1045">
        <v>225.14970000000002</v>
      </c>
      <c r="DD23" s="1045">
        <v>212.77740900000001</v>
      </c>
      <c r="DE23" s="1047">
        <v>215.70737800000001</v>
      </c>
      <c r="DF23" s="1046">
        <v>220.794375</v>
      </c>
      <c r="DG23" s="1045">
        <v>211.67181400000001</v>
      </c>
      <c r="DH23" s="1045">
        <v>359.42452000000003</v>
      </c>
      <c r="DI23" s="1045">
        <v>433.72343100000001</v>
      </c>
      <c r="DJ23" s="1045">
        <v>305.73882299999997</v>
      </c>
      <c r="DK23" s="1045">
        <v>338.71498800000001</v>
      </c>
      <c r="DL23" s="1051">
        <v>501.34337199999999</v>
      </c>
      <c r="DM23" s="1051">
        <v>1369.506243</v>
      </c>
      <c r="DN23" s="1051">
        <v>1385.498705</v>
      </c>
      <c r="DO23" s="1051">
        <v>1647.293537</v>
      </c>
      <c r="DP23" s="1051">
        <v>1684.1695870000001</v>
      </c>
      <c r="DQ23" s="1052">
        <v>1529.1861640000002</v>
      </c>
      <c r="DR23" s="1053">
        <v>1507.9107220000001</v>
      </c>
      <c r="DS23" s="1051">
        <v>2166.7212710000003</v>
      </c>
      <c r="DT23" s="1051">
        <v>2200.1408149999997</v>
      </c>
      <c r="DU23" s="1051">
        <v>2276.2657489999997</v>
      </c>
      <c r="DV23" s="1051">
        <v>2231.8031290000004</v>
      </c>
      <c r="DW23" s="1045">
        <v>2368.8379660000001</v>
      </c>
      <c r="DX23" s="1045">
        <v>2438.1947789999999</v>
      </c>
      <c r="DY23" s="1045">
        <v>1796.576223</v>
      </c>
      <c r="DZ23" s="1045">
        <v>1814.9141650000001</v>
      </c>
      <c r="EA23" s="1045">
        <v>1778.906618</v>
      </c>
      <c r="EB23" s="1045">
        <v>1489.638332</v>
      </c>
      <c r="EC23" s="1047">
        <v>1369.0558449999999</v>
      </c>
      <c r="ED23" s="1046">
        <v>1420.6201410000001</v>
      </c>
      <c r="EE23" s="1045">
        <v>1344.4535689999998</v>
      </c>
      <c r="EF23" s="1045">
        <v>1304.8137099999999</v>
      </c>
      <c r="EG23" s="1045">
        <v>1326.3729450000001</v>
      </c>
      <c r="EH23" s="1045">
        <v>1344.089645</v>
      </c>
      <c r="EI23" s="1045">
        <v>2482.0331549999996</v>
      </c>
      <c r="EJ23" s="1045">
        <v>2446.9788670000003</v>
      </c>
      <c r="EK23" s="1045">
        <v>2305.5424830000002</v>
      </c>
      <c r="EL23" s="1045">
        <v>2260.7612200000003</v>
      </c>
      <c r="EM23" s="1045">
        <v>2364.2460959999999</v>
      </c>
      <c r="EN23" s="1045">
        <v>2446.329135</v>
      </c>
      <c r="EO23" s="1045">
        <v>2396.1671249999999</v>
      </c>
      <c r="EP23" s="1046">
        <v>2401.692094</v>
      </c>
      <c r="EQ23" s="1045">
        <v>2456.4105709999999</v>
      </c>
      <c r="ER23" s="1045">
        <v>2520.4286630000001</v>
      </c>
      <c r="ES23" s="1045">
        <v>2479.2531860000004</v>
      </c>
      <c r="ET23" s="1045">
        <v>2495.0890249999998</v>
      </c>
      <c r="EU23" s="1045">
        <v>2658.0864630000001</v>
      </c>
      <c r="EV23" s="1045">
        <v>2784.2552680000003</v>
      </c>
      <c r="EW23" s="1045">
        <v>3202.9821619999998</v>
      </c>
      <c r="EX23" s="1045">
        <v>3338.5139700000004</v>
      </c>
      <c r="EY23" s="1045">
        <v>3333.0521189999999</v>
      </c>
      <c r="EZ23" s="1045">
        <v>3448.0878870000001</v>
      </c>
      <c r="FA23" s="1047">
        <v>3626.8374079999999</v>
      </c>
      <c r="FB23" s="1046">
        <v>3615.6560850000001</v>
      </c>
      <c r="FC23" s="1045">
        <v>4538.2539649999999</v>
      </c>
      <c r="FD23" s="1045">
        <v>4537.2766890000003</v>
      </c>
      <c r="FE23" s="1045">
        <v>4533.6732489999995</v>
      </c>
      <c r="FF23" s="1045">
        <v>4503.1713380000001</v>
      </c>
      <c r="FG23" s="1045">
        <v>4493.9882869999992</v>
      </c>
      <c r="FH23" s="1045">
        <v>4476.6106760000002</v>
      </c>
      <c r="FI23" s="1045">
        <v>4527.7888290000001</v>
      </c>
      <c r="FJ23" s="1045">
        <v>4539.0325629999998</v>
      </c>
      <c r="FK23" s="1045">
        <v>4584.9168370000007</v>
      </c>
      <c r="FL23" s="1045">
        <v>4529.3412850000004</v>
      </c>
      <c r="FM23" s="1047">
        <v>4466.9729970000008</v>
      </c>
      <c r="FN23" s="1045">
        <v>4474.1370349999997</v>
      </c>
      <c r="FO23" s="1045">
        <v>4471.1428080000005</v>
      </c>
      <c r="FP23" s="1045">
        <v>4524.5379009999997</v>
      </c>
      <c r="FQ23" s="1045">
        <v>4527.8060599999999</v>
      </c>
      <c r="FR23" s="1045">
        <v>4523.3929129999997</v>
      </c>
      <c r="FS23" s="1045">
        <v>4291.9995289999997</v>
      </c>
      <c r="FT23" s="1045">
        <v>4083.7632189999999</v>
      </c>
      <c r="FU23" s="1045">
        <v>4253.8365269999995</v>
      </c>
      <c r="FV23" s="1045">
        <v>4031.266842</v>
      </c>
      <c r="FW23" s="1045">
        <v>4087.9073100000001</v>
      </c>
      <c r="FX23" s="1045">
        <v>3929.6681200000003</v>
      </c>
      <c r="FY23" s="1047">
        <v>4202.9751639999995</v>
      </c>
      <c r="FZ23" s="1046">
        <v>4171.2955849999998</v>
      </c>
      <c r="GA23" s="1045">
        <v>3767.038106</v>
      </c>
      <c r="GB23" s="1045">
        <v>3340.8740400000002</v>
      </c>
      <c r="GC23" s="1045">
        <v>3494.6203580000001</v>
      </c>
      <c r="GD23" s="1045">
        <v>3306.133722</v>
      </c>
      <c r="GE23" s="1045">
        <v>3588.4100010000002</v>
      </c>
      <c r="GF23" s="1045">
        <v>3661.5007949999999</v>
      </c>
      <c r="GG23" s="1045">
        <v>3384.4914449999997</v>
      </c>
      <c r="GH23" s="1045">
        <v>2707.0672409999997</v>
      </c>
      <c r="GI23" s="1045">
        <v>2533.4130210000003</v>
      </c>
      <c r="GJ23" s="1045">
        <v>2468.4463930000002</v>
      </c>
      <c r="GK23" s="981">
        <v>3969.3453399999999</v>
      </c>
      <c r="GL23" s="1045"/>
      <c r="GM23" s="248"/>
    </row>
    <row r="24" spans="1:195" ht="39.75" customHeight="1" x14ac:dyDescent="0.7">
      <c r="A24" s="975" t="s">
        <v>734</v>
      </c>
      <c r="B24" s="977">
        <v>0</v>
      </c>
      <c r="C24" s="977">
        <v>0</v>
      </c>
      <c r="D24" s="977">
        <v>0</v>
      </c>
      <c r="E24" s="977">
        <v>0</v>
      </c>
      <c r="F24" s="977">
        <v>0</v>
      </c>
      <c r="G24" s="977">
        <v>0</v>
      </c>
      <c r="H24" s="977">
        <v>0</v>
      </c>
      <c r="I24" s="977">
        <v>0</v>
      </c>
      <c r="J24" s="977">
        <v>0</v>
      </c>
      <c r="K24" s="977">
        <v>0</v>
      </c>
      <c r="L24" s="977">
        <v>0</v>
      </c>
      <c r="M24" s="977">
        <v>0</v>
      </c>
      <c r="N24" s="976">
        <v>0</v>
      </c>
      <c r="O24" s="977">
        <v>0</v>
      </c>
      <c r="P24" s="977">
        <v>0</v>
      </c>
      <c r="Q24" s="977">
        <v>0</v>
      </c>
      <c r="R24" s="977">
        <v>0</v>
      </c>
      <c r="S24" s="977">
        <v>0</v>
      </c>
      <c r="T24" s="977">
        <v>0</v>
      </c>
      <c r="U24" s="977">
        <v>0</v>
      </c>
      <c r="V24" s="977">
        <v>0</v>
      </c>
      <c r="W24" s="977">
        <v>0</v>
      </c>
      <c r="X24" s="977">
        <v>0</v>
      </c>
      <c r="Y24" s="978">
        <v>0</v>
      </c>
      <c r="Z24" s="977">
        <v>0</v>
      </c>
      <c r="AA24" s="977">
        <v>0</v>
      </c>
      <c r="AB24" s="977">
        <v>0</v>
      </c>
      <c r="AC24" s="977">
        <v>0</v>
      </c>
      <c r="AD24" s="977">
        <v>0</v>
      </c>
      <c r="AE24" s="977">
        <v>0</v>
      </c>
      <c r="AF24" s="977">
        <v>0</v>
      </c>
      <c r="AG24" s="977">
        <v>0</v>
      </c>
      <c r="AH24" s="977">
        <v>0</v>
      </c>
      <c r="AI24" s="977">
        <v>0</v>
      </c>
      <c r="AJ24" s="977">
        <v>0</v>
      </c>
      <c r="AK24" s="977">
        <v>0</v>
      </c>
      <c r="AL24" s="976">
        <v>0</v>
      </c>
      <c r="AM24" s="977">
        <v>0</v>
      </c>
      <c r="AN24" s="977">
        <v>0</v>
      </c>
      <c r="AO24" s="977">
        <v>0</v>
      </c>
      <c r="AP24" s="977">
        <v>0</v>
      </c>
      <c r="AQ24" s="977">
        <v>0</v>
      </c>
      <c r="AR24" s="977">
        <v>0</v>
      </c>
      <c r="AS24" s="977">
        <v>1.5649999999999999</v>
      </c>
      <c r="AT24" s="977">
        <v>1.5649999999999999</v>
      </c>
      <c r="AU24" s="977">
        <v>6.5650000000000004</v>
      </c>
      <c r="AV24" s="977">
        <v>6.72</v>
      </c>
      <c r="AW24" s="978">
        <v>6.72</v>
      </c>
      <c r="AX24" s="980">
        <v>6.72</v>
      </c>
      <c r="AY24" s="980">
        <v>6.72</v>
      </c>
      <c r="AZ24" s="980">
        <v>16.72</v>
      </c>
      <c r="BA24" s="980">
        <v>6.72</v>
      </c>
      <c r="BB24" s="980">
        <v>6.72</v>
      </c>
      <c r="BC24" s="980">
        <v>6.72</v>
      </c>
      <c r="BD24" s="1003">
        <v>6.72</v>
      </c>
      <c r="BE24" s="1003">
        <v>6.72</v>
      </c>
      <c r="BF24" s="1003">
        <v>6.72</v>
      </c>
      <c r="BG24" s="1003">
        <v>6.72</v>
      </c>
      <c r="BH24" s="1003">
        <v>6.72</v>
      </c>
      <c r="BI24" s="1003">
        <v>6.72</v>
      </c>
      <c r="BJ24" s="1002">
        <v>6.72</v>
      </c>
      <c r="BK24" s="1003">
        <v>6.72</v>
      </c>
      <c r="BL24" s="1003">
        <v>6.72</v>
      </c>
      <c r="BM24" s="1003">
        <v>6.72</v>
      </c>
      <c r="BN24" s="1003">
        <v>6.72</v>
      </c>
      <c r="BO24" s="1003">
        <v>6.72</v>
      </c>
      <c r="BP24" s="1003">
        <v>6.72</v>
      </c>
      <c r="BQ24" s="1003">
        <v>6.72</v>
      </c>
      <c r="BR24" s="1003">
        <v>6.72</v>
      </c>
      <c r="BS24" s="1003">
        <v>6.72</v>
      </c>
      <c r="BT24" s="1003">
        <v>6.72</v>
      </c>
      <c r="BU24" s="1004">
        <v>6.72</v>
      </c>
      <c r="BV24" s="1002">
        <v>6.72</v>
      </c>
      <c r="BW24" s="1003">
        <v>6.72</v>
      </c>
      <c r="BX24" s="1003">
        <v>6.72</v>
      </c>
      <c r="BY24" s="977">
        <v>6.72</v>
      </c>
      <c r="BZ24" s="980">
        <v>6.72</v>
      </c>
      <c r="CA24" s="980">
        <v>6.72</v>
      </c>
      <c r="CB24" s="980">
        <v>6.72</v>
      </c>
      <c r="CC24" s="980">
        <v>6.72</v>
      </c>
      <c r="CD24" s="980">
        <v>16.59</v>
      </c>
      <c r="CE24" s="980">
        <v>6.72</v>
      </c>
      <c r="CF24" s="980">
        <v>6.59</v>
      </c>
      <c r="CG24" s="981">
        <v>6.59</v>
      </c>
      <c r="CH24" s="980">
        <v>21.59</v>
      </c>
      <c r="CI24" s="980">
        <v>6.59</v>
      </c>
      <c r="CJ24" s="980">
        <v>6.59</v>
      </c>
      <c r="CK24" s="980">
        <v>70.189567999999994</v>
      </c>
      <c r="CL24" s="980">
        <v>113.59022999999999</v>
      </c>
      <c r="CM24" s="980">
        <v>111.31183</v>
      </c>
      <c r="CN24" s="980">
        <v>111.31183</v>
      </c>
      <c r="CO24" s="980">
        <v>114.564965</v>
      </c>
      <c r="CP24" s="980">
        <v>114.564965</v>
      </c>
      <c r="CQ24" s="1045">
        <v>114.564965</v>
      </c>
      <c r="CR24" s="1045">
        <v>109.273674</v>
      </c>
      <c r="CS24" s="1045">
        <v>302.937164</v>
      </c>
      <c r="CT24" s="1046">
        <v>300.18831799999998</v>
      </c>
      <c r="CU24" s="1045">
        <v>300.18831799999998</v>
      </c>
      <c r="CV24" s="1045">
        <v>307.55342300000001</v>
      </c>
      <c r="CW24" s="1045">
        <v>475.17154799999997</v>
      </c>
      <c r="CX24" s="1045">
        <v>492.32499099999995</v>
      </c>
      <c r="CY24" s="1045">
        <v>497.94467000000003</v>
      </c>
      <c r="CZ24" s="1045">
        <v>550.92743099999996</v>
      </c>
      <c r="DA24" s="1045">
        <v>549.12664899999993</v>
      </c>
      <c r="DB24" s="1045">
        <v>651.43509699999993</v>
      </c>
      <c r="DC24" s="1045">
        <v>675.69050000000004</v>
      </c>
      <c r="DD24" s="1045">
        <v>714.06281899999988</v>
      </c>
      <c r="DE24" s="1047">
        <v>763.03284999999994</v>
      </c>
      <c r="DF24" s="1046">
        <v>771.94585300000006</v>
      </c>
      <c r="DG24" s="1045">
        <v>789.06841399999996</v>
      </c>
      <c r="DH24" s="1045">
        <v>879.49782399999992</v>
      </c>
      <c r="DI24" s="1045">
        <v>955.19891300000006</v>
      </c>
      <c r="DJ24" s="1045">
        <v>1088.9549040000002</v>
      </c>
      <c r="DK24" s="1045">
        <v>1054.433892</v>
      </c>
      <c r="DL24" s="1051">
        <v>900.69022800000016</v>
      </c>
      <c r="DM24" s="1051">
        <v>911.77154500000006</v>
      </c>
      <c r="DN24" s="1051">
        <v>899.17436300000008</v>
      </c>
      <c r="DO24" s="1051">
        <v>1028.8370879999998</v>
      </c>
      <c r="DP24" s="1051">
        <v>1052.5110379999999</v>
      </c>
      <c r="DQ24" s="1052">
        <v>1104.2731259999998</v>
      </c>
      <c r="DR24" s="1053">
        <v>1096.372709</v>
      </c>
      <c r="DS24" s="1051">
        <v>1127.901247</v>
      </c>
      <c r="DT24" s="1051">
        <v>1158.2079659999999</v>
      </c>
      <c r="DU24" s="1051">
        <v>1187.634532</v>
      </c>
      <c r="DV24" s="1051">
        <v>1224.6174509999998</v>
      </c>
      <c r="DW24" s="1045">
        <v>1176.5697180000002</v>
      </c>
      <c r="DX24" s="1045">
        <v>1217.8748590000002</v>
      </c>
      <c r="DY24" s="1045">
        <v>1245.9053309999999</v>
      </c>
      <c r="DZ24" s="1045">
        <v>1313.241855</v>
      </c>
      <c r="EA24" s="1045">
        <v>1465.8516669999999</v>
      </c>
      <c r="EB24" s="1045">
        <v>2137.7704039999999</v>
      </c>
      <c r="EC24" s="1047">
        <v>2183.917391</v>
      </c>
      <c r="ED24" s="1046">
        <v>2148.606855</v>
      </c>
      <c r="EE24" s="1045">
        <v>2230.5865290000002</v>
      </c>
      <c r="EF24" s="1045">
        <v>2247.7515050000002</v>
      </c>
      <c r="EG24" s="1045">
        <v>2303.2840510000001</v>
      </c>
      <c r="EH24" s="1045">
        <v>2367.595002</v>
      </c>
      <c r="EI24" s="1045">
        <v>3043.0301920000002</v>
      </c>
      <c r="EJ24" s="1045">
        <v>3782.4644080000003</v>
      </c>
      <c r="EK24" s="1045">
        <v>3959.9096170000003</v>
      </c>
      <c r="EL24" s="1045">
        <v>4281.0732129999997</v>
      </c>
      <c r="EM24" s="1045">
        <v>4306.3700819999995</v>
      </c>
      <c r="EN24" s="1045">
        <v>4402.7428159999999</v>
      </c>
      <c r="EO24" s="1045">
        <v>4619.5433949999997</v>
      </c>
      <c r="EP24" s="1046">
        <v>4661.2285149999998</v>
      </c>
      <c r="EQ24" s="1045">
        <v>4738.2581440000004</v>
      </c>
      <c r="ER24" s="1045">
        <v>4727.1972059999989</v>
      </c>
      <c r="ES24" s="1045">
        <v>4861.8985410000005</v>
      </c>
      <c r="ET24" s="1045">
        <v>5073.8208099999993</v>
      </c>
      <c r="EU24" s="1045">
        <v>5235.0677050000004</v>
      </c>
      <c r="EV24" s="1045">
        <v>5461.0172979999998</v>
      </c>
      <c r="EW24" s="1045">
        <v>5339.7720890000001</v>
      </c>
      <c r="EX24" s="1045">
        <v>5276.135342999999</v>
      </c>
      <c r="EY24" s="1045">
        <v>5328.0604820000008</v>
      </c>
      <c r="EZ24" s="1045">
        <v>5362.7763109999996</v>
      </c>
      <c r="FA24" s="1047">
        <v>5171.3325779999996</v>
      </c>
      <c r="FB24" s="1046">
        <v>5151.0429389999999</v>
      </c>
      <c r="FC24" s="1045">
        <v>4840.0204980000008</v>
      </c>
      <c r="FD24" s="1045">
        <v>4713.3842160000013</v>
      </c>
      <c r="FE24" s="1045">
        <v>4717.9946560000008</v>
      </c>
      <c r="FF24" s="1045">
        <v>4748.4965670000011</v>
      </c>
      <c r="FG24" s="1045">
        <v>4757.679618000001</v>
      </c>
      <c r="FH24" s="1045">
        <v>4775.057229</v>
      </c>
      <c r="FI24" s="1045">
        <v>4827.3832880000009</v>
      </c>
      <c r="FJ24" s="1045">
        <v>1853.508814</v>
      </c>
      <c r="FK24" s="1045">
        <v>1841.4617169999999</v>
      </c>
      <c r="FL24" s="1045">
        <v>1975.0992689999998</v>
      </c>
      <c r="FM24" s="1047">
        <v>1957.4769249999999</v>
      </c>
      <c r="FN24" s="1045">
        <v>1950.312887</v>
      </c>
      <c r="FO24" s="1045">
        <v>2037.601304</v>
      </c>
      <c r="FP24" s="1045">
        <v>1835.340931</v>
      </c>
      <c r="FQ24" s="1045">
        <v>1834.3756019999998</v>
      </c>
      <c r="FR24" s="1045">
        <v>1840.1519879999998</v>
      </c>
      <c r="FS24" s="1045">
        <v>2071.545372</v>
      </c>
      <c r="FT24" s="1045">
        <v>2279.7816819999998</v>
      </c>
      <c r="FU24" s="1045">
        <v>2219.1448370000003</v>
      </c>
      <c r="FV24" s="1045">
        <v>2438.459386</v>
      </c>
      <c r="FW24" s="1045">
        <v>2381.8189179999999</v>
      </c>
      <c r="FX24" s="1045">
        <v>2540.0581080000002</v>
      </c>
      <c r="FY24" s="1047">
        <v>2266.751064</v>
      </c>
      <c r="FZ24" s="1046">
        <v>2298.4306430000001</v>
      </c>
      <c r="GA24" s="1045">
        <v>2502.5478459999999</v>
      </c>
      <c r="GB24" s="1045">
        <v>3158.6364289999997</v>
      </c>
      <c r="GC24" s="1045">
        <v>2985.0219859999997</v>
      </c>
      <c r="GD24" s="1045">
        <v>3173.5092219999997</v>
      </c>
      <c r="GE24" s="1045">
        <v>2956.7701119999997</v>
      </c>
      <c r="GF24" s="1045">
        <v>2982.8855409999992</v>
      </c>
      <c r="GG24" s="1045">
        <v>3260.6248909999999</v>
      </c>
      <c r="GH24" s="1045">
        <v>3786.677095</v>
      </c>
      <c r="GI24" s="1045">
        <v>4055.3092160000001</v>
      </c>
      <c r="GJ24" s="1045">
        <v>6848.3672839999999</v>
      </c>
      <c r="GK24" s="981">
        <v>4677.0304340000002</v>
      </c>
      <c r="GL24" s="1045"/>
      <c r="GM24" s="248"/>
    </row>
    <row r="25" spans="1:195" s="974" customFormat="1" ht="39.75" customHeight="1" x14ac:dyDescent="0.7">
      <c r="A25" s="988" t="s">
        <v>755</v>
      </c>
      <c r="B25" s="948"/>
      <c r="C25" s="948"/>
      <c r="D25" s="948"/>
      <c r="E25" s="948"/>
      <c r="F25" s="948"/>
      <c r="G25" s="948"/>
      <c r="H25" s="948"/>
      <c r="I25" s="948"/>
      <c r="J25" s="948"/>
      <c r="K25" s="948"/>
      <c r="L25" s="948"/>
      <c r="M25" s="948"/>
      <c r="N25" s="953"/>
      <c r="O25" s="948"/>
      <c r="P25" s="948"/>
      <c r="Q25" s="948"/>
      <c r="R25" s="948"/>
      <c r="S25" s="948"/>
      <c r="T25" s="948"/>
      <c r="U25" s="948"/>
      <c r="V25" s="948"/>
      <c r="W25" s="948"/>
      <c r="X25" s="948"/>
      <c r="Y25" s="954"/>
      <c r="Z25" s="948"/>
      <c r="AA25" s="948"/>
      <c r="AB25" s="948"/>
      <c r="AC25" s="948"/>
      <c r="AD25" s="948"/>
      <c r="AE25" s="948"/>
      <c r="AF25" s="948"/>
      <c r="AG25" s="948"/>
      <c r="AH25" s="948"/>
      <c r="AI25" s="948"/>
      <c r="AJ25" s="948"/>
      <c r="AK25" s="948"/>
      <c r="AL25" s="953"/>
      <c r="AM25" s="948"/>
      <c r="AN25" s="948"/>
      <c r="AO25" s="948"/>
      <c r="AP25" s="948"/>
      <c r="AQ25" s="948"/>
      <c r="AR25" s="948"/>
      <c r="AS25" s="948"/>
      <c r="AT25" s="948"/>
      <c r="AU25" s="948"/>
      <c r="AV25" s="948"/>
      <c r="AW25" s="954"/>
      <c r="AX25" s="972"/>
      <c r="AY25" s="972"/>
      <c r="AZ25" s="972"/>
      <c r="BA25" s="972"/>
      <c r="BB25" s="972"/>
      <c r="BC25" s="972"/>
      <c r="BD25" s="956"/>
      <c r="BE25" s="956"/>
      <c r="BF25" s="956"/>
      <c r="BG25" s="956"/>
      <c r="BH25" s="956"/>
      <c r="BI25" s="956"/>
      <c r="BJ25" s="955"/>
      <c r="BK25" s="956"/>
      <c r="BL25" s="956"/>
      <c r="BM25" s="956"/>
      <c r="BN25" s="956"/>
      <c r="BO25" s="956"/>
      <c r="BP25" s="956"/>
      <c r="BQ25" s="956"/>
      <c r="BR25" s="956"/>
      <c r="BS25" s="956"/>
      <c r="BT25" s="956"/>
      <c r="BU25" s="957"/>
      <c r="BV25" s="955"/>
      <c r="BW25" s="956"/>
      <c r="BX25" s="956"/>
      <c r="BY25" s="948"/>
      <c r="BZ25" s="972"/>
      <c r="CA25" s="972"/>
      <c r="CB25" s="972"/>
      <c r="CC25" s="972"/>
      <c r="CD25" s="972"/>
      <c r="CE25" s="972"/>
      <c r="CF25" s="972"/>
      <c r="CG25" s="973"/>
      <c r="CH25" s="972"/>
      <c r="CI25" s="972"/>
      <c r="CJ25" s="972"/>
      <c r="CK25" s="972"/>
      <c r="CL25" s="972"/>
      <c r="CM25" s="972"/>
      <c r="CN25" s="972"/>
      <c r="CO25" s="972"/>
      <c r="CP25" s="972"/>
      <c r="CQ25" s="1042"/>
      <c r="CR25" s="1042"/>
      <c r="CS25" s="1042"/>
      <c r="CT25" s="1043"/>
      <c r="CU25" s="1042"/>
      <c r="CV25" s="1042"/>
      <c r="CW25" s="1042"/>
      <c r="CX25" s="1042"/>
      <c r="CY25" s="1042"/>
      <c r="CZ25" s="1042"/>
      <c r="DA25" s="1042"/>
      <c r="DB25" s="1042"/>
      <c r="DC25" s="1042"/>
      <c r="DD25" s="1042"/>
      <c r="DE25" s="1044"/>
      <c r="DF25" s="1043"/>
      <c r="DG25" s="1042"/>
      <c r="DH25" s="1042"/>
      <c r="DI25" s="1042"/>
      <c r="DJ25" s="1042"/>
      <c r="DK25" s="1042"/>
      <c r="DL25" s="1048"/>
      <c r="DM25" s="1048"/>
      <c r="DN25" s="1048"/>
      <c r="DO25" s="1048"/>
      <c r="DP25" s="1048"/>
      <c r="DQ25" s="1049"/>
      <c r="DR25" s="1050"/>
      <c r="DS25" s="1048"/>
      <c r="DT25" s="1048"/>
      <c r="DU25" s="1048"/>
      <c r="DV25" s="1048"/>
      <c r="DW25" s="1042"/>
      <c r="DX25" s="1042"/>
      <c r="DY25" s="1042"/>
      <c r="DZ25" s="1042"/>
      <c r="EA25" s="1042"/>
      <c r="EB25" s="1042"/>
      <c r="EC25" s="1044"/>
      <c r="ED25" s="1043"/>
      <c r="EE25" s="1042"/>
      <c r="EF25" s="1042"/>
      <c r="EG25" s="1042"/>
      <c r="EH25" s="1042"/>
      <c r="EI25" s="1042"/>
      <c r="EJ25" s="1042"/>
      <c r="EK25" s="1042"/>
      <c r="EL25" s="1042"/>
      <c r="EM25" s="1042"/>
      <c r="EN25" s="1042"/>
      <c r="EO25" s="1042"/>
      <c r="EP25" s="1043"/>
      <c r="EQ25" s="1042"/>
      <c r="ER25" s="1042"/>
      <c r="ES25" s="1042"/>
      <c r="ET25" s="1042"/>
      <c r="EU25" s="1042"/>
      <c r="EV25" s="1042"/>
      <c r="EW25" s="1042"/>
      <c r="EX25" s="1042"/>
      <c r="EY25" s="1042"/>
      <c r="EZ25" s="1042"/>
      <c r="FA25" s="1044">
        <v>0</v>
      </c>
      <c r="FB25" s="1043">
        <v>0</v>
      </c>
      <c r="FC25" s="1042">
        <v>5385.7408990000004</v>
      </c>
      <c r="FD25" s="1042">
        <v>5359.0751610000007</v>
      </c>
      <c r="FE25" s="1042">
        <v>5359.0751610000007</v>
      </c>
      <c r="FF25" s="1042">
        <v>5359.0751610000007</v>
      </c>
      <c r="FG25" s="1042">
        <v>8028.4177280000004</v>
      </c>
      <c r="FH25" s="1042">
        <v>8028.4177280000004</v>
      </c>
      <c r="FI25" s="1042">
        <v>8186.9786709999998</v>
      </c>
      <c r="FJ25" s="1042">
        <v>8569.3260600000012</v>
      </c>
      <c r="FK25" s="1042">
        <v>8576.8357969999997</v>
      </c>
      <c r="FL25" s="1042">
        <v>8576.8357969999997</v>
      </c>
      <c r="FM25" s="1044">
        <v>8874.9394560000001</v>
      </c>
      <c r="FN25" s="1042">
        <v>8874.9394560000001</v>
      </c>
      <c r="FO25" s="1042">
        <v>9023.2479609999991</v>
      </c>
      <c r="FP25" s="1042">
        <v>9023.2479609999991</v>
      </c>
      <c r="FQ25" s="1042">
        <v>9024.3429399999986</v>
      </c>
      <c r="FR25" s="1042">
        <v>9024.3429399999986</v>
      </c>
      <c r="FS25" s="1042">
        <v>9030.2679399999997</v>
      </c>
      <c r="FT25" s="1042">
        <v>9030.2679399999997</v>
      </c>
      <c r="FU25" s="1042">
        <v>9202.6772290000008</v>
      </c>
      <c r="FV25" s="1042">
        <v>9202.677228999999</v>
      </c>
      <c r="FW25" s="1042">
        <v>9202.6772290000008</v>
      </c>
      <c r="FX25" s="1042">
        <v>9202.6772290000008</v>
      </c>
      <c r="FY25" s="1044">
        <v>9208.7192469999991</v>
      </c>
      <c r="FZ25" s="1043">
        <v>9208.7192469999991</v>
      </c>
      <c r="GA25" s="1042">
        <v>9384.4296940000004</v>
      </c>
      <c r="GB25" s="1042">
        <v>9384.4296940000004</v>
      </c>
      <c r="GC25" s="1042">
        <v>9384.4296940000004</v>
      </c>
      <c r="GD25" s="1042">
        <v>9580.8649519999999</v>
      </c>
      <c r="GE25" s="1042">
        <v>9590.905896000002</v>
      </c>
      <c r="GF25" s="1042">
        <v>9587.0262999999995</v>
      </c>
      <c r="GG25" s="1042">
        <v>9587.0263000000014</v>
      </c>
      <c r="GH25" s="1042">
        <v>9587.0263000000014</v>
      </c>
      <c r="GI25" s="1042">
        <v>9587.0263000000014</v>
      </c>
      <c r="GJ25" s="1042">
        <v>13513.343677000001</v>
      </c>
      <c r="GK25" s="973">
        <v>13523.506305999999</v>
      </c>
      <c r="GL25" s="1042"/>
      <c r="GM25" s="260"/>
    </row>
    <row r="26" spans="1:195" ht="39.75" customHeight="1" x14ac:dyDescent="0.7">
      <c r="A26" s="975" t="s">
        <v>733</v>
      </c>
      <c r="B26" s="977"/>
      <c r="C26" s="977"/>
      <c r="D26" s="977"/>
      <c r="E26" s="977"/>
      <c r="F26" s="977"/>
      <c r="G26" s="977"/>
      <c r="H26" s="977"/>
      <c r="I26" s="977"/>
      <c r="J26" s="977"/>
      <c r="K26" s="977"/>
      <c r="L26" s="977"/>
      <c r="M26" s="977"/>
      <c r="N26" s="976"/>
      <c r="O26" s="977"/>
      <c r="P26" s="977"/>
      <c r="Q26" s="977"/>
      <c r="R26" s="977"/>
      <c r="S26" s="977"/>
      <c r="T26" s="977"/>
      <c r="U26" s="977"/>
      <c r="V26" s="977"/>
      <c r="W26" s="977"/>
      <c r="X26" s="977"/>
      <c r="Y26" s="978"/>
      <c r="Z26" s="977"/>
      <c r="AA26" s="977"/>
      <c r="AB26" s="977"/>
      <c r="AC26" s="977"/>
      <c r="AD26" s="977"/>
      <c r="AE26" s="977"/>
      <c r="AF26" s="977"/>
      <c r="AG26" s="977"/>
      <c r="AH26" s="977"/>
      <c r="AI26" s="977"/>
      <c r="AJ26" s="977"/>
      <c r="AK26" s="977"/>
      <c r="AL26" s="976"/>
      <c r="AM26" s="977"/>
      <c r="AN26" s="977"/>
      <c r="AO26" s="977"/>
      <c r="AP26" s="977"/>
      <c r="AQ26" s="977"/>
      <c r="AR26" s="977"/>
      <c r="AS26" s="977"/>
      <c r="AT26" s="977"/>
      <c r="AU26" s="977"/>
      <c r="AV26" s="977"/>
      <c r="AW26" s="978"/>
      <c r="AX26" s="980"/>
      <c r="AY26" s="980"/>
      <c r="AZ26" s="980"/>
      <c r="BA26" s="980"/>
      <c r="BB26" s="980"/>
      <c r="BC26" s="980"/>
      <c r="BD26" s="1003"/>
      <c r="BE26" s="1003"/>
      <c r="BF26" s="1003"/>
      <c r="BG26" s="1003"/>
      <c r="BH26" s="1003"/>
      <c r="BI26" s="1003"/>
      <c r="BJ26" s="1002"/>
      <c r="BK26" s="1003"/>
      <c r="BL26" s="1003"/>
      <c r="BM26" s="1003"/>
      <c r="BN26" s="1003"/>
      <c r="BO26" s="1003"/>
      <c r="BP26" s="1003"/>
      <c r="BQ26" s="1003"/>
      <c r="BR26" s="1003"/>
      <c r="BS26" s="1003"/>
      <c r="BT26" s="1003"/>
      <c r="BU26" s="1004"/>
      <c r="BV26" s="1002"/>
      <c r="BW26" s="1003"/>
      <c r="BX26" s="1003"/>
      <c r="BY26" s="977"/>
      <c r="BZ26" s="980"/>
      <c r="CA26" s="980"/>
      <c r="CB26" s="980"/>
      <c r="CC26" s="980"/>
      <c r="CD26" s="980"/>
      <c r="CE26" s="980"/>
      <c r="CF26" s="980"/>
      <c r="CG26" s="981"/>
      <c r="CH26" s="980"/>
      <c r="CI26" s="980"/>
      <c r="CJ26" s="980"/>
      <c r="CK26" s="980"/>
      <c r="CL26" s="980"/>
      <c r="CM26" s="980"/>
      <c r="CN26" s="980"/>
      <c r="CO26" s="980"/>
      <c r="CP26" s="980"/>
      <c r="CQ26" s="1045"/>
      <c r="CR26" s="1045"/>
      <c r="CS26" s="1045"/>
      <c r="CT26" s="1046"/>
      <c r="CU26" s="1045"/>
      <c r="CV26" s="1045"/>
      <c r="CW26" s="1045"/>
      <c r="CX26" s="1045"/>
      <c r="CY26" s="1045"/>
      <c r="CZ26" s="1045"/>
      <c r="DA26" s="1045"/>
      <c r="DB26" s="1045"/>
      <c r="DC26" s="1045"/>
      <c r="DD26" s="1045"/>
      <c r="DE26" s="1047"/>
      <c r="DF26" s="1046"/>
      <c r="DG26" s="1045"/>
      <c r="DH26" s="1045"/>
      <c r="DI26" s="1045"/>
      <c r="DJ26" s="1045"/>
      <c r="DK26" s="1045"/>
      <c r="DL26" s="1051"/>
      <c r="DM26" s="1051"/>
      <c r="DN26" s="1051"/>
      <c r="DO26" s="1051"/>
      <c r="DP26" s="1051"/>
      <c r="DQ26" s="1052"/>
      <c r="DR26" s="1053"/>
      <c r="DS26" s="1051"/>
      <c r="DT26" s="1051"/>
      <c r="DU26" s="1051"/>
      <c r="DV26" s="1051"/>
      <c r="DW26" s="1045"/>
      <c r="DX26" s="1045"/>
      <c r="DY26" s="1045"/>
      <c r="DZ26" s="1045"/>
      <c r="EA26" s="1045"/>
      <c r="EB26" s="1045"/>
      <c r="EC26" s="1047"/>
      <c r="ED26" s="1046"/>
      <c r="EE26" s="1045"/>
      <c r="EF26" s="1045"/>
      <c r="EG26" s="1045"/>
      <c r="EH26" s="1045"/>
      <c r="EI26" s="1045"/>
      <c r="EJ26" s="1045"/>
      <c r="EK26" s="1045"/>
      <c r="EL26" s="1045"/>
      <c r="EM26" s="1045"/>
      <c r="EN26" s="1045"/>
      <c r="EO26" s="1045"/>
      <c r="EP26" s="1046"/>
      <c r="EQ26" s="1045"/>
      <c r="ER26" s="1045"/>
      <c r="ES26" s="1045"/>
      <c r="ET26" s="1045"/>
      <c r="EU26" s="1045"/>
      <c r="EV26" s="1045"/>
      <c r="EW26" s="1045"/>
      <c r="EX26" s="1045"/>
      <c r="EY26" s="1045"/>
      <c r="EZ26" s="1045"/>
      <c r="FA26" s="1047">
        <v>0</v>
      </c>
      <c r="FB26" s="1046">
        <v>0</v>
      </c>
      <c r="FC26" s="1045">
        <v>4514.2106299999996</v>
      </c>
      <c r="FD26" s="1045">
        <v>4404.319297</v>
      </c>
      <c r="FE26" s="1045">
        <v>4406.2578569999996</v>
      </c>
      <c r="FF26" s="1045">
        <v>4411.8844090000002</v>
      </c>
      <c r="FG26" s="1045">
        <v>4405.1433430000006</v>
      </c>
      <c r="FH26" s="1045">
        <v>4315.0150990000002</v>
      </c>
      <c r="FI26" s="1045">
        <v>3989.242671</v>
      </c>
      <c r="FJ26" s="1045">
        <v>3969.3334519999999</v>
      </c>
      <c r="FK26" s="1045">
        <v>4158.5131979999996</v>
      </c>
      <c r="FL26" s="1045">
        <v>4120.5461130000003</v>
      </c>
      <c r="FM26" s="1047">
        <v>4205.3468130000001</v>
      </c>
      <c r="FN26" s="1045">
        <v>4242.0416610000002</v>
      </c>
      <c r="FO26" s="1045">
        <v>4340.0128299999997</v>
      </c>
      <c r="FP26" s="1045">
        <v>4340.0128299999997</v>
      </c>
      <c r="FQ26" s="1045">
        <v>4197.4300029999995</v>
      </c>
      <c r="FR26" s="1045">
        <v>4238.5817950000001</v>
      </c>
      <c r="FS26" s="1045">
        <v>4214.1302740000001</v>
      </c>
      <c r="FT26" s="1045">
        <v>3904.8725399999998</v>
      </c>
      <c r="FU26" s="1045">
        <v>3866.9198300000003</v>
      </c>
      <c r="FV26" s="1045">
        <v>3903.6076949999997</v>
      </c>
      <c r="FW26" s="1045">
        <v>3263.613797</v>
      </c>
      <c r="FX26" s="1045">
        <v>3491.3533199999997</v>
      </c>
      <c r="FY26" s="1047">
        <v>3576.6802089999996</v>
      </c>
      <c r="FZ26" s="1046">
        <v>3146.7938560000002</v>
      </c>
      <c r="GA26" s="1045">
        <v>3612.9368810000001</v>
      </c>
      <c r="GB26" s="1045">
        <v>3467.9866979999997</v>
      </c>
      <c r="GC26" s="1045">
        <v>3486.6805759999997</v>
      </c>
      <c r="GD26" s="1045">
        <v>3384.8711290000001</v>
      </c>
      <c r="GE26" s="1045">
        <v>3799.4309029999999</v>
      </c>
      <c r="GF26" s="1045">
        <v>3814.5038300000001</v>
      </c>
      <c r="GG26" s="1045">
        <v>4515.9871640000001</v>
      </c>
      <c r="GH26" s="1045">
        <v>4103.2161179999994</v>
      </c>
      <c r="GI26" s="1045">
        <v>3521.6445610000001</v>
      </c>
      <c r="GJ26" s="1045">
        <v>3892.4400290000003</v>
      </c>
      <c r="GK26" s="981">
        <v>5308.0338380000003</v>
      </c>
      <c r="GL26" s="1045"/>
      <c r="GM26" s="248"/>
    </row>
    <row r="27" spans="1:195" ht="39.75" customHeight="1" x14ac:dyDescent="0.7">
      <c r="A27" s="975" t="s">
        <v>734</v>
      </c>
      <c r="B27" s="977"/>
      <c r="C27" s="977"/>
      <c r="D27" s="977"/>
      <c r="E27" s="977"/>
      <c r="F27" s="977"/>
      <c r="G27" s="977"/>
      <c r="H27" s="977"/>
      <c r="I27" s="977"/>
      <c r="J27" s="977"/>
      <c r="K27" s="977"/>
      <c r="L27" s="977"/>
      <c r="M27" s="977"/>
      <c r="N27" s="976"/>
      <c r="O27" s="977"/>
      <c r="P27" s="977"/>
      <c r="Q27" s="977"/>
      <c r="R27" s="977"/>
      <c r="S27" s="977"/>
      <c r="T27" s="977"/>
      <c r="U27" s="977"/>
      <c r="V27" s="977"/>
      <c r="W27" s="977"/>
      <c r="X27" s="977"/>
      <c r="Y27" s="978"/>
      <c r="Z27" s="977"/>
      <c r="AA27" s="977"/>
      <c r="AB27" s="977"/>
      <c r="AC27" s="977"/>
      <c r="AD27" s="977"/>
      <c r="AE27" s="977"/>
      <c r="AF27" s="977"/>
      <c r="AG27" s="977"/>
      <c r="AH27" s="977"/>
      <c r="AI27" s="977"/>
      <c r="AJ27" s="977"/>
      <c r="AK27" s="977"/>
      <c r="AL27" s="976"/>
      <c r="AM27" s="977"/>
      <c r="AN27" s="977"/>
      <c r="AO27" s="977"/>
      <c r="AP27" s="977"/>
      <c r="AQ27" s="977"/>
      <c r="AR27" s="977"/>
      <c r="AS27" s="977"/>
      <c r="AT27" s="977"/>
      <c r="AU27" s="977"/>
      <c r="AV27" s="977"/>
      <c r="AW27" s="978"/>
      <c r="AX27" s="980"/>
      <c r="AY27" s="980"/>
      <c r="AZ27" s="980"/>
      <c r="BA27" s="980"/>
      <c r="BB27" s="980"/>
      <c r="BC27" s="980"/>
      <c r="BD27" s="1003"/>
      <c r="BE27" s="1003"/>
      <c r="BF27" s="1003"/>
      <c r="BG27" s="1003"/>
      <c r="BH27" s="1003"/>
      <c r="BI27" s="1003"/>
      <c r="BJ27" s="1002"/>
      <c r="BK27" s="1003"/>
      <c r="BL27" s="1003"/>
      <c r="BM27" s="1003"/>
      <c r="BN27" s="1003"/>
      <c r="BO27" s="1003"/>
      <c r="BP27" s="1003"/>
      <c r="BQ27" s="1003"/>
      <c r="BR27" s="1003"/>
      <c r="BS27" s="1003"/>
      <c r="BT27" s="1003"/>
      <c r="BU27" s="1004"/>
      <c r="BV27" s="1002"/>
      <c r="BW27" s="1003"/>
      <c r="BX27" s="1003"/>
      <c r="BY27" s="977"/>
      <c r="BZ27" s="980"/>
      <c r="CA27" s="980"/>
      <c r="CB27" s="980"/>
      <c r="CC27" s="980"/>
      <c r="CD27" s="980"/>
      <c r="CE27" s="980"/>
      <c r="CF27" s="980"/>
      <c r="CG27" s="981"/>
      <c r="CH27" s="980"/>
      <c r="CI27" s="980"/>
      <c r="CJ27" s="980"/>
      <c r="CK27" s="980"/>
      <c r="CL27" s="980"/>
      <c r="CM27" s="980"/>
      <c r="CN27" s="980"/>
      <c r="CO27" s="980"/>
      <c r="CP27" s="980"/>
      <c r="CQ27" s="1045"/>
      <c r="CR27" s="1045"/>
      <c r="CS27" s="1045"/>
      <c r="CT27" s="1046"/>
      <c r="CU27" s="1045"/>
      <c r="CV27" s="1045"/>
      <c r="CW27" s="1045"/>
      <c r="CX27" s="1045"/>
      <c r="CY27" s="1045"/>
      <c r="CZ27" s="1045"/>
      <c r="DA27" s="1045"/>
      <c r="DB27" s="1045"/>
      <c r="DC27" s="1045"/>
      <c r="DD27" s="1045"/>
      <c r="DE27" s="1047"/>
      <c r="DF27" s="1046"/>
      <c r="DG27" s="1045"/>
      <c r="DH27" s="1045"/>
      <c r="DI27" s="1045"/>
      <c r="DJ27" s="1045"/>
      <c r="DK27" s="1045"/>
      <c r="DL27" s="1051"/>
      <c r="DM27" s="1051"/>
      <c r="DN27" s="1051"/>
      <c r="DO27" s="1051"/>
      <c r="DP27" s="1051"/>
      <c r="DQ27" s="1052"/>
      <c r="DR27" s="1053"/>
      <c r="DS27" s="1051"/>
      <c r="DT27" s="1051"/>
      <c r="DU27" s="1051"/>
      <c r="DV27" s="1051"/>
      <c r="DW27" s="1045"/>
      <c r="DX27" s="1045"/>
      <c r="DY27" s="1045"/>
      <c r="DZ27" s="1045"/>
      <c r="EA27" s="1045"/>
      <c r="EB27" s="1045"/>
      <c r="EC27" s="1047"/>
      <c r="ED27" s="1046"/>
      <c r="EE27" s="1045"/>
      <c r="EF27" s="1045"/>
      <c r="EG27" s="1045"/>
      <c r="EH27" s="1045"/>
      <c r="EI27" s="1045"/>
      <c r="EJ27" s="1045"/>
      <c r="EK27" s="1045"/>
      <c r="EL27" s="1045"/>
      <c r="EM27" s="1045"/>
      <c r="EN27" s="1045"/>
      <c r="EO27" s="1045"/>
      <c r="EP27" s="1046"/>
      <c r="EQ27" s="1045"/>
      <c r="ER27" s="1045"/>
      <c r="ES27" s="1045"/>
      <c r="ET27" s="1045"/>
      <c r="EU27" s="1045"/>
      <c r="EV27" s="1045"/>
      <c r="EW27" s="1045"/>
      <c r="EX27" s="1045"/>
      <c r="EY27" s="1045"/>
      <c r="EZ27" s="1045"/>
      <c r="FA27" s="1047">
        <v>0</v>
      </c>
      <c r="FB27" s="1046">
        <v>0</v>
      </c>
      <c r="FC27" s="1045">
        <v>871.53026900000009</v>
      </c>
      <c r="FD27" s="1045">
        <v>954.75586400000009</v>
      </c>
      <c r="FE27" s="1045">
        <v>952.81730400000004</v>
      </c>
      <c r="FF27" s="1045">
        <v>947.19075199999997</v>
      </c>
      <c r="FG27" s="1045">
        <v>953.93181800000002</v>
      </c>
      <c r="FH27" s="1045">
        <v>1044.060062</v>
      </c>
      <c r="FI27" s="1045">
        <v>1476.302336</v>
      </c>
      <c r="FJ27" s="1045">
        <v>1606.5047690000004</v>
      </c>
      <c r="FK27" s="1045">
        <v>1570.4336580000002</v>
      </c>
      <c r="FL27" s="1045">
        <v>1488.4007429999999</v>
      </c>
      <c r="FM27" s="1047">
        <v>1701.703702</v>
      </c>
      <c r="FN27" s="1045">
        <v>1655.3266639999999</v>
      </c>
      <c r="FO27" s="1045">
        <v>1647.0482350000004</v>
      </c>
      <c r="FP27" s="1045">
        <v>1647.0482350000004</v>
      </c>
      <c r="FQ27" s="1045">
        <v>1790.7260410000001</v>
      </c>
      <c r="FR27" s="1045">
        <v>1750.8138610000001</v>
      </c>
      <c r="FS27" s="1045">
        <v>1781.190382</v>
      </c>
      <c r="FT27" s="1045">
        <v>2090.448116</v>
      </c>
      <c r="FU27" s="1045">
        <v>2241.6341299999999</v>
      </c>
      <c r="FV27" s="1045">
        <v>2203.1118450000004</v>
      </c>
      <c r="FW27" s="1045">
        <v>2842.9645070000001</v>
      </c>
      <c r="FX27" s="1045">
        <v>2615.2249839999999</v>
      </c>
      <c r="FY27" s="1047">
        <v>2606.5176000000001</v>
      </c>
      <c r="FZ27" s="1046">
        <v>2753.418525</v>
      </c>
      <c r="GA27" s="1045">
        <v>2705.3729320000007</v>
      </c>
      <c r="GB27" s="1045">
        <v>2819.7231150000002</v>
      </c>
      <c r="GC27" s="1045">
        <v>2768.5292370000002</v>
      </c>
      <c r="GD27" s="1045">
        <v>3086.7739419999998</v>
      </c>
      <c r="GE27" s="1045">
        <v>2754.8920470000003</v>
      </c>
      <c r="GF27" s="1045">
        <v>2702.5340639999999</v>
      </c>
      <c r="GG27" s="1045">
        <v>2036.0507299999999</v>
      </c>
      <c r="GH27" s="1045">
        <v>2269.014255</v>
      </c>
      <c r="GI27" s="1045">
        <v>2871.2049630000001</v>
      </c>
      <c r="GJ27" s="1045">
        <v>6555.8989069999998</v>
      </c>
      <c r="GK27" s="981">
        <v>5108.9370979999994</v>
      </c>
      <c r="GL27" s="1045"/>
      <c r="GM27" s="248"/>
    </row>
    <row r="28" spans="1:195" s="974" customFormat="1" ht="39.75" customHeight="1" x14ac:dyDescent="0.7">
      <c r="A28" s="988" t="s">
        <v>756</v>
      </c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8"/>
      <c r="N28" s="953"/>
      <c r="O28" s="948"/>
      <c r="P28" s="948"/>
      <c r="Q28" s="948"/>
      <c r="R28" s="948"/>
      <c r="S28" s="948"/>
      <c r="T28" s="948"/>
      <c r="U28" s="948"/>
      <c r="V28" s="948"/>
      <c r="W28" s="948"/>
      <c r="X28" s="948"/>
      <c r="Y28" s="954"/>
      <c r="Z28" s="948"/>
      <c r="AA28" s="948"/>
      <c r="AB28" s="948"/>
      <c r="AC28" s="948"/>
      <c r="AD28" s="948"/>
      <c r="AE28" s="948"/>
      <c r="AF28" s="948"/>
      <c r="AG28" s="948"/>
      <c r="AH28" s="948"/>
      <c r="AI28" s="948"/>
      <c r="AJ28" s="948"/>
      <c r="AK28" s="948"/>
      <c r="AL28" s="953"/>
      <c r="AM28" s="948"/>
      <c r="AN28" s="948"/>
      <c r="AO28" s="948"/>
      <c r="AP28" s="948"/>
      <c r="AQ28" s="948"/>
      <c r="AR28" s="948"/>
      <c r="AS28" s="948"/>
      <c r="AT28" s="948"/>
      <c r="AU28" s="948"/>
      <c r="AV28" s="948"/>
      <c r="AW28" s="954"/>
      <c r="AX28" s="972"/>
      <c r="AY28" s="972"/>
      <c r="AZ28" s="972"/>
      <c r="BA28" s="972"/>
      <c r="BB28" s="972"/>
      <c r="BC28" s="972"/>
      <c r="BD28" s="956"/>
      <c r="BE28" s="956"/>
      <c r="BF28" s="956"/>
      <c r="BG28" s="956"/>
      <c r="BH28" s="956"/>
      <c r="BI28" s="956"/>
      <c r="BJ28" s="955"/>
      <c r="BK28" s="956"/>
      <c r="BL28" s="956"/>
      <c r="BM28" s="956"/>
      <c r="BN28" s="956"/>
      <c r="BO28" s="956"/>
      <c r="BP28" s="956"/>
      <c r="BQ28" s="956"/>
      <c r="BR28" s="956"/>
      <c r="BS28" s="956"/>
      <c r="BT28" s="956"/>
      <c r="BU28" s="957"/>
      <c r="BV28" s="955"/>
      <c r="BW28" s="956"/>
      <c r="BX28" s="956"/>
      <c r="BY28" s="948"/>
      <c r="BZ28" s="972"/>
      <c r="CA28" s="972"/>
      <c r="CB28" s="972"/>
      <c r="CC28" s="972"/>
      <c r="CD28" s="972"/>
      <c r="CE28" s="972"/>
      <c r="CF28" s="972"/>
      <c r="CG28" s="973"/>
      <c r="CH28" s="972"/>
      <c r="CI28" s="972"/>
      <c r="CJ28" s="972"/>
      <c r="CK28" s="972"/>
      <c r="CL28" s="972"/>
      <c r="CM28" s="972"/>
      <c r="CN28" s="972"/>
      <c r="CO28" s="972"/>
      <c r="CP28" s="972"/>
      <c r="CQ28" s="1042"/>
      <c r="CR28" s="1042"/>
      <c r="CS28" s="1042"/>
      <c r="CT28" s="1043"/>
      <c r="CU28" s="1042"/>
      <c r="CV28" s="1042"/>
      <c r="CW28" s="1042"/>
      <c r="CX28" s="1042"/>
      <c r="CY28" s="1042"/>
      <c r="CZ28" s="1042"/>
      <c r="DA28" s="1042"/>
      <c r="DB28" s="1042"/>
      <c r="DC28" s="1042"/>
      <c r="DD28" s="1042"/>
      <c r="DE28" s="1044"/>
      <c r="DF28" s="1043"/>
      <c r="DG28" s="1042"/>
      <c r="DH28" s="1042"/>
      <c r="DI28" s="1042"/>
      <c r="DJ28" s="1042"/>
      <c r="DK28" s="1042"/>
      <c r="DL28" s="1048"/>
      <c r="DM28" s="1048"/>
      <c r="DN28" s="1048"/>
      <c r="DO28" s="1048"/>
      <c r="DP28" s="1048"/>
      <c r="DQ28" s="1049"/>
      <c r="DR28" s="1050"/>
      <c r="DS28" s="1048"/>
      <c r="DT28" s="1048"/>
      <c r="DU28" s="1048"/>
      <c r="DV28" s="1048"/>
      <c r="DW28" s="1042"/>
      <c r="DX28" s="1042"/>
      <c r="DY28" s="1042"/>
      <c r="DZ28" s="1042"/>
      <c r="EA28" s="1042"/>
      <c r="EB28" s="1042"/>
      <c r="EC28" s="1044"/>
      <c r="ED28" s="1043"/>
      <c r="EE28" s="1042"/>
      <c r="EF28" s="1042"/>
      <c r="EG28" s="1042"/>
      <c r="EH28" s="1042"/>
      <c r="EI28" s="1042"/>
      <c r="EJ28" s="1042"/>
      <c r="EK28" s="1042"/>
      <c r="EL28" s="1042"/>
      <c r="EM28" s="1042"/>
      <c r="EN28" s="1042"/>
      <c r="EO28" s="1042"/>
      <c r="EP28" s="1043"/>
      <c r="EQ28" s="1042"/>
      <c r="ER28" s="1042"/>
      <c r="ES28" s="1042"/>
      <c r="ET28" s="1042"/>
      <c r="EU28" s="1042"/>
      <c r="EV28" s="1042"/>
      <c r="EW28" s="1042"/>
      <c r="EX28" s="1042"/>
      <c r="EY28" s="1042"/>
      <c r="EZ28" s="1042"/>
      <c r="FA28" s="1044">
        <v>0</v>
      </c>
      <c r="FB28" s="1043">
        <v>0</v>
      </c>
      <c r="FC28" s="1042">
        <v>5385.7408990000004</v>
      </c>
      <c r="FD28" s="1042">
        <v>5359.0751610000007</v>
      </c>
      <c r="FE28" s="1042">
        <v>5359.0751610000007</v>
      </c>
      <c r="FF28" s="1042">
        <v>5359.0751610000007</v>
      </c>
      <c r="FG28" s="1042">
        <v>8028.4177280000004</v>
      </c>
      <c r="FH28" s="1042">
        <v>8028.4177280000004</v>
      </c>
      <c r="FI28" s="1042">
        <v>8192.9999860000007</v>
      </c>
      <c r="FJ28" s="1042">
        <v>8575.3473749999994</v>
      </c>
      <c r="FK28" s="1042">
        <v>8583.1423059999997</v>
      </c>
      <c r="FL28" s="1042">
        <v>8583.1423059999997</v>
      </c>
      <c r="FM28" s="1044">
        <v>8581.2445700000007</v>
      </c>
      <c r="FN28" s="1042">
        <v>8581.2445699999989</v>
      </c>
      <c r="FO28" s="1042">
        <v>8736.0834970000014</v>
      </c>
      <c r="FP28" s="1042">
        <v>8736.0834970000014</v>
      </c>
      <c r="FQ28" s="1042">
        <v>8736.1181720000004</v>
      </c>
      <c r="FR28" s="1042">
        <v>9480.7551719999992</v>
      </c>
      <c r="FS28" s="1042">
        <v>8736.1181719999986</v>
      </c>
      <c r="FT28" s="1042">
        <v>8736.1181720000004</v>
      </c>
      <c r="FU28" s="1042">
        <v>8915.2130849999994</v>
      </c>
      <c r="FV28" s="1042">
        <v>8915.2130849999994</v>
      </c>
      <c r="FW28" s="1042">
        <v>8915.2130850000012</v>
      </c>
      <c r="FX28" s="1042">
        <v>8915.2130850000012</v>
      </c>
      <c r="FY28" s="1044">
        <v>8915.2130850000012</v>
      </c>
      <c r="FZ28" s="1043">
        <v>8915.2130850000012</v>
      </c>
      <c r="GA28" s="1042">
        <v>9097.9745540000004</v>
      </c>
      <c r="GB28" s="1042">
        <v>9097.9745540000022</v>
      </c>
      <c r="GC28" s="1042">
        <v>9097.9745540000004</v>
      </c>
      <c r="GD28" s="1042">
        <v>9097.9745540000004</v>
      </c>
      <c r="GE28" s="1042">
        <v>9078.9745540000004</v>
      </c>
      <c r="GF28" s="1042">
        <v>9078.9745540000022</v>
      </c>
      <c r="GG28" s="1042">
        <v>9078.9745540000004</v>
      </c>
      <c r="GH28" s="1042">
        <v>9078.9745540000004</v>
      </c>
      <c r="GI28" s="1042">
        <v>9078.9745540000004</v>
      </c>
      <c r="GJ28" s="1042">
        <v>10426.236783</v>
      </c>
      <c r="GK28" s="973">
        <v>10426.236783000002</v>
      </c>
      <c r="GL28" s="1042"/>
      <c r="GM28" s="260"/>
    </row>
    <row r="29" spans="1:195" ht="39.75" customHeight="1" x14ac:dyDescent="0.7">
      <c r="A29" s="975" t="s">
        <v>733</v>
      </c>
      <c r="B29" s="977"/>
      <c r="C29" s="977"/>
      <c r="D29" s="977"/>
      <c r="E29" s="977"/>
      <c r="F29" s="977"/>
      <c r="G29" s="977"/>
      <c r="H29" s="977"/>
      <c r="I29" s="977"/>
      <c r="J29" s="977"/>
      <c r="K29" s="977"/>
      <c r="L29" s="977"/>
      <c r="M29" s="977"/>
      <c r="N29" s="976"/>
      <c r="O29" s="977"/>
      <c r="P29" s="977"/>
      <c r="Q29" s="977"/>
      <c r="R29" s="977"/>
      <c r="S29" s="977"/>
      <c r="T29" s="977"/>
      <c r="U29" s="977"/>
      <c r="V29" s="977"/>
      <c r="W29" s="977"/>
      <c r="X29" s="977"/>
      <c r="Y29" s="978"/>
      <c r="Z29" s="977"/>
      <c r="AA29" s="977"/>
      <c r="AB29" s="977"/>
      <c r="AC29" s="977"/>
      <c r="AD29" s="977"/>
      <c r="AE29" s="977"/>
      <c r="AF29" s="977"/>
      <c r="AG29" s="977"/>
      <c r="AH29" s="977"/>
      <c r="AI29" s="977"/>
      <c r="AJ29" s="977"/>
      <c r="AK29" s="977"/>
      <c r="AL29" s="976"/>
      <c r="AM29" s="977"/>
      <c r="AN29" s="977"/>
      <c r="AO29" s="977"/>
      <c r="AP29" s="977"/>
      <c r="AQ29" s="977"/>
      <c r="AR29" s="977"/>
      <c r="AS29" s="977"/>
      <c r="AT29" s="977"/>
      <c r="AU29" s="977"/>
      <c r="AV29" s="977"/>
      <c r="AW29" s="978"/>
      <c r="AX29" s="980"/>
      <c r="AY29" s="980"/>
      <c r="AZ29" s="980"/>
      <c r="BA29" s="980"/>
      <c r="BB29" s="980"/>
      <c r="BC29" s="980"/>
      <c r="BD29" s="1003"/>
      <c r="BE29" s="1003"/>
      <c r="BF29" s="1003"/>
      <c r="BG29" s="1003"/>
      <c r="BH29" s="1003"/>
      <c r="BI29" s="1003"/>
      <c r="BJ29" s="1002"/>
      <c r="BK29" s="1003"/>
      <c r="BL29" s="1003"/>
      <c r="BM29" s="1003"/>
      <c r="BN29" s="1003"/>
      <c r="BO29" s="1003"/>
      <c r="BP29" s="1003"/>
      <c r="BQ29" s="1003"/>
      <c r="BR29" s="1003"/>
      <c r="BS29" s="1003"/>
      <c r="BT29" s="1003"/>
      <c r="BU29" s="1004"/>
      <c r="BV29" s="1002"/>
      <c r="BW29" s="1003"/>
      <c r="BX29" s="1003"/>
      <c r="BY29" s="977"/>
      <c r="BZ29" s="980"/>
      <c r="CA29" s="980"/>
      <c r="CB29" s="980"/>
      <c r="CC29" s="980"/>
      <c r="CD29" s="980"/>
      <c r="CE29" s="980"/>
      <c r="CF29" s="980"/>
      <c r="CG29" s="981"/>
      <c r="CH29" s="980"/>
      <c r="CI29" s="980"/>
      <c r="CJ29" s="980"/>
      <c r="CK29" s="980"/>
      <c r="CL29" s="980"/>
      <c r="CM29" s="980"/>
      <c r="CN29" s="980"/>
      <c r="CO29" s="980"/>
      <c r="CP29" s="980"/>
      <c r="CQ29" s="1045"/>
      <c r="CR29" s="1045"/>
      <c r="CS29" s="1045"/>
      <c r="CT29" s="1046"/>
      <c r="CU29" s="1045"/>
      <c r="CV29" s="1045"/>
      <c r="CW29" s="1045"/>
      <c r="CX29" s="1045"/>
      <c r="CY29" s="1045"/>
      <c r="CZ29" s="1045"/>
      <c r="DA29" s="1045"/>
      <c r="DB29" s="1045"/>
      <c r="DC29" s="1045"/>
      <c r="DD29" s="1045"/>
      <c r="DE29" s="1047"/>
      <c r="DF29" s="1046"/>
      <c r="DG29" s="1045"/>
      <c r="DH29" s="1045"/>
      <c r="DI29" s="1045"/>
      <c r="DJ29" s="1045"/>
      <c r="DK29" s="1045"/>
      <c r="DL29" s="1051"/>
      <c r="DM29" s="1051"/>
      <c r="DN29" s="1051"/>
      <c r="DO29" s="1051"/>
      <c r="DP29" s="1051"/>
      <c r="DQ29" s="1052"/>
      <c r="DR29" s="1053"/>
      <c r="DS29" s="1051"/>
      <c r="DT29" s="1051"/>
      <c r="DU29" s="1051"/>
      <c r="DV29" s="1051"/>
      <c r="DW29" s="1045"/>
      <c r="DX29" s="1045"/>
      <c r="DY29" s="1045"/>
      <c r="DZ29" s="1045"/>
      <c r="EA29" s="1045"/>
      <c r="EB29" s="1045"/>
      <c r="EC29" s="1047"/>
      <c r="ED29" s="1046"/>
      <c r="EE29" s="1045"/>
      <c r="EF29" s="1045"/>
      <c r="EG29" s="1045"/>
      <c r="EH29" s="1045"/>
      <c r="EI29" s="1045"/>
      <c r="EJ29" s="1045"/>
      <c r="EK29" s="1045"/>
      <c r="EL29" s="1045"/>
      <c r="EM29" s="1045"/>
      <c r="EN29" s="1045"/>
      <c r="EO29" s="1045"/>
      <c r="EP29" s="1046"/>
      <c r="EQ29" s="1045"/>
      <c r="ER29" s="1045"/>
      <c r="ES29" s="1045"/>
      <c r="ET29" s="1045"/>
      <c r="EU29" s="1045"/>
      <c r="EV29" s="1045"/>
      <c r="EW29" s="1045"/>
      <c r="EX29" s="1045"/>
      <c r="EY29" s="1045"/>
      <c r="EZ29" s="1045"/>
      <c r="FA29" s="1047">
        <v>0</v>
      </c>
      <c r="FB29" s="1046">
        <v>0</v>
      </c>
      <c r="FC29" s="1045">
        <v>4514.2106299999996</v>
      </c>
      <c r="FD29" s="1045">
        <v>4145.3027979999997</v>
      </c>
      <c r="FE29" s="1045">
        <v>4147.2554879999998</v>
      </c>
      <c r="FF29" s="1045">
        <v>4156.9099100000003</v>
      </c>
      <c r="FG29" s="1045">
        <v>4156.4768439999998</v>
      </c>
      <c r="FH29" s="1045">
        <v>4052.1341000000002</v>
      </c>
      <c r="FI29" s="1045">
        <v>3949.2615440000004</v>
      </c>
      <c r="FJ29" s="1045">
        <v>4001.4210400000002</v>
      </c>
      <c r="FK29" s="1045">
        <v>4018.5211200000003</v>
      </c>
      <c r="FL29" s="1045">
        <v>4034.171429</v>
      </c>
      <c r="FM29" s="1047">
        <v>4012.0314290000001</v>
      </c>
      <c r="FN29" s="1045">
        <v>3811.9433199999999</v>
      </c>
      <c r="FO29" s="1045">
        <v>3700.2961399999999</v>
      </c>
      <c r="FP29" s="1045">
        <v>3721.1913360000003</v>
      </c>
      <c r="FQ29" s="1045">
        <v>3896.5802140000001</v>
      </c>
      <c r="FR29" s="1045">
        <v>4117.1477720000003</v>
      </c>
      <c r="FS29" s="1045">
        <v>4171.2205960000001</v>
      </c>
      <c r="FT29" s="1045">
        <v>3797.9604530000001</v>
      </c>
      <c r="FU29" s="1045">
        <v>3998.0635480000001</v>
      </c>
      <c r="FV29" s="1045">
        <v>3485.0288229999996</v>
      </c>
      <c r="FW29" s="1045">
        <v>3239.4195370000002</v>
      </c>
      <c r="FX29" s="1045">
        <v>3286.5705550000002</v>
      </c>
      <c r="FY29" s="1047">
        <v>2605.2725679999999</v>
      </c>
      <c r="FZ29" s="1046">
        <v>2563.3471450000002</v>
      </c>
      <c r="GA29" s="1045">
        <v>3062.2785079999999</v>
      </c>
      <c r="GB29" s="1045">
        <v>3587.168979</v>
      </c>
      <c r="GC29" s="1045">
        <v>3073.0588560000001</v>
      </c>
      <c r="GD29" s="1045">
        <v>3276.3371770000003</v>
      </c>
      <c r="GE29" s="1045">
        <v>3256.4088459999998</v>
      </c>
      <c r="GF29" s="1045">
        <v>3345.0792650000003</v>
      </c>
      <c r="GG29" s="1045">
        <v>2992.880979</v>
      </c>
      <c r="GH29" s="1045">
        <v>3029.335329</v>
      </c>
      <c r="GI29" s="1045">
        <v>3692.4525210000002</v>
      </c>
      <c r="GJ29" s="1045">
        <v>3550.986105</v>
      </c>
      <c r="GK29" s="981">
        <v>3583.424986</v>
      </c>
      <c r="GL29" s="1045"/>
      <c r="GM29" s="248"/>
    </row>
    <row r="30" spans="1:195" ht="39.75" customHeight="1" x14ac:dyDescent="0.7">
      <c r="A30" s="975" t="s">
        <v>734</v>
      </c>
      <c r="B30" s="977"/>
      <c r="C30" s="977"/>
      <c r="D30" s="977"/>
      <c r="E30" s="977"/>
      <c r="F30" s="977"/>
      <c r="G30" s="977"/>
      <c r="H30" s="977"/>
      <c r="I30" s="977"/>
      <c r="J30" s="977"/>
      <c r="K30" s="977"/>
      <c r="L30" s="977"/>
      <c r="M30" s="977"/>
      <c r="N30" s="976"/>
      <c r="O30" s="977"/>
      <c r="P30" s="977"/>
      <c r="Q30" s="977"/>
      <c r="R30" s="977"/>
      <c r="S30" s="977"/>
      <c r="T30" s="977"/>
      <c r="U30" s="977"/>
      <c r="V30" s="977"/>
      <c r="W30" s="977"/>
      <c r="X30" s="977"/>
      <c r="Y30" s="978"/>
      <c r="Z30" s="977"/>
      <c r="AA30" s="977"/>
      <c r="AB30" s="977"/>
      <c r="AC30" s="977"/>
      <c r="AD30" s="977"/>
      <c r="AE30" s="977"/>
      <c r="AF30" s="977"/>
      <c r="AG30" s="977"/>
      <c r="AH30" s="977"/>
      <c r="AI30" s="977"/>
      <c r="AJ30" s="977"/>
      <c r="AK30" s="977"/>
      <c r="AL30" s="976"/>
      <c r="AM30" s="977"/>
      <c r="AN30" s="977"/>
      <c r="AO30" s="977"/>
      <c r="AP30" s="977"/>
      <c r="AQ30" s="977"/>
      <c r="AR30" s="977"/>
      <c r="AS30" s="977"/>
      <c r="AT30" s="977"/>
      <c r="AU30" s="977"/>
      <c r="AV30" s="977"/>
      <c r="AW30" s="978"/>
      <c r="AX30" s="980"/>
      <c r="AY30" s="980"/>
      <c r="AZ30" s="980"/>
      <c r="BA30" s="980"/>
      <c r="BB30" s="980"/>
      <c r="BC30" s="980"/>
      <c r="BD30" s="1003"/>
      <c r="BE30" s="1003"/>
      <c r="BF30" s="1003"/>
      <c r="BG30" s="1003"/>
      <c r="BH30" s="1003"/>
      <c r="BI30" s="1003"/>
      <c r="BJ30" s="1002"/>
      <c r="BK30" s="1003"/>
      <c r="BL30" s="1003"/>
      <c r="BM30" s="1003"/>
      <c r="BN30" s="1003"/>
      <c r="BO30" s="1003"/>
      <c r="BP30" s="1003"/>
      <c r="BQ30" s="1003"/>
      <c r="BR30" s="1003"/>
      <c r="BS30" s="1003"/>
      <c r="BT30" s="1003"/>
      <c r="BU30" s="1004"/>
      <c r="BV30" s="1002"/>
      <c r="BW30" s="1003"/>
      <c r="BX30" s="1003"/>
      <c r="BY30" s="977"/>
      <c r="BZ30" s="980"/>
      <c r="CA30" s="980"/>
      <c r="CB30" s="980"/>
      <c r="CC30" s="980"/>
      <c r="CD30" s="980"/>
      <c r="CE30" s="980"/>
      <c r="CF30" s="980"/>
      <c r="CG30" s="981"/>
      <c r="CH30" s="980"/>
      <c r="CI30" s="980"/>
      <c r="CJ30" s="980"/>
      <c r="CK30" s="980"/>
      <c r="CL30" s="980"/>
      <c r="CM30" s="980"/>
      <c r="CN30" s="980"/>
      <c r="CO30" s="980"/>
      <c r="CP30" s="980"/>
      <c r="CQ30" s="1045"/>
      <c r="CR30" s="1045"/>
      <c r="CS30" s="1045"/>
      <c r="CT30" s="1046"/>
      <c r="CU30" s="1045"/>
      <c r="CV30" s="1045"/>
      <c r="CW30" s="1045"/>
      <c r="CX30" s="1045"/>
      <c r="CY30" s="1045"/>
      <c r="CZ30" s="1045"/>
      <c r="DA30" s="1045"/>
      <c r="DB30" s="1045"/>
      <c r="DC30" s="1045"/>
      <c r="DD30" s="1045"/>
      <c r="DE30" s="1047"/>
      <c r="DF30" s="1046"/>
      <c r="DG30" s="1045"/>
      <c r="DH30" s="1045"/>
      <c r="DI30" s="1045"/>
      <c r="DJ30" s="1045"/>
      <c r="DK30" s="1045"/>
      <c r="DL30" s="1051"/>
      <c r="DM30" s="1051"/>
      <c r="DN30" s="1051"/>
      <c r="DO30" s="1051"/>
      <c r="DP30" s="1051"/>
      <c r="DQ30" s="1052"/>
      <c r="DR30" s="1053"/>
      <c r="DS30" s="1051"/>
      <c r="DT30" s="1051"/>
      <c r="DU30" s="1051"/>
      <c r="DV30" s="1051"/>
      <c r="DW30" s="1045"/>
      <c r="DX30" s="1045"/>
      <c r="DY30" s="1045"/>
      <c r="DZ30" s="1045"/>
      <c r="EA30" s="1045"/>
      <c r="EB30" s="1045"/>
      <c r="EC30" s="1047"/>
      <c r="ED30" s="1046"/>
      <c r="EE30" s="1045"/>
      <c r="EF30" s="1045"/>
      <c r="EG30" s="1045"/>
      <c r="EH30" s="1045"/>
      <c r="EI30" s="1045"/>
      <c r="EJ30" s="1045"/>
      <c r="EK30" s="1045"/>
      <c r="EL30" s="1045"/>
      <c r="EM30" s="1045"/>
      <c r="EN30" s="1045"/>
      <c r="EO30" s="1045"/>
      <c r="EP30" s="1046"/>
      <c r="EQ30" s="1045"/>
      <c r="ER30" s="1045"/>
      <c r="ES30" s="1045"/>
      <c r="ET30" s="1045"/>
      <c r="EU30" s="1045"/>
      <c r="EV30" s="1045"/>
      <c r="EW30" s="1045"/>
      <c r="EX30" s="1045"/>
      <c r="EY30" s="1045"/>
      <c r="EZ30" s="1045"/>
      <c r="FA30" s="1047">
        <v>0</v>
      </c>
      <c r="FB30" s="1046">
        <v>0</v>
      </c>
      <c r="FC30" s="1045">
        <v>871.53026900000009</v>
      </c>
      <c r="FD30" s="1045">
        <v>1213.772363</v>
      </c>
      <c r="FE30" s="1045">
        <v>1211.8196730000002</v>
      </c>
      <c r="FF30" s="1045">
        <v>1202.1652510000001</v>
      </c>
      <c r="FG30" s="1045">
        <v>1202.5983170000002</v>
      </c>
      <c r="FH30" s="1045">
        <v>1306.9410610000002</v>
      </c>
      <c r="FI30" s="1045">
        <v>1520.3266350000004</v>
      </c>
      <c r="FJ30" s="1045">
        <v>1578.491843</v>
      </c>
      <c r="FK30" s="1045">
        <v>1594.5494479999998</v>
      </c>
      <c r="FL30" s="1045">
        <v>1578.8991389999999</v>
      </c>
      <c r="FM30" s="1047">
        <v>1599.1414029999999</v>
      </c>
      <c r="FN30" s="1045">
        <v>1689.5153649999997</v>
      </c>
      <c r="FO30" s="1045">
        <v>1892.8659090000003</v>
      </c>
      <c r="FP30" s="1045">
        <v>1872.6797240000001</v>
      </c>
      <c r="FQ30" s="1045">
        <v>1697.3255210000002</v>
      </c>
      <c r="FR30" s="1045">
        <v>2222.6363989999995</v>
      </c>
      <c r="FS30" s="1045">
        <v>1423.9265749999997</v>
      </c>
      <c r="FT30" s="1045">
        <v>1434.7810479999998</v>
      </c>
      <c r="FU30" s="1045">
        <v>1419.5418229999998</v>
      </c>
      <c r="FV30" s="1045">
        <v>2212.515238</v>
      </c>
      <c r="FW30" s="1045">
        <v>2441.7572380000001</v>
      </c>
      <c r="FX30" s="1045">
        <v>2394.6062199999997</v>
      </c>
      <c r="FY30" s="1047">
        <v>2547.1302739999996</v>
      </c>
      <c r="FZ30" s="1046">
        <v>2844.0556970000002</v>
      </c>
      <c r="GA30" s="1045">
        <v>2765.3589179999999</v>
      </c>
      <c r="GB30" s="1045">
        <v>2240.4684470000002</v>
      </c>
      <c r="GC30" s="1045">
        <v>2700.0436450000002</v>
      </c>
      <c r="GD30" s="1045">
        <v>2510.6771719999997</v>
      </c>
      <c r="GE30" s="1045">
        <v>2588.8353880000004</v>
      </c>
      <c r="GF30" s="1045">
        <v>2564.8560990000005</v>
      </c>
      <c r="GG30" s="1045">
        <v>2822.1143850000003</v>
      </c>
      <c r="GH30" s="1045">
        <v>2785.6600350000003</v>
      </c>
      <c r="GI30" s="1045">
        <v>2202.4027329999999</v>
      </c>
      <c r="GJ30" s="1045">
        <v>3730.131378</v>
      </c>
      <c r="GK30" s="981">
        <v>3605.4656830000004</v>
      </c>
      <c r="GL30" s="1045"/>
      <c r="GM30" s="248"/>
    </row>
    <row r="31" spans="1:195" s="974" customFormat="1" ht="39.75" customHeight="1" x14ac:dyDescent="0.7">
      <c r="A31" s="988" t="s">
        <v>757</v>
      </c>
      <c r="B31" s="948">
        <v>0</v>
      </c>
      <c r="C31" s="948">
        <v>0</v>
      </c>
      <c r="D31" s="948">
        <v>0</v>
      </c>
      <c r="E31" s="948">
        <v>0</v>
      </c>
      <c r="F31" s="948">
        <v>0</v>
      </c>
      <c r="G31" s="948">
        <v>0</v>
      </c>
      <c r="H31" s="948">
        <v>0</v>
      </c>
      <c r="I31" s="948">
        <v>0</v>
      </c>
      <c r="J31" s="948">
        <v>0</v>
      </c>
      <c r="K31" s="948">
        <v>0</v>
      </c>
      <c r="L31" s="948">
        <v>0</v>
      </c>
      <c r="M31" s="948">
        <v>0</v>
      </c>
      <c r="N31" s="953">
        <v>0</v>
      </c>
      <c r="O31" s="948">
        <v>0</v>
      </c>
      <c r="P31" s="948">
        <v>0</v>
      </c>
      <c r="Q31" s="948">
        <v>0</v>
      </c>
      <c r="R31" s="948">
        <v>0</v>
      </c>
      <c r="S31" s="948">
        <v>0</v>
      </c>
      <c r="T31" s="948">
        <v>0</v>
      </c>
      <c r="U31" s="948">
        <v>0</v>
      </c>
      <c r="V31" s="948">
        <v>0</v>
      </c>
      <c r="W31" s="948">
        <v>0</v>
      </c>
      <c r="X31" s="948">
        <v>0</v>
      </c>
      <c r="Y31" s="954">
        <v>0</v>
      </c>
      <c r="Z31" s="948">
        <v>0</v>
      </c>
      <c r="AA31" s="948">
        <v>0</v>
      </c>
      <c r="AB31" s="948">
        <v>0</v>
      </c>
      <c r="AC31" s="948">
        <v>0</v>
      </c>
      <c r="AD31" s="948">
        <v>0</v>
      </c>
      <c r="AE31" s="948">
        <v>0</v>
      </c>
      <c r="AF31" s="948">
        <v>0</v>
      </c>
      <c r="AG31" s="948">
        <v>0</v>
      </c>
      <c r="AH31" s="948">
        <v>0</v>
      </c>
      <c r="AI31" s="948">
        <v>0</v>
      </c>
      <c r="AJ31" s="948">
        <v>0</v>
      </c>
      <c r="AK31" s="948">
        <v>0</v>
      </c>
      <c r="AL31" s="953">
        <v>0</v>
      </c>
      <c r="AM31" s="948">
        <v>0</v>
      </c>
      <c r="AN31" s="948">
        <v>0</v>
      </c>
      <c r="AO31" s="948">
        <v>0</v>
      </c>
      <c r="AP31" s="948">
        <v>0</v>
      </c>
      <c r="AQ31" s="948">
        <v>0</v>
      </c>
      <c r="AR31" s="948">
        <v>0</v>
      </c>
      <c r="AS31" s="948">
        <v>0</v>
      </c>
      <c r="AT31" s="948">
        <v>0</v>
      </c>
      <c r="AU31" s="948">
        <v>0</v>
      </c>
      <c r="AV31" s="948">
        <v>0</v>
      </c>
      <c r="AW31" s="954">
        <v>0</v>
      </c>
      <c r="AX31" s="972">
        <v>0</v>
      </c>
      <c r="AY31" s="972">
        <v>0</v>
      </c>
      <c r="AZ31" s="972">
        <v>0</v>
      </c>
      <c r="BA31" s="972">
        <v>0</v>
      </c>
      <c r="BB31" s="972">
        <v>0</v>
      </c>
      <c r="BC31" s="972">
        <v>0</v>
      </c>
      <c r="BD31" s="956">
        <v>0</v>
      </c>
      <c r="BE31" s="956">
        <v>0</v>
      </c>
      <c r="BF31" s="956">
        <v>0</v>
      </c>
      <c r="BG31" s="956">
        <v>0</v>
      </c>
      <c r="BH31" s="956">
        <v>0</v>
      </c>
      <c r="BI31" s="956">
        <v>0</v>
      </c>
      <c r="BJ31" s="955">
        <v>0</v>
      </c>
      <c r="BK31" s="956">
        <v>0</v>
      </c>
      <c r="BL31" s="956">
        <v>0</v>
      </c>
      <c r="BM31" s="956">
        <v>0</v>
      </c>
      <c r="BN31" s="956">
        <v>0</v>
      </c>
      <c r="BO31" s="956">
        <v>0</v>
      </c>
      <c r="BP31" s="956">
        <v>0</v>
      </c>
      <c r="BQ31" s="956">
        <v>0</v>
      </c>
      <c r="BR31" s="956">
        <v>0</v>
      </c>
      <c r="BS31" s="956">
        <v>0</v>
      </c>
      <c r="BT31" s="956">
        <v>0</v>
      </c>
      <c r="BU31" s="957">
        <v>0</v>
      </c>
      <c r="BV31" s="955">
        <v>0</v>
      </c>
      <c r="BW31" s="956">
        <v>0</v>
      </c>
      <c r="BX31" s="956">
        <v>0</v>
      </c>
      <c r="BY31" s="948">
        <v>0</v>
      </c>
      <c r="BZ31" s="972">
        <v>0</v>
      </c>
      <c r="CA31" s="972">
        <v>0</v>
      </c>
      <c r="CB31" s="972">
        <v>0</v>
      </c>
      <c r="CC31" s="972">
        <v>0</v>
      </c>
      <c r="CD31" s="972">
        <v>0</v>
      </c>
      <c r="CE31" s="972">
        <v>0</v>
      </c>
      <c r="CF31" s="972">
        <v>265.24</v>
      </c>
      <c r="CG31" s="973">
        <v>254.74</v>
      </c>
      <c r="CH31" s="972">
        <v>248.24</v>
      </c>
      <c r="CI31" s="972">
        <v>248.24</v>
      </c>
      <c r="CJ31" s="972">
        <v>360.74</v>
      </c>
      <c r="CK31" s="972">
        <v>272.28199999999998</v>
      </c>
      <c r="CL31" s="972">
        <v>268.33199999999999</v>
      </c>
      <c r="CM31" s="972">
        <v>268.33199999999999</v>
      </c>
      <c r="CN31" s="972">
        <v>268.33199999999999</v>
      </c>
      <c r="CO31" s="972">
        <v>322.77</v>
      </c>
      <c r="CP31" s="972">
        <v>296.24</v>
      </c>
      <c r="CQ31" s="1042">
        <v>296.24</v>
      </c>
      <c r="CR31" s="1042">
        <v>271.52307100000002</v>
      </c>
      <c r="CS31" s="1042">
        <v>2000.9987060000001</v>
      </c>
      <c r="CT31" s="1043">
        <v>1998.9987060000001</v>
      </c>
      <c r="CU31" s="1042">
        <v>1983.9987060000001</v>
      </c>
      <c r="CV31" s="1042">
        <v>1968.9987060000001</v>
      </c>
      <c r="CW31" s="1042">
        <v>1963.9987060000001</v>
      </c>
      <c r="CX31" s="1042">
        <v>1972.9987060000001</v>
      </c>
      <c r="CY31" s="1042">
        <v>2235.4447059999998</v>
      </c>
      <c r="CZ31" s="1042">
        <v>2190.411869</v>
      </c>
      <c r="DA31" s="1042">
        <v>2155.103971</v>
      </c>
      <c r="DB31" s="1042">
        <v>2156.411869</v>
      </c>
      <c r="DC31" s="1042">
        <v>2178.0618690000001</v>
      </c>
      <c r="DD31" s="1042">
        <v>2222.9355089999995</v>
      </c>
      <c r="DE31" s="1044">
        <v>2288.5355090000003</v>
      </c>
      <c r="DF31" s="1043">
        <v>2345.5234799999998</v>
      </c>
      <c r="DG31" s="1042">
        <v>2417.0234799999994</v>
      </c>
      <c r="DH31" s="1042">
        <v>2486.9550869999998</v>
      </c>
      <c r="DI31" s="1042">
        <v>2517.9150869999999</v>
      </c>
      <c r="DJ31" s="1042">
        <v>2568.9935730000002</v>
      </c>
      <c r="DK31" s="1042">
        <v>2953.9986290000002</v>
      </c>
      <c r="DL31" s="1048">
        <v>2967.8586289999998</v>
      </c>
      <c r="DM31" s="1048">
        <v>3008.9491430000003</v>
      </c>
      <c r="DN31" s="1048">
        <v>3292.1370180000004</v>
      </c>
      <c r="DO31" s="1048">
        <v>3323.6171810000001</v>
      </c>
      <c r="DP31" s="1048">
        <v>3353.1321809999999</v>
      </c>
      <c r="DQ31" s="1049">
        <v>3332.4906850000002</v>
      </c>
      <c r="DR31" s="1050">
        <v>3322.8606850000001</v>
      </c>
      <c r="DS31" s="1048">
        <v>3453.8906849999998</v>
      </c>
      <c r="DT31" s="1048">
        <v>3544.7520900000009</v>
      </c>
      <c r="DU31" s="1048">
        <v>3610.138915</v>
      </c>
      <c r="DV31" s="1048">
        <v>4108.7723450000003</v>
      </c>
      <c r="DW31" s="1042">
        <v>4169.3073439999998</v>
      </c>
      <c r="DX31" s="1042">
        <v>5336.2086129999998</v>
      </c>
      <c r="DY31" s="1042">
        <v>7162.4346459999997</v>
      </c>
      <c r="DZ31" s="1042">
        <v>7340.6656459999995</v>
      </c>
      <c r="EA31" s="1042">
        <v>7508.208834</v>
      </c>
      <c r="EB31" s="1042">
        <v>7769.5984289999997</v>
      </c>
      <c r="EC31" s="1044">
        <v>7667.3081960000009</v>
      </c>
      <c r="ED31" s="1043">
        <v>7525.0645690000001</v>
      </c>
      <c r="EE31" s="1042">
        <v>7748.0221400000009</v>
      </c>
      <c r="EF31" s="1042">
        <v>8552.0416839999998</v>
      </c>
      <c r="EG31" s="1042">
        <v>8638.5962799999998</v>
      </c>
      <c r="EH31" s="1042">
        <v>8639.0622530000001</v>
      </c>
      <c r="EI31" s="1042">
        <v>8916.2259600000016</v>
      </c>
      <c r="EJ31" s="1042">
        <v>10060.310568000001</v>
      </c>
      <c r="EK31" s="1042">
        <v>10199.089082</v>
      </c>
      <c r="EL31" s="1042">
        <v>10811.223616000001</v>
      </c>
      <c r="EM31" s="1042">
        <v>10867.271076000001</v>
      </c>
      <c r="EN31" s="1042">
        <v>10990.007188000001</v>
      </c>
      <c r="EO31" s="1042">
        <v>11125.685851</v>
      </c>
      <c r="EP31" s="1043">
        <v>11373.370550000001</v>
      </c>
      <c r="EQ31" s="1042">
        <v>11599.932159000002</v>
      </c>
      <c r="ER31" s="1042">
        <v>11668.396050000001</v>
      </c>
      <c r="ES31" s="1042">
        <v>11936.042132999997</v>
      </c>
      <c r="ET31" s="1042">
        <v>11979.472460000001</v>
      </c>
      <c r="EU31" s="1042">
        <v>12198.489701999999</v>
      </c>
      <c r="EV31" s="1042">
        <v>12204.379377999998</v>
      </c>
      <c r="EW31" s="1042">
        <v>11926.968102999999</v>
      </c>
      <c r="EX31" s="1042">
        <v>11588.229670000001</v>
      </c>
      <c r="EY31" s="1042">
        <v>11653.041793</v>
      </c>
      <c r="EZ31" s="1042">
        <v>12114.503704000001</v>
      </c>
      <c r="FA31" s="1044">
        <v>11788.332704</v>
      </c>
      <c r="FB31" s="1043">
        <v>11685.114708000001</v>
      </c>
      <c r="FC31" s="1042">
        <v>10738.473581</v>
      </c>
      <c r="FD31" s="1042">
        <v>10711.807843000001</v>
      </c>
      <c r="FE31" s="1042">
        <v>10711.807843000001</v>
      </c>
      <c r="FF31" s="1042">
        <v>10712.857843</v>
      </c>
      <c r="FG31" s="1042">
        <v>15052.059847999999</v>
      </c>
      <c r="FH31" s="1042">
        <v>15052.059847999999</v>
      </c>
      <c r="FI31" s="1042">
        <v>15222.663431999999</v>
      </c>
      <c r="FJ31" s="1042">
        <v>9884.6908829999993</v>
      </c>
      <c r="FK31" s="1042">
        <v>9892.7710179999995</v>
      </c>
      <c r="FL31" s="1042">
        <v>9892.7710180000013</v>
      </c>
      <c r="FM31" s="1044">
        <v>10590.871888</v>
      </c>
      <c r="FN31" s="1042">
        <v>10590.871888</v>
      </c>
      <c r="FO31" s="1042">
        <v>10752.250684000001</v>
      </c>
      <c r="FP31" s="1042">
        <v>10752.250684000001</v>
      </c>
      <c r="FQ31" s="1042">
        <v>11452.329967000001</v>
      </c>
      <c r="FR31" s="1042">
        <v>10707.692967000001</v>
      </c>
      <c r="FS31" s="1042">
        <v>11467.204967</v>
      </c>
      <c r="FT31" s="1042">
        <v>11467.204967</v>
      </c>
      <c r="FU31" s="1042">
        <v>11668.002609000001</v>
      </c>
      <c r="FV31" s="1042">
        <v>11668.002609000001</v>
      </c>
      <c r="FW31" s="1042">
        <v>11668.002609000001</v>
      </c>
      <c r="FX31" s="1042">
        <v>11668.002609000001</v>
      </c>
      <c r="FY31" s="1044">
        <v>11683.193702000002</v>
      </c>
      <c r="FZ31" s="1043">
        <v>11683.193702</v>
      </c>
      <c r="GA31" s="1042">
        <v>11888.251666999999</v>
      </c>
      <c r="GB31" s="1042">
        <v>11888.251666999999</v>
      </c>
      <c r="GC31" s="1042">
        <v>11888.251667</v>
      </c>
      <c r="GD31" s="1042">
        <v>12038.230935000001</v>
      </c>
      <c r="GE31" s="1042">
        <v>12056.931897999999</v>
      </c>
      <c r="GF31" s="1042">
        <v>12053.744838999997</v>
      </c>
      <c r="GG31" s="1042">
        <v>12053.744838999997</v>
      </c>
      <c r="GH31" s="1042">
        <v>12053.744838999999</v>
      </c>
      <c r="GI31" s="1042">
        <v>12053.744839000001</v>
      </c>
      <c r="GJ31" s="1042">
        <v>12053.744838999997</v>
      </c>
      <c r="GK31" s="973">
        <v>12072.775471999999</v>
      </c>
      <c r="GL31" s="1042"/>
      <c r="GM31" s="260"/>
    </row>
    <row r="32" spans="1:195" ht="39.75" customHeight="1" x14ac:dyDescent="0.7">
      <c r="A32" s="975" t="s">
        <v>733</v>
      </c>
      <c r="B32" s="977">
        <v>0</v>
      </c>
      <c r="C32" s="977">
        <v>0</v>
      </c>
      <c r="D32" s="977">
        <v>0</v>
      </c>
      <c r="E32" s="977">
        <v>0</v>
      </c>
      <c r="F32" s="977">
        <v>0</v>
      </c>
      <c r="G32" s="977">
        <v>0</v>
      </c>
      <c r="H32" s="977">
        <v>0</v>
      </c>
      <c r="I32" s="977">
        <v>0</v>
      </c>
      <c r="J32" s="977">
        <v>0</v>
      </c>
      <c r="K32" s="977">
        <v>0</v>
      </c>
      <c r="L32" s="977">
        <v>0</v>
      </c>
      <c r="M32" s="977">
        <v>0</v>
      </c>
      <c r="N32" s="976">
        <v>0</v>
      </c>
      <c r="O32" s="977">
        <v>0</v>
      </c>
      <c r="P32" s="977">
        <v>0</v>
      </c>
      <c r="Q32" s="977">
        <v>0</v>
      </c>
      <c r="R32" s="977">
        <v>0</v>
      </c>
      <c r="S32" s="977">
        <v>0</v>
      </c>
      <c r="T32" s="977">
        <v>0</v>
      </c>
      <c r="U32" s="977">
        <v>0</v>
      </c>
      <c r="V32" s="977">
        <v>0</v>
      </c>
      <c r="W32" s="977">
        <v>0</v>
      </c>
      <c r="X32" s="977">
        <v>0</v>
      </c>
      <c r="Y32" s="978">
        <v>0</v>
      </c>
      <c r="Z32" s="977">
        <v>0</v>
      </c>
      <c r="AA32" s="977">
        <v>0</v>
      </c>
      <c r="AB32" s="977">
        <v>0</v>
      </c>
      <c r="AC32" s="977">
        <v>0</v>
      </c>
      <c r="AD32" s="977">
        <v>0</v>
      </c>
      <c r="AE32" s="977">
        <v>0</v>
      </c>
      <c r="AF32" s="977">
        <v>0</v>
      </c>
      <c r="AG32" s="977">
        <v>0</v>
      </c>
      <c r="AH32" s="977">
        <v>0</v>
      </c>
      <c r="AI32" s="977">
        <v>0</v>
      </c>
      <c r="AJ32" s="977">
        <v>0</v>
      </c>
      <c r="AK32" s="977">
        <v>0</v>
      </c>
      <c r="AL32" s="976">
        <v>0</v>
      </c>
      <c r="AM32" s="977">
        <v>0</v>
      </c>
      <c r="AN32" s="977">
        <v>0</v>
      </c>
      <c r="AO32" s="977">
        <v>0</v>
      </c>
      <c r="AP32" s="977">
        <v>0</v>
      </c>
      <c r="AQ32" s="977">
        <v>0</v>
      </c>
      <c r="AR32" s="977">
        <v>0</v>
      </c>
      <c r="AS32" s="977">
        <v>0</v>
      </c>
      <c r="AT32" s="977">
        <v>0</v>
      </c>
      <c r="AU32" s="977">
        <v>0</v>
      </c>
      <c r="AV32" s="977">
        <v>0</v>
      </c>
      <c r="AW32" s="978">
        <v>0</v>
      </c>
      <c r="AX32" s="980">
        <v>0</v>
      </c>
      <c r="AY32" s="980">
        <v>0</v>
      </c>
      <c r="AZ32" s="980">
        <v>0</v>
      </c>
      <c r="BA32" s="980">
        <v>0</v>
      </c>
      <c r="BB32" s="980">
        <v>0</v>
      </c>
      <c r="BC32" s="980">
        <v>0</v>
      </c>
      <c r="BD32" s="1003">
        <v>0</v>
      </c>
      <c r="BE32" s="1003">
        <v>0</v>
      </c>
      <c r="BF32" s="1003">
        <v>0</v>
      </c>
      <c r="BG32" s="1003">
        <v>0</v>
      </c>
      <c r="BH32" s="1003">
        <v>0</v>
      </c>
      <c r="BI32" s="1003">
        <v>0</v>
      </c>
      <c r="BJ32" s="1002">
        <v>0</v>
      </c>
      <c r="BK32" s="1003">
        <v>0</v>
      </c>
      <c r="BL32" s="1003">
        <v>0</v>
      </c>
      <c r="BM32" s="1003">
        <v>0</v>
      </c>
      <c r="BN32" s="1003">
        <v>0</v>
      </c>
      <c r="BO32" s="1003">
        <v>0</v>
      </c>
      <c r="BP32" s="1003">
        <v>0</v>
      </c>
      <c r="BQ32" s="1003">
        <v>0</v>
      </c>
      <c r="BR32" s="1003">
        <v>0</v>
      </c>
      <c r="BS32" s="1003">
        <v>0</v>
      </c>
      <c r="BT32" s="1003">
        <v>0</v>
      </c>
      <c r="BU32" s="1004">
        <v>0</v>
      </c>
      <c r="BV32" s="1002">
        <v>0</v>
      </c>
      <c r="BW32" s="1003">
        <v>0</v>
      </c>
      <c r="BX32" s="1003">
        <v>0</v>
      </c>
      <c r="BY32" s="977">
        <v>0</v>
      </c>
      <c r="BZ32" s="980">
        <v>0</v>
      </c>
      <c r="CA32" s="980">
        <v>0</v>
      </c>
      <c r="CB32" s="980">
        <v>0</v>
      </c>
      <c r="CC32" s="980">
        <v>0</v>
      </c>
      <c r="CD32" s="980">
        <v>0</v>
      </c>
      <c r="CE32" s="980">
        <v>0</v>
      </c>
      <c r="CF32" s="980">
        <v>249.47051199999999</v>
      </c>
      <c r="CG32" s="981">
        <v>233.97051199999999</v>
      </c>
      <c r="CH32" s="980">
        <v>129.170512</v>
      </c>
      <c r="CI32" s="980">
        <v>203.07051199999998</v>
      </c>
      <c r="CJ32" s="980">
        <v>339.97051199999999</v>
      </c>
      <c r="CK32" s="980">
        <v>231.11251199999998</v>
      </c>
      <c r="CL32" s="980">
        <v>240.27551199999999</v>
      </c>
      <c r="CM32" s="980">
        <v>238.61041200000003</v>
      </c>
      <c r="CN32" s="980">
        <v>238.61041200000003</v>
      </c>
      <c r="CO32" s="980">
        <v>250.27565200000001</v>
      </c>
      <c r="CP32" s="980">
        <v>223.74565200000001</v>
      </c>
      <c r="CQ32" s="1045">
        <v>223.74565200000001</v>
      </c>
      <c r="CR32" s="1045">
        <v>201.43789799999999</v>
      </c>
      <c r="CS32" s="1045">
        <v>243.88729000000001</v>
      </c>
      <c r="CT32" s="1046">
        <v>254.734903</v>
      </c>
      <c r="CU32" s="1045">
        <v>253.186903</v>
      </c>
      <c r="CV32" s="1045">
        <v>236.385953</v>
      </c>
      <c r="CW32" s="1045">
        <v>242.788321</v>
      </c>
      <c r="CX32" s="1045">
        <v>250.03432100000001</v>
      </c>
      <c r="CY32" s="1045">
        <v>414.31687099999999</v>
      </c>
      <c r="CZ32" s="1045">
        <v>366.56138500000003</v>
      </c>
      <c r="DA32" s="1045">
        <v>321.43160700000004</v>
      </c>
      <c r="DB32" s="1045">
        <v>322.58198299999998</v>
      </c>
      <c r="DC32" s="1045">
        <v>342.06804100000005</v>
      </c>
      <c r="DD32" s="1045">
        <v>370.64264100000003</v>
      </c>
      <c r="DE32" s="1047">
        <v>357.89336200000002</v>
      </c>
      <c r="DF32" s="1046">
        <v>409.38677000000001</v>
      </c>
      <c r="DG32" s="1045">
        <v>397.88272899999998</v>
      </c>
      <c r="DH32" s="1045">
        <v>386.702855</v>
      </c>
      <c r="DI32" s="1045">
        <v>392.12095099999999</v>
      </c>
      <c r="DJ32" s="1045">
        <v>368.48641300000003</v>
      </c>
      <c r="DK32" s="1045">
        <v>452.55414399999995</v>
      </c>
      <c r="DL32" s="1051">
        <v>451.92980599999999</v>
      </c>
      <c r="DM32" s="1051">
        <v>443.67550399999999</v>
      </c>
      <c r="DN32" s="1051">
        <v>528.81487000000004</v>
      </c>
      <c r="DO32" s="1051">
        <v>531.47029899999995</v>
      </c>
      <c r="DP32" s="1051">
        <v>494.59662400000002</v>
      </c>
      <c r="DQ32" s="1052">
        <v>464.13456500000001</v>
      </c>
      <c r="DR32" s="1053">
        <v>437.62071000000003</v>
      </c>
      <c r="DS32" s="1051">
        <v>561.79312700000003</v>
      </c>
      <c r="DT32" s="1051">
        <v>518.200649</v>
      </c>
      <c r="DU32" s="1051">
        <v>508.359196</v>
      </c>
      <c r="DV32" s="1051">
        <v>663.33185199999991</v>
      </c>
      <c r="DW32" s="1045">
        <v>722.53160500000001</v>
      </c>
      <c r="DX32" s="1045">
        <v>1376.0719630000001</v>
      </c>
      <c r="DY32" s="1045">
        <v>2899.3166390000001</v>
      </c>
      <c r="DZ32" s="1045">
        <v>2910.202014</v>
      </c>
      <c r="EA32" s="1045">
        <v>2888.2965049999998</v>
      </c>
      <c r="EB32" s="1045">
        <v>3372.754821</v>
      </c>
      <c r="EC32" s="1047">
        <v>3214.4427620000001</v>
      </c>
      <c r="ED32" s="1046">
        <v>3000.4919419999997</v>
      </c>
      <c r="EE32" s="1045">
        <v>3184.8764940000001</v>
      </c>
      <c r="EF32" s="1045">
        <v>3873.3907650000001</v>
      </c>
      <c r="EG32" s="1045">
        <v>3753.880048</v>
      </c>
      <c r="EH32" s="1045">
        <v>3588.2348790000001</v>
      </c>
      <c r="EI32" s="1045">
        <v>3835.9184310000001</v>
      </c>
      <c r="EJ32" s="1045">
        <v>4349.6161080000002</v>
      </c>
      <c r="EK32" s="1045">
        <v>4327.7735339999999</v>
      </c>
      <c r="EL32" s="1045">
        <v>4594.3260460000001</v>
      </c>
      <c r="EM32" s="1045">
        <v>4430.9872450000003</v>
      </c>
      <c r="EN32" s="1045">
        <v>4426.1682759999994</v>
      </c>
      <c r="EO32" s="1045">
        <v>4339.0967920000003</v>
      </c>
      <c r="EP32" s="1046">
        <v>4471.8297499999999</v>
      </c>
      <c r="EQ32" s="1045">
        <v>4395.1981150000001</v>
      </c>
      <c r="ER32" s="1045">
        <v>4307.4311470000002</v>
      </c>
      <c r="ES32" s="1045">
        <v>4479.3460660000001</v>
      </c>
      <c r="ET32" s="1045">
        <v>4450.7554390000005</v>
      </c>
      <c r="EU32" s="1045">
        <v>4594.6909889999997</v>
      </c>
      <c r="EV32" s="1045">
        <v>4249.3406420000001</v>
      </c>
      <c r="EW32" s="1045">
        <v>3992.78656</v>
      </c>
      <c r="EX32" s="1045">
        <v>3728.9995920000001</v>
      </c>
      <c r="EY32" s="1045">
        <v>3655.4992190000003</v>
      </c>
      <c r="EZ32" s="1045">
        <v>3819.2870699999999</v>
      </c>
      <c r="FA32" s="1047">
        <v>3908.9721209999998</v>
      </c>
      <c r="FB32" s="1046">
        <v>4647.1404970000003</v>
      </c>
      <c r="FC32" s="1045">
        <v>4571.3400460000003</v>
      </c>
      <c r="FD32" s="1045">
        <v>4335.9737340000001</v>
      </c>
      <c r="FE32" s="1045">
        <v>4560.3279199999997</v>
      </c>
      <c r="FF32" s="1045">
        <v>4570.0094469999995</v>
      </c>
      <c r="FG32" s="1045">
        <v>4569.0857259999993</v>
      </c>
      <c r="FH32" s="1045">
        <v>4525.9074819999996</v>
      </c>
      <c r="FI32" s="1045">
        <v>4227.6563459999998</v>
      </c>
      <c r="FJ32" s="1045">
        <v>4337.9002970000001</v>
      </c>
      <c r="FK32" s="1045">
        <v>4218.1648619999996</v>
      </c>
      <c r="FL32" s="1045">
        <v>4127.9519709999995</v>
      </c>
      <c r="FM32" s="1047">
        <v>4777.136923</v>
      </c>
      <c r="FN32" s="1045">
        <v>4828.7649609999999</v>
      </c>
      <c r="FO32" s="1045">
        <v>4938.4292180000002</v>
      </c>
      <c r="FP32" s="1045">
        <v>4858.3473590000003</v>
      </c>
      <c r="FQ32" s="1045">
        <v>4506.8541560000003</v>
      </c>
      <c r="FR32" s="1045">
        <v>4194.2347119999995</v>
      </c>
      <c r="FS32" s="1045">
        <v>4269.6224309999998</v>
      </c>
      <c r="FT32" s="1045">
        <v>4411.510792</v>
      </c>
      <c r="FU32" s="1045">
        <v>4381.7535420000004</v>
      </c>
      <c r="FV32" s="1045">
        <v>4222.4856660000005</v>
      </c>
      <c r="FW32" s="1045">
        <v>4242.1402580000004</v>
      </c>
      <c r="FX32" s="1045">
        <v>4400.2606370000003</v>
      </c>
      <c r="FY32" s="1047">
        <v>3863.6200170000002</v>
      </c>
      <c r="FZ32" s="1046">
        <v>3831.0645669999999</v>
      </c>
      <c r="GA32" s="1045">
        <v>3827.7203050000003</v>
      </c>
      <c r="GB32" s="1045">
        <v>3688.2745610000002</v>
      </c>
      <c r="GC32" s="1045">
        <v>3692.181767</v>
      </c>
      <c r="GD32" s="1045">
        <v>4821.4190570000001</v>
      </c>
      <c r="GE32" s="1045">
        <v>4824.2409119999993</v>
      </c>
      <c r="GF32" s="1045">
        <v>4633.0541229999999</v>
      </c>
      <c r="GG32" s="1045">
        <v>4007.1446499999997</v>
      </c>
      <c r="GH32" s="1045">
        <v>3360.0662240000001</v>
      </c>
      <c r="GI32" s="1045">
        <v>3790.184835</v>
      </c>
      <c r="GJ32" s="1045">
        <v>3436.6349920000002</v>
      </c>
      <c r="GK32" s="981">
        <v>3674.466363</v>
      </c>
      <c r="GL32" s="1045"/>
      <c r="GM32" s="248"/>
    </row>
    <row r="33" spans="1:195" ht="39.65" customHeight="1" thickBot="1" x14ac:dyDescent="0.75">
      <c r="A33" s="1008" t="s">
        <v>734</v>
      </c>
      <c r="B33" s="1010">
        <v>0</v>
      </c>
      <c r="C33" s="1010">
        <v>0</v>
      </c>
      <c r="D33" s="1010">
        <v>0</v>
      </c>
      <c r="E33" s="1010">
        <v>0</v>
      </c>
      <c r="F33" s="1010">
        <v>0</v>
      </c>
      <c r="G33" s="1010">
        <v>0</v>
      </c>
      <c r="H33" s="1010">
        <v>0</v>
      </c>
      <c r="I33" s="1010">
        <v>0</v>
      </c>
      <c r="J33" s="1010">
        <v>0</v>
      </c>
      <c r="K33" s="1010">
        <v>0</v>
      </c>
      <c r="L33" s="1010">
        <v>0</v>
      </c>
      <c r="M33" s="1010">
        <v>0</v>
      </c>
      <c r="N33" s="1009">
        <v>0</v>
      </c>
      <c r="O33" s="1010">
        <v>0</v>
      </c>
      <c r="P33" s="1010">
        <v>0</v>
      </c>
      <c r="Q33" s="1010">
        <v>0</v>
      </c>
      <c r="R33" s="1010">
        <v>0</v>
      </c>
      <c r="S33" s="1010">
        <v>0</v>
      </c>
      <c r="T33" s="1010">
        <v>0</v>
      </c>
      <c r="U33" s="1010">
        <v>0</v>
      </c>
      <c r="V33" s="1010">
        <v>0</v>
      </c>
      <c r="W33" s="1010">
        <v>0</v>
      </c>
      <c r="X33" s="1010">
        <v>0</v>
      </c>
      <c r="Y33" s="1011">
        <v>0</v>
      </c>
      <c r="Z33" s="1010">
        <v>0</v>
      </c>
      <c r="AA33" s="1010">
        <v>0</v>
      </c>
      <c r="AB33" s="1010">
        <v>0</v>
      </c>
      <c r="AC33" s="1010">
        <v>0</v>
      </c>
      <c r="AD33" s="1010">
        <v>0</v>
      </c>
      <c r="AE33" s="1010">
        <v>0</v>
      </c>
      <c r="AF33" s="1010">
        <v>0</v>
      </c>
      <c r="AG33" s="1010">
        <v>0</v>
      </c>
      <c r="AH33" s="1010">
        <v>0</v>
      </c>
      <c r="AI33" s="1010">
        <v>0</v>
      </c>
      <c r="AJ33" s="1010">
        <v>0</v>
      </c>
      <c r="AK33" s="1010">
        <v>0</v>
      </c>
      <c r="AL33" s="1009">
        <v>0</v>
      </c>
      <c r="AM33" s="1010">
        <v>0</v>
      </c>
      <c r="AN33" s="1010">
        <v>0</v>
      </c>
      <c r="AO33" s="1010">
        <v>0</v>
      </c>
      <c r="AP33" s="1010">
        <v>0</v>
      </c>
      <c r="AQ33" s="1010">
        <v>0</v>
      </c>
      <c r="AR33" s="1010">
        <v>0</v>
      </c>
      <c r="AS33" s="1010">
        <v>0</v>
      </c>
      <c r="AT33" s="1010">
        <v>0</v>
      </c>
      <c r="AU33" s="1010">
        <v>0</v>
      </c>
      <c r="AV33" s="1010">
        <v>0</v>
      </c>
      <c r="AW33" s="1011">
        <v>0</v>
      </c>
      <c r="AX33" s="1054">
        <v>0</v>
      </c>
      <c r="AY33" s="1054">
        <v>0</v>
      </c>
      <c r="AZ33" s="1054">
        <v>0</v>
      </c>
      <c r="BA33" s="1054">
        <v>0</v>
      </c>
      <c r="BB33" s="1054">
        <v>0</v>
      </c>
      <c r="BC33" s="1054">
        <v>0</v>
      </c>
      <c r="BD33" s="1013">
        <v>0</v>
      </c>
      <c r="BE33" s="1013">
        <v>0</v>
      </c>
      <c r="BF33" s="1013">
        <v>0</v>
      </c>
      <c r="BG33" s="1013">
        <v>0</v>
      </c>
      <c r="BH33" s="1013">
        <v>0</v>
      </c>
      <c r="BI33" s="1013">
        <v>0</v>
      </c>
      <c r="BJ33" s="1012">
        <v>0</v>
      </c>
      <c r="BK33" s="1013">
        <v>0</v>
      </c>
      <c r="BL33" s="1013">
        <v>0</v>
      </c>
      <c r="BM33" s="1013">
        <v>0</v>
      </c>
      <c r="BN33" s="1013">
        <v>0</v>
      </c>
      <c r="BO33" s="1013">
        <v>0</v>
      </c>
      <c r="BP33" s="1013">
        <v>0</v>
      </c>
      <c r="BQ33" s="1013">
        <v>0</v>
      </c>
      <c r="BR33" s="1013">
        <v>0</v>
      </c>
      <c r="BS33" s="1013">
        <v>0</v>
      </c>
      <c r="BT33" s="1013">
        <v>0</v>
      </c>
      <c r="BU33" s="1014">
        <v>0</v>
      </c>
      <c r="BV33" s="1012">
        <v>0</v>
      </c>
      <c r="BW33" s="1013">
        <v>0</v>
      </c>
      <c r="BX33" s="1013">
        <v>0</v>
      </c>
      <c r="BY33" s="1010">
        <v>0</v>
      </c>
      <c r="BZ33" s="1054">
        <v>0</v>
      </c>
      <c r="CA33" s="1054">
        <v>0</v>
      </c>
      <c r="CB33" s="1054">
        <v>0</v>
      </c>
      <c r="CC33" s="1054">
        <v>0</v>
      </c>
      <c r="CD33" s="1054">
        <v>0</v>
      </c>
      <c r="CE33" s="1054">
        <v>0</v>
      </c>
      <c r="CF33" s="1054">
        <v>15.769487999999999</v>
      </c>
      <c r="CG33" s="1055">
        <v>20.769487999999999</v>
      </c>
      <c r="CH33" s="1054">
        <v>119.06948799999999</v>
      </c>
      <c r="CI33" s="1054">
        <v>45.169487999999994</v>
      </c>
      <c r="CJ33" s="1054">
        <v>20.769487999999999</v>
      </c>
      <c r="CK33" s="1054">
        <v>41.169487999999994</v>
      </c>
      <c r="CL33" s="1054">
        <v>28.056488000000002</v>
      </c>
      <c r="CM33" s="1054">
        <v>29.721588000000001</v>
      </c>
      <c r="CN33" s="1054">
        <v>29.721588000000001</v>
      </c>
      <c r="CO33" s="1054">
        <v>72.494348000000002</v>
      </c>
      <c r="CP33" s="1054">
        <v>72.494348000000002</v>
      </c>
      <c r="CQ33" s="1056">
        <v>72.494348000000002</v>
      </c>
      <c r="CR33" s="1056">
        <v>70.085173000000012</v>
      </c>
      <c r="CS33" s="1056">
        <v>1757.111416</v>
      </c>
      <c r="CT33" s="1057">
        <v>1744.2638030000001</v>
      </c>
      <c r="CU33" s="1056">
        <v>1730.8118030000001</v>
      </c>
      <c r="CV33" s="1056">
        <v>1732.6127530000001</v>
      </c>
      <c r="CW33" s="1056">
        <v>1721.2103850000001</v>
      </c>
      <c r="CX33" s="1056">
        <v>1722.964385</v>
      </c>
      <c r="CY33" s="1056">
        <v>1821.127835</v>
      </c>
      <c r="CZ33" s="1056">
        <v>1823.8504840000001</v>
      </c>
      <c r="DA33" s="1056">
        <v>1833.672364</v>
      </c>
      <c r="DB33" s="1056">
        <v>1833.829886</v>
      </c>
      <c r="DC33" s="1056">
        <v>1835.9938279999999</v>
      </c>
      <c r="DD33" s="1056">
        <v>1852.2928679999998</v>
      </c>
      <c r="DE33" s="1058">
        <v>1930.6421469999998</v>
      </c>
      <c r="DF33" s="1057">
        <v>1936.13671</v>
      </c>
      <c r="DG33" s="1056">
        <v>2019.1407509999997</v>
      </c>
      <c r="DH33" s="1056">
        <v>2100.2522319999998</v>
      </c>
      <c r="DI33" s="1056">
        <v>2125.794136</v>
      </c>
      <c r="DJ33" s="1056">
        <v>2200.5071600000001</v>
      </c>
      <c r="DK33" s="1056">
        <v>2501.4444850000004</v>
      </c>
      <c r="DL33" s="1059">
        <v>2515.9288229999997</v>
      </c>
      <c r="DM33" s="1059">
        <v>2565.273639</v>
      </c>
      <c r="DN33" s="1059">
        <v>2763.3221480000002</v>
      </c>
      <c r="DO33" s="1059">
        <v>2792.1468819999996</v>
      </c>
      <c r="DP33" s="1059">
        <v>2858.5355570000002</v>
      </c>
      <c r="DQ33" s="1060">
        <v>2868.3561199999999</v>
      </c>
      <c r="DR33" s="1061">
        <v>2885.239975</v>
      </c>
      <c r="DS33" s="1059">
        <v>2892.0975580000004</v>
      </c>
      <c r="DT33" s="1059">
        <v>3026.5514410000005</v>
      </c>
      <c r="DU33" s="1059">
        <v>3101.7797190000001</v>
      </c>
      <c r="DV33" s="1059">
        <v>3445.4404930000001</v>
      </c>
      <c r="DW33" s="1056">
        <v>3446.7757390000002</v>
      </c>
      <c r="DX33" s="1056">
        <v>3960.1366499999999</v>
      </c>
      <c r="DY33" s="1056">
        <v>4263.1180069999991</v>
      </c>
      <c r="DZ33" s="1056">
        <v>4430.463632</v>
      </c>
      <c r="EA33" s="1056">
        <v>4619.9123289999998</v>
      </c>
      <c r="EB33" s="1056">
        <v>4396.8436080000001</v>
      </c>
      <c r="EC33" s="1058">
        <v>4452.8654340000003</v>
      </c>
      <c r="ED33" s="1057">
        <v>4524.5726270000005</v>
      </c>
      <c r="EE33" s="1056">
        <v>4563.1456460000009</v>
      </c>
      <c r="EF33" s="1056">
        <v>4678.6509190000006</v>
      </c>
      <c r="EG33" s="1056">
        <v>4884.7162319999998</v>
      </c>
      <c r="EH33" s="1056">
        <v>5050.8273740000004</v>
      </c>
      <c r="EI33" s="1056">
        <v>5080.3075290000006</v>
      </c>
      <c r="EJ33" s="1056">
        <v>5710.6944599999997</v>
      </c>
      <c r="EK33" s="1056">
        <v>5871.3155480000005</v>
      </c>
      <c r="EL33" s="1056">
        <v>6216.8975699999992</v>
      </c>
      <c r="EM33" s="1056">
        <v>6436.2838310000006</v>
      </c>
      <c r="EN33" s="1056">
        <v>6563.8389120000002</v>
      </c>
      <c r="EO33" s="1056">
        <v>6786.5890589999999</v>
      </c>
      <c r="EP33" s="1057">
        <v>6901.5407999999998</v>
      </c>
      <c r="EQ33" s="1056">
        <v>7204.7340440000016</v>
      </c>
      <c r="ER33" s="1056">
        <v>7360.964903000001</v>
      </c>
      <c r="ES33" s="1056">
        <v>7456.6960669999989</v>
      </c>
      <c r="ET33" s="1056">
        <v>7528.7170210000004</v>
      </c>
      <c r="EU33" s="1056">
        <v>7603.7987129999992</v>
      </c>
      <c r="EV33" s="1056">
        <v>7955.0387359999995</v>
      </c>
      <c r="EW33" s="1056">
        <v>7934.1815429999997</v>
      </c>
      <c r="EX33" s="1056">
        <v>7859.2300779999996</v>
      </c>
      <c r="EY33" s="1056">
        <v>7997.5425740000001</v>
      </c>
      <c r="EZ33" s="1056">
        <v>8295.2166340000003</v>
      </c>
      <c r="FA33" s="1058">
        <v>7879.3605829999997</v>
      </c>
      <c r="FB33" s="1057">
        <v>7037.9742109999997</v>
      </c>
      <c r="FC33" s="1056">
        <v>6167.1335349999999</v>
      </c>
      <c r="FD33" s="1056">
        <v>6375.8341090000004</v>
      </c>
      <c r="FE33" s="1056">
        <v>6151.4799230000008</v>
      </c>
      <c r="FF33" s="1056">
        <v>6142.8483960000003</v>
      </c>
      <c r="FG33" s="1056">
        <v>6143.7721170000004</v>
      </c>
      <c r="FH33" s="1056">
        <v>6187.7103609999995</v>
      </c>
      <c r="FI33" s="1056">
        <v>6601.1456949999993</v>
      </c>
      <c r="FJ33" s="1056">
        <v>1999.2306229999999</v>
      </c>
      <c r="FK33" s="1056">
        <v>2082.1727839999999</v>
      </c>
      <c r="FL33" s="1056">
        <v>2052.3856750000004</v>
      </c>
      <c r="FM33" s="1058">
        <v>2100.5775930000004</v>
      </c>
      <c r="FN33" s="1056">
        <v>2048.9495550000001</v>
      </c>
      <c r="FO33" s="1056">
        <v>2037.5037300000001</v>
      </c>
      <c r="FP33" s="1056">
        <v>2117.5855889999998</v>
      </c>
      <c r="FQ33" s="1056">
        <v>3169.1580750000003</v>
      </c>
      <c r="FR33" s="1056">
        <v>2734.1569909999998</v>
      </c>
      <c r="FS33" s="1056">
        <v>3418.2812719999997</v>
      </c>
      <c r="FT33" s="1056">
        <v>3276.3929110000004</v>
      </c>
      <c r="FU33" s="1056">
        <v>3443.0522400000004</v>
      </c>
      <c r="FV33" s="1056">
        <v>3602.2161249999999</v>
      </c>
      <c r="FW33" s="1056">
        <v>3675.8480870000003</v>
      </c>
      <c r="FX33" s="1056">
        <v>3614.4411540000001</v>
      </c>
      <c r="FY33" s="1058">
        <v>3647.0262280000002</v>
      </c>
      <c r="FZ33" s="1057">
        <v>3809.8145709999999</v>
      </c>
      <c r="GA33" s="1056">
        <v>4390.7835589999995</v>
      </c>
      <c r="GB33" s="1056">
        <v>4542.2293030000001</v>
      </c>
      <c r="GC33" s="1056">
        <v>4385.1096090000001</v>
      </c>
      <c r="GD33" s="1056">
        <v>3631.1744989999997</v>
      </c>
      <c r="GE33" s="1056">
        <v>3782.4024640000002</v>
      </c>
      <c r="GF33" s="1056">
        <v>4020.7307479999995</v>
      </c>
      <c r="GG33" s="1056">
        <v>4587.6402209999997</v>
      </c>
      <c r="GH33" s="1056">
        <v>5235.8934079999999</v>
      </c>
      <c r="GI33" s="1056">
        <v>4902.5513570000012</v>
      </c>
      <c r="GJ33" s="1056">
        <v>5245.2695949999988</v>
      </c>
      <c r="GK33" s="1055">
        <v>5074.621161</v>
      </c>
      <c r="GL33" s="1045"/>
      <c r="GM33" s="248"/>
    </row>
    <row r="34" spans="1:195" ht="50.5" hidden="1" customHeight="1" thickBot="1" x14ac:dyDescent="0.7">
      <c r="A34" s="1062" t="s">
        <v>758</v>
      </c>
      <c r="B34" s="982"/>
      <c r="C34" s="982"/>
      <c r="D34" s="982"/>
      <c r="E34" s="982"/>
      <c r="F34" s="982"/>
      <c r="G34" s="982"/>
      <c r="H34" s="982"/>
      <c r="I34" s="982"/>
      <c r="J34" s="982"/>
      <c r="K34" s="982"/>
      <c r="L34" s="982"/>
      <c r="M34" s="982"/>
      <c r="N34" s="982"/>
      <c r="O34" s="982"/>
      <c r="P34" s="982"/>
      <c r="Q34" s="982"/>
      <c r="R34" s="982"/>
      <c r="S34" s="982"/>
      <c r="T34" s="982"/>
      <c r="U34" s="982"/>
      <c r="V34" s="982"/>
      <c r="W34" s="982"/>
      <c r="X34" s="982"/>
      <c r="Y34" s="982"/>
      <c r="Z34" s="982"/>
      <c r="AA34" s="982"/>
      <c r="AB34" s="982"/>
      <c r="AC34" s="982"/>
      <c r="AD34" s="982"/>
      <c r="AE34" s="982"/>
      <c r="AF34" s="982"/>
      <c r="AG34" s="982"/>
      <c r="AH34" s="982"/>
      <c r="AI34" s="982"/>
      <c r="AJ34" s="982"/>
      <c r="AK34" s="982"/>
      <c r="AL34" s="982"/>
      <c r="AM34" s="982"/>
      <c r="AN34" s="982"/>
      <c r="AO34" s="982"/>
      <c r="AP34" s="982"/>
      <c r="AQ34" s="982"/>
      <c r="AR34" s="982"/>
      <c r="AS34" s="982"/>
      <c r="AT34" s="982"/>
      <c r="AU34" s="982"/>
      <c r="AV34" s="982"/>
      <c r="AW34" s="982"/>
      <c r="AX34" s="982"/>
      <c r="AY34" s="982"/>
      <c r="AZ34" s="982"/>
      <c r="BA34" s="982"/>
      <c r="BB34" s="982"/>
      <c r="BC34" s="982"/>
      <c r="BD34" s="982"/>
      <c r="BE34" s="982"/>
      <c r="BF34" s="982"/>
      <c r="BG34" s="982"/>
      <c r="BH34" s="982"/>
      <c r="BI34" s="982"/>
      <c r="BJ34" s="982"/>
      <c r="BK34" s="982"/>
      <c r="BL34" s="982"/>
      <c r="BM34" s="982"/>
      <c r="BN34" s="982"/>
      <c r="BO34" s="982"/>
      <c r="BP34" s="982"/>
      <c r="BQ34" s="982"/>
      <c r="BR34" s="982"/>
      <c r="BS34" s="982"/>
      <c r="BT34" s="982"/>
      <c r="BU34" s="982"/>
      <c r="BV34" s="982"/>
      <c r="BW34" s="982"/>
      <c r="BX34" s="982"/>
      <c r="BY34" s="982"/>
      <c r="BZ34" s="982"/>
      <c r="CA34" s="982"/>
      <c r="CB34" s="982"/>
      <c r="CC34" s="982"/>
      <c r="CD34" s="982"/>
      <c r="CE34" s="982"/>
      <c r="CF34" s="982"/>
      <c r="CG34" s="982"/>
      <c r="CH34" s="982"/>
      <c r="CI34" s="982"/>
      <c r="CJ34" s="982"/>
      <c r="CK34" s="982"/>
      <c r="CL34" s="982"/>
      <c r="CM34" s="982"/>
      <c r="CN34" s="982"/>
      <c r="CO34" s="982"/>
      <c r="CP34" s="982"/>
    </row>
    <row r="35" spans="1:195" ht="24.75" customHeight="1" thickTop="1" x14ac:dyDescent="0.7">
      <c r="EF35" s="982"/>
      <c r="EG35" s="982"/>
      <c r="EH35" s="982"/>
      <c r="EI35" s="982"/>
      <c r="EJ35" s="982"/>
      <c r="EK35" s="982"/>
      <c r="EL35" s="982"/>
      <c r="EM35" s="982"/>
      <c r="EN35" s="982"/>
      <c r="EO35" s="982"/>
      <c r="EP35" s="982"/>
      <c r="EQ35" s="982"/>
      <c r="ER35" s="982"/>
      <c r="ES35" s="982"/>
      <c r="ET35" s="982"/>
      <c r="EU35" s="982"/>
      <c r="EV35" s="982"/>
      <c r="EW35" s="982"/>
      <c r="EX35" s="982"/>
      <c r="EY35" s="982"/>
      <c r="EZ35" s="982"/>
      <c r="FA35" s="982"/>
      <c r="FB35" s="982"/>
      <c r="FC35" s="982"/>
      <c r="FD35" s="982"/>
      <c r="FE35" s="982"/>
      <c r="FF35" s="982"/>
      <c r="FG35" s="982"/>
      <c r="FH35" s="982"/>
      <c r="FI35" s="982"/>
      <c r="FJ35" s="982"/>
      <c r="FK35" s="982"/>
      <c r="FL35" s="982"/>
      <c r="FM35" s="982"/>
      <c r="FN35" s="982"/>
      <c r="FO35" s="982"/>
      <c r="FP35" s="982"/>
      <c r="FQ35" s="982"/>
      <c r="FR35" s="982"/>
      <c r="FS35" s="982"/>
      <c r="FT35" s="982"/>
      <c r="FU35" s="982"/>
      <c r="FV35" s="982"/>
      <c r="FW35" s="982"/>
      <c r="FX35" s="982"/>
      <c r="FY35" s="982"/>
      <c r="FZ35" s="982"/>
      <c r="GA35" s="982"/>
      <c r="GB35" s="982"/>
      <c r="GC35" s="982"/>
      <c r="GD35" s="982"/>
      <c r="GE35" s="982"/>
      <c r="GF35" s="982"/>
      <c r="GG35" s="982"/>
      <c r="GH35" s="982"/>
      <c r="GI35" s="982"/>
      <c r="GJ35" s="982"/>
      <c r="GK35" s="982"/>
      <c r="GL35" s="982"/>
    </row>
    <row r="36" spans="1:195" ht="24.75" customHeight="1" x14ac:dyDescent="0.7">
      <c r="EF36" s="982"/>
      <c r="EG36" s="982"/>
      <c r="EH36" s="982"/>
      <c r="EI36" s="982"/>
      <c r="EJ36" s="982"/>
      <c r="EK36" s="982"/>
      <c r="EL36" s="982"/>
      <c r="EM36" s="982"/>
      <c r="EN36" s="982"/>
      <c r="EO36" s="982"/>
      <c r="EP36" s="982"/>
      <c r="EQ36" s="982"/>
      <c r="ER36" s="982"/>
      <c r="ES36" s="982"/>
      <c r="ET36" s="982"/>
      <c r="EU36" s="982"/>
      <c r="EV36" s="982"/>
      <c r="EW36" s="982"/>
      <c r="EX36" s="982"/>
      <c r="EY36" s="982"/>
      <c r="EZ36" s="982"/>
      <c r="FA36" s="982"/>
      <c r="FB36" s="982"/>
      <c r="FC36" s="982"/>
      <c r="FD36" s="982"/>
      <c r="FE36" s="982"/>
      <c r="FF36" s="982"/>
      <c r="FG36" s="982"/>
      <c r="FH36" s="982"/>
      <c r="FI36" s="982"/>
      <c r="FJ36" s="982"/>
      <c r="FK36" s="982"/>
      <c r="FL36" s="982"/>
      <c r="FM36" s="982"/>
      <c r="FN36" s="982"/>
      <c r="FO36" s="982"/>
      <c r="FP36" s="982"/>
      <c r="FQ36" s="982"/>
      <c r="FR36" s="982"/>
      <c r="FS36" s="982"/>
      <c r="FT36" s="982"/>
      <c r="FU36" s="982"/>
      <c r="FV36" s="982"/>
      <c r="FW36" s="982"/>
      <c r="FX36" s="982"/>
      <c r="FY36" s="982"/>
      <c r="FZ36" s="982"/>
      <c r="GA36" s="982"/>
      <c r="GB36" s="982"/>
      <c r="GC36" s="982"/>
      <c r="GD36" s="982"/>
      <c r="GE36" s="982"/>
      <c r="GF36" s="982"/>
      <c r="GG36" s="982"/>
      <c r="GH36" s="982"/>
      <c r="GI36" s="982"/>
      <c r="GJ36" s="982"/>
      <c r="GK36" s="982"/>
      <c r="GL36" s="982"/>
    </row>
    <row r="37" spans="1:195" ht="24.75" customHeight="1" x14ac:dyDescent="0.7">
      <c r="EF37" s="982"/>
      <c r="EG37" s="982"/>
      <c r="EH37" s="982"/>
      <c r="EI37" s="982"/>
      <c r="EJ37" s="982"/>
      <c r="EK37" s="982"/>
      <c r="EL37" s="982"/>
      <c r="EM37" s="982"/>
      <c r="EN37" s="982"/>
      <c r="EO37" s="982"/>
      <c r="EP37" s="982"/>
      <c r="EQ37" s="982"/>
      <c r="ER37" s="982"/>
      <c r="ES37" s="982"/>
      <c r="ET37" s="982"/>
      <c r="EU37" s="982"/>
      <c r="EV37" s="982"/>
      <c r="EW37" s="982"/>
      <c r="EX37" s="982"/>
      <c r="EY37" s="982"/>
      <c r="EZ37" s="982"/>
      <c r="FA37" s="982"/>
      <c r="FB37" s="982"/>
      <c r="FC37" s="982"/>
      <c r="FD37" s="982"/>
      <c r="FE37" s="982"/>
      <c r="FF37" s="982"/>
      <c r="FG37" s="982"/>
      <c r="FH37" s="982"/>
      <c r="FI37" s="982"/>
      <c r="FJ37" s="982"/>
      <c r="FK37" s="982"/>
      <c r="FL37" s="982"/>
      <c r="FM37" s="982"/>
      <c r="FN37" s="982"/>
      <c r="FO37" s="982"/>
      <c r="FP37" s="982"/>
      <c r="FQ37" s="982"/>
      <c r="FR37" s="982"/>
      <c r="FS37" s="982"/>
      <c r="FT37" s="982"/>
      <c r="FU37" s="982"/>
      <c r="FV37" s="982"/>
      <c r="FW37" s="982"/>
      <c r="FX37" s="982"/>
      <c r="FY37" s="982"/>
      <c r="FZ37" s="982"/>
      <c r="GA37" s="982"/>
      <c r="GB37" s="982"/>
      <c r="GC37" s="982"/>
      <c r="GD37" s="982"/>
      <c r="GE37" s="982"/>
      <c r="GF37" s="982"/>
      <c r="GG37" s="982"/>
      <c r="GH37" s="982"/>
      <c r="GI37" s="982"/>
      <c r="GJ37" s="982"/>
      <c r="GK37" s="982"/>
      <c r="GL37" s="982"/>
    </row>
    <row r="38" spans="1:195" ht="24.75" customHeight="1" x14ac:dyDescent="0.7"/>
    <row r="39" spans="1:195" ht="24.75" customHeight="1" x14ac:dyDescent="0.7"/>
    <row r="40" spans="1:195" ht="24.75" customHeight="1" x14ac:dyDescent="0.7"/>
    <row r="41" spans="1:195" ht="24.75" customHeight="1" x14ac:dyDescent="0.7"/>
    <row r="42" spans="1:195" ht="24.75" customHeight="1" x14ac:dyDescent="0.7"/>
    <row r="43" spans="1:195" ht="24.75" customHeight="1" x14ac:dyDescent="0.7"/>
    <row r="44" spans="1:195" ht="24.75" customHeight="1" x14ac:dyDescent="0.7"/>
    <row r="45" spans="1:195" ht="24.75" customHeight="1" x14ac:dyDescent="0.7"/>
    <row r="46" spans="1:195" ht="24.75" customHeight="1" x14ac:dyDescent="0.7"/>
    <row r="47" spans="1:195" ht="24.75" customHeight="1" x14ac:dyDescent="0.7"/>
    <row r="48" spans="1:195" ht="24.75" customHeight="1" x14ac:dyDescent="0.7"/>
    <row r="49" ht="24.75" customHeight="1" x14ac:dyDescent="0.7"/>
    <row r="50" ht="24.75" customHeight="1" x14ac:dyDescent="0.7"/>
    <row r="52" ht="24.75" customHeight="1" x14ac:dyDescent="0.7"/>
    <row r="53" ht="24.75" customHeight="1" x14ac:dyDescent="0.7"/>
    <row r="54" ht="24.75" customHeight="1" x14ac:dyDescent="0.7"/>
    <row r="55" ht="24.75" customHeight="1" x14ac:dyDescent="0.7"/>
    <row r="56" ht="24.75" customHeight="1" x14ac:dyDescent="0.7"/>
    <row r="57" ht="24.75" customHeight="1" x14ac:dyDescent="0.7"/>
  </sheetData>
  <mergeCells count="17"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  <mergeCell ref="ED2:EO2"/>
    <mergeCell ref="EP2:FA2"/>
    <mergeCell ref="FB2:FM2"/>
    <mergeCell ref="FZ2:GK2"/>
    <mergeCell ref="FN2:FY2"/>
  </mergeCells>
  <phoneticPr fontId="153" type="noConversion"/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&amp;C&amp;14  21&amp;10_x000D_&amp;1#&amp;"Aptos"&amp;10&amp;K000000 PUBLIC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2CB86-50D4-475B-AC01-20A9691E1CDA}">
  <dimension ref="A1:GL33"/>
  <sheetViews>
    <sheetView showGridLines="0" view="pageBreakPreview" zoomScale="50" zoomScaleNormal="50" zoomScaleSheetLayoutView="50" workbookViewId="0">
      <pane xSplit="120" ySplit="3" topLeftCell="FY19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31" x14ac:dyDescent="0.7"/>
  <cols>
    <col min="1" max="1" width="80.08984375" style="937" customWidth="1"/>
    <col min="2" max="2" width="52.6328125" style="937" hidden="1" customWidth="1"/>
    <col min="3" max="144" width="25.54296875" style="937" hidden="1" customWidth="1"/>
    <col min="145" max="145" width="22.81640625" style="937" hidden="1" customWidth="1"/>
    <col min="146" max="150" width="25.54296875" style="937" hidden="1" customWidth="1"/>
    <col min="151" max="180" width="23" style="937" hidden="1" customWidth="1"/>
    <col min="181" max="193" width="23" style="937" customWidth="1"/>
    <col min="194" max="194" width="6.453125" style="24" customWidth="1"/>
    <col min="195" max="16384" width="9.1796875" style="937"/>
  </cols>
  <sheetData>
    <row r="1" spans="1:194" ht="60.65" customHeight="1" thickBot="1" x14ac:dyDescent="0.75">
      <c r="A1" s="1063" t="s">
        <v>1036</v>
      </c>
      <c r="B1" s="1064"/>
      <c r="C1" s="1064"/>
      <c r="D1" s="1064"/>
      <c r="E1" s="1064"/>
      <c r="F1" s="1064"/>
      <c r="G1" s="1064"/>
      <c r="H1" s="1064"/>
      <c r="I1" s="1064"/>
      <c r="J1" s="1064"/>
      <c r="K1" s="1064"/>
      <c r="L1" s="1064"/>
      <c r="M1" s="1064"/>
      <c r="N1" s="1064"/>
      <c r="O1" s="1064"/>
      <c r="P1" s="1064"/>
      <c r="Q1" s="1064"/>
      <c r="R1" s="1064"/>
      <c r="S1" s="1064"/>
      <c r="T1" s="1064"/>
      <c r="U1" s="1064"/>
      <c r="V1" s="1064"/>
      <c r="W1" s="1064"/>
      <c r="X1" s="1064"/>
      <c r="Y1" s="1064"/>
      <c r="Z1" s="1064"/>
      <c r="AA1" s="1064"/>
      <c r="AB1" s="1064"/>
      <c r="AC1" s="1064"/>
      <c r="AD1" s="1064"/>
      <c r="AE1" s="1064"/>
      <c r="AF1" s="1064"/>
      <c r="AG1" s="1064"/>
      <c r="AH1" s="1064"/>
      <c r="AI1" s="1064"/>
      <c r="AJ1" s="1064"/>
      <c r="AK1" s="1064"/>
      <c r="AL1" s="1064"/>
      <c r="AM1" s="1064"/>
      <c r="AN1" s="1064"/>
      <c r="AO1" s="1064"/>
      <c r="AP1" s="1064"/>
      <c r="AQ1" s="1064"/>
      <c r="AR1" s="1064"/>
      <c r="AS1" s="1064"/>
      <c r="AT1" s="1064"/>
      <c r="AU1" s="1064"/>
      <c r="AV1" s="1064"/>
      <c r="AW1" s="1064"/>
      <c r="AX1" s="1064"/>
      <c r="AY1" s="1064"/>
      <c r="AZ1" s="1064"/>
      <c r="BA1" s="1064"/>
      <c r="BB1" s="1064"/>
      <c r="BC1" s="1064"/>
      <c r="BD1" s="1064"/>
      <c r="BE1" s="1064"/>
      <c r="BF1" s="1064"/>
      <c r="BG1" s="1064"/>
      <c r="BH1" s="1064"/>
      <c r="BI1" s="1064"/>
      <c r="BJ1" s="1064"/>
      <c r="BK1" s="1064"/>
      <c r="BL1" s="1064"/>
      <c r="BM1" s="1064"/>
      <c r="BN1" s="1064"/>
      <c r="BO1" s="1064"/>
      <c r="BP1" s="1064"/>
      <c r="BQ1" s="1064"/>
      <c r="BR1" s="1064"/>
      <c r="BS1" s="1064"/>
      <c r="BT1" s="1064"/>
      <c r="BU1" s="1064"/>
      <c r="BV1" s="1064"/>
      <c r="BW1" s="1064"/>
      <c r="BX1" s="1064"/>
      <c r="BY1" s="1064"/>
      <c r="BZ1" s="1064"/>
      <c r="CA1" s="1064"/>
      <c r="CB1" s="1064"/>
      <c r="CC1" s="1064"/>
      <c r="CD1" s="1064"/>
      <c r="CE1" s="1064"/>
      <c r="CF1" s="1064"/>
      <c r="CG1" s="1064"/>
      <c r="CH1" s="1064"/>
      <c r="CI1" s="1064"/>
      <c r="CJ1" s="1064"/>
      <c r="CK1" s="1064"/>
      <c r="CL1" s="1064"/>
      <c r="CM1" s="1064"/>
      <c r="CN1" s="1064"/>
      <c r="CO1" s="1064"/>
      <c r="CP1" s="1064"/>
      <c r="CQ1" s="1064"/>
      <c r="CR1" s="1064"/>
      <c r="CS1" s="1064"/>
      <c r="CT1" s="1064"/>
      <c r="CU1" s="1064"/>
      <c r="CV1" s="1064"/>
      <c r="CW1" s="1064"/>
      <c r="CX1" s="1064"/>
      <c r="CY1" s="1064"/>
      <c r="CZ1" s="1064"/>
      <c r="DA1" s="1064"/>
      <c r="DB1" s="1064"/>
      <c r="DC1" s="1064"/>
      <c r="DD1" s="1064"/>
      <c r="DE1" s="1064"/>
      <c r="DF1" s="1064"/>
      <c r="DG1" s="1064"/>
      <c r="DH1" s="1064"/>
      <c r="DI1" s="1064"/>
      <c r="DJ1" s="1064"/>
      <c r="DK1" s="1064"/>
      <c r="DL1" s="1064"/>
      <c r="DM1" s="1064"/>
      <c r="DN1" s="1064"/>
      <c r="DO1" s="1064"/>
      <c r="DP1" s="1064"/>
      <c r="DQ1" s="1064"/>
      <c r="DR1" s="1064"/>
      <c r="DS1" s="1064"/>
      <c r="DT1" s="1064"/>
      <c r="DU1" s="1064"/>
      <c r="DV1" s="1064"/>
      <c r="DW1" s="1064"/>
      <c r="DX1" s="1064"/>
      <c r="DY1" s="1064"/>
      <c r="DZ1" s="1064"/>
      <c r="EA1" s="1064"/>
      <c r="EB1" s="1064"/>
      <c r="EC1" s="1064"/>
      <c r="ED1" s="1064"/>
      <c r="EE1" s="1064"/>
      <c r="EF1" s="1064"/>
      <c r="EG1" s="1064"/>
      <c r="EH1" s="1064"/>
      <c r="EI1" s="1064"/>
      <c r="EJ1" s="1064"/>
      <c r="EK1" s="1064"/>
      <c r="EL1" s="1064"/>
      <c r="EM1" s="1064"/>
      <c r="EN1" s="1064"/>
      <c r="EO1" s="1064"/>
      <c r="EP1" s="1021"/>
      <c r="EQ1" s="1021"/>
      <c r="ER1" s="1021"/>
      <c r="ES1" s="1021"/>
      <c r="ET1" s="1021"/>
      <c r="EU1" s="1021"/>
      <c r="EV1" s="1021"/>
      <c r="EW1" s="1021"/>
      <c r="EX1" s="1021"/>
      <c r="EY1" s="1021"/>
      <c r="EZ1" s="1021"/>
      <c r="FA1" s="1021"/>
      <c r="FB1" s="1021"/>
      <c r="FC1" s="1021"/>
      <c r="FD1" s="1021"/>
      <c r="FE1" s="1021"/>
      <c r="FF1" s="1021"/>
      <c r="FG1" s="1021"/>
      <c r="FH1" s="1021"/>
      <c r="FI1" s="1021"/>
      <c r="FJ1" s="1021"/>
      <c r="FK1" s="1021"/>
      <c r="FL1" s="1021"/>
      <c r="FM1" s="1021"/>
      <c r="FN1" s="1021"/>
      <c r="FO1" s="1021"/>
      <c r="FP1" s="1021"/>
      <c r="FQ1" s="1021"/>
      <c r="FR1" s="1021"/>
      <c r="FS1" s="1021"/>
      <c r="FT1" s="1021"/>
      <c r="FU1" s="1021"/>
      <c r="FV1" s="1021"/>
      <c r="FW1" s="1021"/>
      <c r="FX1" s="1021"/>
      <c r="FY1" s="1021"/>
      <c r="FZ1" s="1021"/>
      <c r="GA1" s="1021"/>
      <c r="GB1" s="1021"/>
      <c r="GC1" s="1021"/>
      <c r="GD1" s="1021"/>
      <c r="GE1" s="1021"/>
      <c r="GF1" s="1021"/>
      <c r="GG1" s="1021"/>
      <c r="GH1" s="1021"/>
      <c r="GI1" s="1021"/>
      <c r="GJ1" s="1021"/>
      <c r="GK1" s="1021"/>
    </row>
    <row r="2" spans="1:194" ht="39.75" customHeight="1" thickTop="1" thickBot="1" x14ac:dyDescent="0.75">
      <c r="A2" s="2030"/>
      <c r="B2" s="2027">
        <v>2010</v>
      </c>
      <c r="C2" s="2028"/>
      <c r="D2" s="2028"/>
      <c r="E2" s="2028"/>
      <c r="F2" s="2028"/>
      <c r="G2" s="2028"/>
      <c r="H2" s="2028"/>
      <c r="I2" s="2028"/>
      <c r="J2" s="2028"/>
      <c r="K2" s="2028"/>
      <c r="L2" s="2028"/>
      <c r="M2" s="2028"/>
      <c r="N2" s="2027">
        <v>2011</v>
      </c>
      <c r="O2" s="2028"/>
      <c r="P2" s="2028"/>
      <c r="Q2" s="2028"/>
      <c r="R2" s="2028"/>
      <c r="S2" s="2028"/>
      <c r="T2" s="2028"/>
      <c r="U2" s="2028"/>
      <c r="V2" s="2028"/>
      <c r="W2" s="2028"/>
      <c r="X2" s="2028"/>
      <c r="Y2" s="2029"/>
      <c r="Z2" s="2028">
        <v>2012</v>
      </c>
      <c r="AA2" s="2028"/>
      <c r="AB2" s="2028"/>
      <c r="AC2" s="2028"/>
      <c r="AD2" s="2028"/>
      <c r="AE2" s="2028"/>
      <c r="AF2" s="2028"/>
      <c r="AG2" s="2028"/>
      <c r="AH2" s="2028"/>
      <c r="AI2" s="2028"/>
      <c r="AJ2" s="2028"/>
      <c r="AK2" s="2028"/>
      <c r="AL2" s="2027">
        <v>2013</v>
      </c>
      <c r="AM2" s="2028"/>
      <c r="AN2" s="2028"/>
      <c r="AO2" s="2028"/>
      <c r="AP2" s="2028"/>
      <c r="AQ2" s="2028"/>
      <c r="AR2" s="2028"/>
      <c r="AS2" s="2028"/>
      <c r="AT2" s="2028"/>
      <c r="AU2" s="2028"/>
      <c r="AV2" s="2028"/>
      <c r="AW2" s="2029"/>
      <c r="AX2" s="2028">
        <v>2014</v>
      </c>
      <c r="AY2" s="2028"/>
      <c r="AZ2" s="2028"/>
      <c r="BA2" s="2028"/>
      <c r="BB2" s="2028"/>
      <c r="BC2" s="2028"/>
      <c r="BD2" s="2028"/>
      <c r="BE2" s="2028"/>
      <c r="BF2" s="2028"/>
      <c r="BG2" s="2028"/>
      <c r="BH2" s="2028"/>
      <c r="BI2" s="2028"/>
      <c r="BJ2" s="2027">
        <v>2015</v>
      </c>
      <c r="BK2" s="2028"/>
      <c r="BL2" s="2028"/>
      <c r="BM2" s="2028"/>
      <c r="BN2" s="2028"/>
      <c r="BO2" s="2028"/>
      <c r="BP2" s="2028"/>
      <c r="BQ2" s="2028"/>
      <c r="BR2" s="2028"/>
      <c r="BS2" s="2028"/>
      <c r="BT2" s="2028"/>
      <c r="BU2" s="2029"/>
      <c r="BV2" s="2027">
        <v>2016</v>
      </c>
      <c r="BW2" s="2028"/>
      <c r="BX2" s="2028"/>
      <c r="BY2" s="2028"/>
      <c r="BZ2" s="2028"/>
      <c r="CA2" s="2028"/>
      <c r="CB2" s="2028"/>
      <c r="CC2" s="2028"/>
      <c r="CD2" s="2028"/>
      <c r="CE2" s="2028"/>
      <c r="CF2" s="2028"/>
      <c r="CG2" s="2029"/>
      <c r="CH2" s="2028">
        <v>2017</v>
      </c>
      <c r="CI2" s="2028"/>
      <c r="CJ2" s="2028"/>
      <c r="CK2" s="2028"/>
      <c r="CL2" s="2028"/>
      <c r="CM2" s="2028"/>
      <c r="CN2" s="2028"/>
      <c r="CO2" s="2028"/>
      <c r="CP2" s="2028"/>
      <c r="CQ2" s="2028"/>
      <c r="CR2" s="2028"/>
      <c r="CS2" s="2028"/>
      <c r="CT2" s="2027">
        <v>2018</v>
      </c>
      <c r="CU2" s="2028"/>
      <c r="CV2" s="2028"/>
      <c r="CW2" s="2028"/>
      <c r="CX2" s="2028"/>
      <c r="CY2" s="2028"/>
      <c r="CZ2" s="2028"/>
      <c r="DA2" s="2028"/>
      <c r="DB2" s="2028"/>
      <c r="DC2" s="2028"/>
      <c r="DD2" s="2028"/>
      <c r="DE2" s="2029"/>
      <c r="DF2" s="2027">
        <v>2019</v>
      </c>
      <c r="DG2" s="2028"/>
      <c r="DH2" s="2028"/>
      <c r="DI2" s="2028"/>
      <c r="DJ2" s="2028"/>
      <c r="DK2" s="2028"/>
      <c r="DL2" s="2028"/>
      <c r="DM2" s="2028"/>
      <c r="DN2" s="2028"/>
      <c r="DO2" s="2028"/>
      <c r="DP2" s="2028"/>
      <c r="DQ2" s="2029"/>
      <c r="DR2" s="2027">
        <v>2020</v>
      </c>
      <c r="DS2" s="2028"/>
      <c r="DT2" s="2028"/>
      <c r="DU2" s="2028"/>
      <c r="DV2" s="2028"/>
      <c r="DW2" s="2028"/>
      <c r="DX2" s="2028"/>
      <c r="DY2" s="2028"/>
      <c r="DZ2" s="2028"/>
      <c r="EA2" s="2028"/>
      <c r="EB2" s="2028"/>
      <c r="EC2" s="2029"/>
      <c r="ED2" s="2027">
        <v>2021</v>
      </c>
      <c r="EE2" s="2028"/>
      <c r="EF2" s="2028"/>
      <c r="EG2" s="2028"/>
      <c r="EH2" s="2028"/>
      <c r="EI2" s="2028"/>
      <c r="EJ2" s="2028"/>
      <c r="EK2" s="2028"/>
      <c r="EL2" s="2028"/>
      <c r="EM2" s="2028"/>
      <c r="EN2" s="2028"/>
      <c r="EO2" s="2028"/>
      <c r="EP2" s="2027">
        <v>2022</v>
      </c>
      <c r="EQ2" s="2028"/>
      <c r="ER2" s="2028"/>
      <c r="ES2" s="2028"/>
      <c r="ET2" s="2028"/>
      <c r="EU2" s="2028"/>
      <c r="EV2" s="2028"/>
      <c r="EW2" s="2028"/>
      <c r="EX2" s="2028"/>
      <c r="EY2" s="2028"/>
      <c r="EZ2" s="2028"/>
      <c r="FA2" s="2029"/>
      <c r="FB2" s="2027">
        <v>2023</v>
      </c>
      <c r="FC2" s="2028"/>
      <c r="FD2" s="2028"/>
      <c r="FE2" s="2028"/>
      <c r="FF2" s="2028"/>
      <c r="FG2" s="2028"/>
      <c r="FH2" s="2028"/>
      <c r="FI2" s="2028"/>
      <c r="FJ2" s="2028"/>
      <c r="FK2" s="2028"/>
      <c r="FL2" s="2028"/>
      <c r="FM2" s="2029"/>
      <c r="FN2" s="2027">
        <v>2024</v>
      </c>
      <c r="FO2" s="2028"/>
      <c r="FP2" s="2028"/>
      <c r="FQ2" s="2028"/>
      <c r="FR2" s="2028"/>
      <c r="FS2" s="2028"/>
      <c r="FT2" s="2028"/>
      <c r="FU2" s="2028"/>
      <c r="FV2" s="2028"/>
      <c r="FW2" s="2028"/>
      <c r="FX2" s="2028"/>
      <c r="FY2" s="2032"/>
      <c r="FZ2" s="2027">
        <v>2025</v>
      </c>
      <c r="GA2" s="2028"/>
      <c r="GB2" s="2028"/>
      <c r="GC2" s="2028"/>
      <c r="GD2" s="2028"/>
      <c r="GE2" s="2028"/>
      <c r="GF2" s="2028"/>
      <c r="GG2" s="2028"/>
      <c r="GH2" s="2028"/>
      <c r="GI2" s="2028"/>
      <c r="GJ2" s="2028"/>
      <c r="GK2" s="2029"/>
      <c r="GL2" s="44"/>
    </row>
    <row r="3" spans="1:194" ht="39.75" customHeight="1" thickTop="1" thickBot="1" x14ac:dyDescent="0.75">
      <c r="A3" s="2031"/>
      <c r="B3" s="942" t="s">
        <v>79</v>
      </c>
      <c r="C3" s="942" t="s">
        <v>80</v>
      </c>
      <c r="D3" s="942" t="s">
        <v>81</v>
      </c>
      <c r="E3" s="942" t="s">
        <v>130</v>
      </c>
      <c r="F3" s="942" t="s">
        <v>83</v>
      </c>
      <c r="G3" s="942" t="s">
        <v>84</v>
      </c>
      <c r="H3" s="942" t="s">
        <v>85</v>
      </c>
      <c r="I3" s="942" t="s">
        <v>86</v>
      </c>
      <c r="J3" s="942" t="s">
        <v>87</v>
      </c>
      <c r="K3" s="942" t="s">
        <v>88</v>
      </c>
      <c r="L3" s="942" t="s">
        <v>89</v>
      </c>
      <c r="M3" s="942" t="s">
        <v>90</v>
      </c>
      <c r="N3" s="941" t="s">
        <v>79</v>
      </c>
      <c r="O3" s="942" t="s">
        <v>80</v>
      </c>
      <c r="P3" s="942" t="s">
        <v>81</v>
      </c>
      <c r="Q3" s="942" t="s">
        <v>130</v>
      </c>
      <c r="R3" s="942" t="s">
        <v>83</v>
      </c>
      <c r="S3" s="942" t="s">
        <v>93</v>
      </c>
      <c r="T3" s="942" t="s">
        <v>85</v>
      </c>
      <c r="U3" s="942" t="s">
        <v>86</v>
      </c>
      <c r="V3" s="942" t="s">
        <v>87</v>
      </c>
      <c r="W3" s="942" t="s">
        <v>88</v>
      </c>
      <c r="X3" s="942" t="s">
        <v>89</v>
      </c>
      <c r="Y3" s="943" t="s">
        <v>90</v>
      </c>
      <c r="Z3" s="942" t="s">
        <v>79</v>
      </c>
      <c r="AA3" s="942" t="s">
        <v>80</v>
      </c>
      <c r="AB3" s="942" t="s">
        <v>81</v>
      </c>
      <c r="AC3" s="942" t="s">
        <v>130</v>
      </c>
      <c r="AD3" s="942" t="s">
        <v>83</v>
      </c>
      <c r="AE3" s="942" t="s">
        <v>84</v>
      </c>
      <c r="AF3" s="942" t="s">
        <v>85</v>
      </c>
      <c r="AG3" s="942" t="s">
        <v>86</v>
      </c>
      <c r="AH3" s="942" t="s">
        <v>87</v>
      </c>
      <c r="AI3" s="942" t="s">
        <v>88</v>
      </c>
      <c r="AJ3" s="942" t="s">
        <v>89</v>
      </c>
      <c r="AK3" s="942" t="s">
        <v>90</v>
      </c>
      <c r="AL3" s="941" t="s">
        <v>79</v>
      </c>
      <c r="AM3" s="942" t="s">
        <v>80</v>
      </c>
      <c r="AN3" s="942" t="s">
        <v>81</v>
      </c>
      <c r="AO3" s="942" t="s">
        <v>130</v>
      </c>
      <c r="AP3" s="942" t="s">
        <v>83</v>
      </c>
      <c r="AQ3" s="942" t="s">
        <v>84</v>
      </c>
      <c r="AR3" s="942" t="s">
        <v>85</v>
      </c>
      <c r="AS3" s="942" t="s">
        <v>86</v>
      </c>
      <c r="AT3" s="942" t="s">
        <v>87</v>
      </c>
      <c r="AU3" s="942" t="s">
        <v>88</v>
      </c>
      <c r="AV3" s="942" t="s">
        <v>89</v>
      </c>
      <c r="AW3" s="943" t="s">
        <v>90</v>
      </c>
      <c r="AX3" s="942" t="s">
        <v>79</v>
      </c>
      <c r="AY3" s="942" t="s">
        <v>80</v>
      </c>
      <c r="AZ3" s="942" t="s">
        <v>81</v>
      </c>
      <c r="BA3" s="942" t="s">
        <v>130</v>
      </c>
      <c r="BB3" s="942" t="s">
        <v>83</v>
      </c>
      <c r="BC3" s="942" t="s">
        <v>84</v>
      </c>
      <c r="BD3" s="942" t="s">
        <v>85</v>
      </c>
      <c r="BE3" s="942" t="s">
        <v>86</v>
      </c>
      <c r="BF3" s="942" t="s">
        <v>87</v>
      </c>
      <c r="BG3" s="942" t="s">
        <v>88</v>
      </c>
      <c r="BH3" s="942" t="s">
        <v>89</v>
      </c>
      <c r="BI3" s="942" t="s">
        <v>90</v>
      </c>
      <c r="BJ3" s="1025" t="s">
        <v>79</v>
      </c>
      <c r="BK3" s="944" t="s">
        <v>80</v>
      </c>
      <c r="BL3" s="944" t="s">
        <v>81</v>
      </c>
      <c r="BM3" s="944" t="s">
        <v>130</v>
      </c>
      <c r="BN3" s="944" t="s">
        <v>83</v>
      </c>
      <c r="BO3" s="944" t="s">
        <v>84</v>
      </c>
      <c r="BP3" s="944" t="s">
        <v>85</v>
      </c>
      <c r="BQ3" s="944" t="s">
        <v>86</v>
      </c>
      <c r="BR3" s="944" t="s">
        <v>87</v>
      </c>
      <c r="BS3" s="944" t="s">
        <v>88</v>
      </c>
      <c r="BT3" s="944" t="s">
        <v>89</v>
      </c>
      <c r="BU3" s="943" t="s">
        <v>90</v>
      </c>
      <c r="BV3" s="941" t="s">
        <v>79</v>
      </c>
      <c r="BW3" s="942" t="s">
        <v>80</v>
      </c>
      <c r="BX3" s="942" t="s">
        <v>81</v>
      </c>
      <c r="BY3" s="942" t="s">
        <v>130</v>
      </c>
      <c r="BZ3" s="942" t="s">
        <v>83</v>
      </c>
      <c r="CA3" s="942" t="s">
        <v>84</v>
      </c>
      <c r="CB3" s="942" t="s">
        <v>85</v>
      </c>
      <c r="CC3" s="942" t="s">
        <v>86</v>
      </c>
      <c r="CD3" s="942" t="s">
        <v>87</v>
      </c>
      <c r="CE3" s="942" t="s">
        <v>88</v>
      </c>
      <c r="CF3" s="942" t="s">
        <v>89</v>
      </c>
      <c r="CG3" s="943" t="s">
        <v>90</v>
      </c>
      <c r="CH3" s="942" t="s">
        <v>79</v>
      </c>
      <c r="CI3" s="942" t="s">
        <v>80</v>
      </c>
      <c r="CJ3" s="942" t="s">
        <v>81</v>
      </c>
      <c r="CK3" s="942" t="s">
        <v>82</v>
      </c>
      <c r="CL3" s="942" t="s">
        <v>83</v>
      </c>
      <c r="CM3" s="942" t="s">
        <v>84</v>
      </c>
      <c r="CN3" s="942" t="s">
        <v>85</v>
      </c>
      <c r="CO3" s="942" t="s">
        <v>86</v>
      </c>
      <c r="CP3" s="942" t="s">
        <v>87</v>
      </c>
      <c r="CQ3" s="942" t="s">
        <v>88</v>
      </c>
      <c r="CR3" s="942" t="s">
        <v>89</v>
      </c>
      <c r="CS3" s="942" t="s">
        <v>90</v>
      </c>
      <c r="CT3" s="941" t="s">
        <v>79</v>
      </c>
      <c r="CU3" s="942" t="s">
        <v>80</v>
      </c>
      <c r="CV3" s="942" t="s">
        <v>81</v>
      </c>
      <c r="CW3" s="942" t="s">
        <v>82</v>
      </c>
      <c r="CX3" s="942" t="s">
        <v>83</v>
      </c>
      <c r="CY3" s="942" t="s">
        <v>84</v>
      </c>
      <c r="CZ3" s="942" t="s">
        <v>85</v>
      </c>
      <c r="DA3" s="942" t="s">
        <v>86</v>
      </c>
      <c r="DB3" s="942" t="s">
        <v>87</v>
      </c>
      <c r="DC3" s="942" t="s">
        <v>88</v>
      </c>
      <c r="DD3" s="942" t="s">
        <v>89</v>
      </c>
      <c r="DE3" s="943" t="s">
        <v>90</v>
      </c>
      <c r="DF3" s="941" t="s">
        <v>79</v>
      </c>
      <c r="DG3" s="942" t="s">
        <v>80</v>
      </c>
      <c r="DH3" s="942" t="s">
        <v>81</v>
      </c>
      <c r="DI3" s="942" t="s">
        <v>82</v>
      </c>
      <c r="DJ3" s="942" t="s">
        <v>83</v>
      </c>
      <c r="DK3" s="942" t="s">
        <v>84</v>
      </c>
      <c r="DL3" s="942" t="s">
        <v>85</v>
      </c>
      <c r="DM3" s="942" t="s">
        <v>86</v>
      </c>
      <c r="DN3" s="942" t="s">
        <v>87</v>
      </c>
      <c r="DO3" s="942" t="s">
        <v>88</v>
      </c>
      <c r="DP3" s="942" t="s">
        <v>89</v>
      </c>
      <c r="DQ3" s="943" t="s">
        <v>90</v>
      </c>
      <c r="DR3" s="941" t="s">
        <v>79</v>
      </c>
      <c r="DS3" s="942" t="s">
        <v>80</v>
      </c>
      <c r="DT3" s="942" t="s">
        <v>81</v>
      </c>
      <c r="DU3" s="942" t="s">
        <v>82</v>
      </c>
      <c r="DV3" s="942" t="s">
        <v>83</v>
      </c>
      <c r="DW3" s="945" t="s">
        <v>84</v>
      </c>
      <c r="DX3" s="945" t="s">
        <v>85</v>
      </c>
      <c r="DY3" s="945" t="s">
        <v>86</v>
      </c>
      <c r="DZ3" s="945" t="s">
        <v>87</v>
      </c>
      <c r="EA3" s="945" t="s">
        <v>88</v>
      </c>
      <c r="EB3" s="945" t="s">
        <v>89</v>
      </c>
      <c r="EC3" s="947" t="s">
        <v>90</v>
      </c>
      <c r="ED3" s="946" t="s">
        <v>79</v>
      </c>
      <c r="EE3" s="945" t="s">
        <v>80</v>
      </c>
      <c r="EF3" s="945" t="s">
        <v>81</v>
      </c>
      <c r="EG3" s="945" t="s">
        <v>82</v>
      </c>
      <c r="EH3" s="945" t="s">
        <v>83</v>
      </c>
      <c r="EI3" s="945" t="s">
        <v>84</v>
      </c>
      <c r="EJ3" s="945" t="s">
        <v>85</v>
      </c>
      <c r="EK3" s="945" t="s">
        <v>86</v>
      </c>
      <c r="EL3" s="945" t="s">
        <v>87</v>
      </c>
      <c r="EM3" s="945" t="s">
        <v>88</v>
      </c>
      <c r="EN3" s="945" t="s">
        <v>89</v>
      </c>
      <c r="EO3" s="945" t="s">
        <v>90</v>
      </c>
      <c r="EP3" s="946" t="s">
        <v>79</v>
      </c>
      <c r="EQ3" s="945" t="s">
        <v>80</v>
      </c>
      <c r="ER3" s="945" t="s">
        <v>81</v>
      </c>
      <c r="ES3" s="945" t="s">
        <v>82</v>
      </c>
      <c r="ET3" s="945" t="s">
        <v>83</v>
      </c>
      <c r="EU3" s="945" t="s">
        <v>84</v>
      </c>
      <c r="EV3" s="945" t="s">
        <v>85</v>
      </c>
      <c r="EW3" s="945" t="s">
        <v>86</v>
      </c>
      <c r="EX3" s="945" t="s">
        <v>87</v>
      </c>
      <c r="EY3" s="945" t="s">
        <v>88</v>
      </c>
      <c r="EZ3" s="945" t="s">
        <v>89</v>
      </c>
      <c r="FA3" s="947" t="s">
        <v>90</v>
      </c>
      <c r="FB3" s="946" t="s">
        <v>79</v>
      </c>
      <c r="FC3" s="945" t="s">
        <v>80</v>
      </c>
      <c r="FD3" s="945" t="s">
        <v>81</v>
      </c>
      <c r="FE3" s="945" t="s">
        <v>82</v>
      </c>
      <c r="FF3" s="945" t="s">
        <v>83</v>
      </c>
      <c r="FG3" s="945" t="s">
        <v>84</v>
      </c>
      <c r="FH3" s="945" t="s">
        <v>85</v>
      </c>
      <c r="FI3" s="945" t="s">
        <v>86</v>
      </c>
      <c r="FJ3" s="945" t="s">
        <v>87</v>
      </c>
      <c r="FK3" s="945" t="s">
        <v>88</v>
      </c>
      <c r="FL3" s="945" t="s">
        <v>89</v>
      </c>
      <c r="FM3" s="947" t="s">
        <v>90</v>
      </c>
      <c r="FN3" s="1027" t="s">
        <v>79</v>
      </c>
      <c r="FO3" s="1028" t="s">
        <v>80</v>
      </c>
      <c r="FP3" s="1028" t="s">
        <v>81</v>
      </c>
      <c r="FQ3" s="1028" t="s">
        <v>82</v>
      </c>
      <c r="FR3" s="1028" t="s">
        <v>83</v>
      </c>
      <c r="FS3" s="1028" t="s">
        <v>84</v>
      </c>
      <c r="FT3" s="1026" t="s">
        <v>85</v>
      </c>
      <c r="FU3" s="1028" t="s">
        <v>86</v>
      </c>
      <c r="FV3" s="1028" t="s">
        <v>87</v>
      </c>
      <c r="FW3" s="1028" t="s">
        <v>88</v>
      </c>
      <c r="FX3" s="1028" t="s">
        <v>89</v>
      </c>
      <c r="FY3" s="1065" t="s">
        <v>90</v>
      </c>
      <c r="FZ3" s="1027" t="s">
        <v>79</v>
      </c>
      <c r="GA3" s="1028" t="s">
        <v>80</v>
      </c>
      <c r="GB3" s="1028" t="s">
        <v>81</v>
      </c>
      <c r="GC3" s="1028" t="s">
        <v>82</v>
      </c>
      <c r="GD3" s="1028" t="s">
        <v>83</v>
      </c>
      <c r="GE3" s="1028" t="s">
        <v>84</v>
      </c>
      <c r="GF3" s="2117" t="s">
        <v>85</v>
      </c>
      <c r="GG3" s="1028" t="s">
        <v>86</v>
      </c>
      <c r="GH3" s="1028" t="s">
        <v>87</v>
      </c>
      <c r="GI3" s="1028" t="s">
        <v>88</v>
      </c>
      <c r="GJ3" s="1028" t="s">
        <v>89</v>
      </c>
      <c r="GK3" s="1065" t="s">
        <v>90</v>
      </c>
      <c r="GL3" s="44"/>
    </row>
    <row r="4" spans="1:194" s="974" customFormat="1" ht="39.75" customHeight="1" thickTop="1" x14ac:dyDescent="0.7">
      <c r="A4" s="988" t="s">
        <v>759</v>
      </c>
      <c r="B4" s="948">
        <f>B5+B8+B11+B14+B17+B20+B23+B25</f>
        <v>110.95291589999999</v>
      </c>
      <c r="C4" s="948">
        <f t="shared" ref="C4:BN4" si="0">C5+C8+C11+C14+C17+C20+C23+C25</f>
        <v>110.95291589999999</v>
      </c>
      <c r="D4" s="948">
        <f t="shared" si="0"/>
        <v>110.95291589999999</v>
      </c>
      <c r="E4" s="948">
        <f t="shared" si="0"/>
        <v>110.95291589999999</v>
      </c>
      <c r="F4" s="948">
        <f t="shared" si="0"/>
        <v>110.95291589999999</v>
      </c>
      <c r="G4" s="948">
        <f t="shared" si="0"/>
        <v>110.95291589999999</v>
      </c>
      <c r="H4" s="948">
        <f t="shared" si="0"/>
        <v>110.95291589999999</v>
      </c>
      <c r="I4" s="948">
        <f t="shared" si="0"/>
        <v>110.95291589999999</v>
      </c>
      <c r="J4" s="948">
        <f t="shared" si="0"/>
        <v>110.95291589999999</v>
      </c>
      <c r="K4" s="948">
        <f t="shared" si="0"/>
        <v>110.95291589999999</v>
      </c>
      <c r="L4" s="948">
        <f t="shared" si="0"/>
        <v>110.95291589999999</v>
      </c>
      <c r="M4" s="948">
        <f t="shared" si="0"/>
        <v>302.82749695999996</v>
      </c>
      <c r="N4" s="948">
        <f t="shared" si="0"/>
        <v>302.82749695999996</v>
      </c>
      <c r="O4" s="948">
        <f t="shared" si="0"/>
        <v>302.82749695999996</v>
      </c>
      <c r="P4" s="948">
        <f t="shared" si="0"/>
        <v>302.82749695999996</v>
      </c>
      <c r="Q4" s="948">
        <f t="shared" si="0"/>
        <v>874.82749695999996</v>
      </c>
      <c r="R4" s="948">
        <f t="shared" si="0"/>
        <v>874.82749695999996</v>
      </c>
      <c r="S4" s="948">
        <f t="shared" si="0"/>
        <v>874.82749695999996</v>
      </c>
      <c r="T4" s="948">
        <f t="shared" si="0"/>
        <v>874.82749695999996</v>
      </c>
      <c r="U4" s="948">
        <f t="shared" si="0"/>
        <v>874.82749695999996</v>
      </c>
      <c r="V4" s="948">
        <f t="shared" si="0"/>
        <v>874.82749695999996</v>
      </c>
      <c r="W4" s="948">
        <f t="shared" si="0"/>
        <v>874.82749695999996</v>
      </c>
      <c r="X4" s="948">
        <f t="shared" si="0"/>
        <v>874.82749695999996</v>
      </c>
      <c r="Y4" s="948">
        <f t="shared" si="0"/>
        <v>874.82749695999996</v>
      </c>
      <c r="Z4" s="948">
        <f t="shared" si="0"/>
        <v>874.82749695999996</v>
      </c>
      <c r="AA4" s="948">
        <f t="shared" si="0"/>
        <v>874.82749695999996</v>
      </c>
      <c r="AB4" s="948">
        <f t="shared" si="0"/>
        <v>874.82749695999996</v>
      </c>
      <c r="AC4" s="948">
        <f t="shared" si="0"/>
        <v>874.82749695999996</v>
      </c>
      <c r="AD4" s="948">
        <f t="shared" si="0"/>
        <v>874.82749695999996</v>
      </c>
      <c r="AE4" s="948">
        <f t="shared" si="0"/>
        <v>874.82749695999996</v>
      </c>
      <c r="AF4" s="948">
        <f t="shared" si="0"/>
        <v>874.82749695999996</v>
      </c>
      <c r="AG4" s="948">
        <f t="shared" si="0"/>
        <v>874.82749695999996</v>
      </c>
      <c r="AH4" s="948">
        <f t="shared" si="0"/>
        <v>874.82749695999996</v>
      </c>
      <c r="AI4" s="948">
        <f t="shared" si="0"/>
        <v>1083.0127380600002</v>
      </c>
      <c r="AJ4" s="948">
        <f t="shared" si="0"/>
        <v>1083.0127380600002</v>
      </c>
      <c r="AK4" s="948">
        <f t="shared" si="0"/>
        <v>1083.0127380600002</v>
      </c>
      <c r="AL4" s="948">
        <f t="shared" si="0"/>
        <v>1083.0127380600002</v>
      </c>
      <c r="AM4" s="948">
        <f t="shared" si="0"/>
        <v>1242.31395806</v>
      </c>
      <c r="AN4" s="948">
        <f t="shared" si="0"/>
        <v>1242.31395806</v>
      </c>
      <c r="AO4" s="948">
        <f t="shared" si="0"/>
        <v>1242.31395806</v>
      </c>
      <c r="AP4" s="948">
        <f t="shared" si="0"/>
        <v>1242.31395806</v>
      </c>
      <c r="AQ4" s="948">
        <f t="shared" si="0"/>
        <v>1242.31395806</v>
      </c>
      <c r="AR4" s="948">
        <f t="shared" si="0"/>
        <v>1242.31395806</v>
      </c>
      <c r="AS4" s="948">
        <f t="shared" si="0"/>
        <v>1242.31395806</v>
      </c>
      <c r="AT4" s="948">
        <f t="shared" si="0"/>
        <v>1242.31395806</v>
      </c>
      <c r="AU4" s="948">
        <f t="shared" si="0"/>
        <v>1242.31395806</v>
      </c>
      <c r="AV4" s="948">
        <f t="shared" si="0"/>
        <v>1242.31395806</v>
      </c>
      <c r="AW4" s="948">
        <f t="shared" si="0"/>
        <v>1242.31395806</v>
      </c>
      <c r="AX4" s="948">
        <f t="shared" si="0"/>
        <v>1242.31395806</v>
      </c>
      <c r="AY4" s="948">
        <f t="shared" si="0"/>
        <v>1242.31395806</v>
      </c>
      <c r="AZ4" s="948">
        <f t="shared" si="0"/>
        <v>1242.31395806</v>
      </c>
      <c r="BA4" s="948">
        <f t="shared" si="0"/>
        <v>1242.31395806</v>
      </c>
      <c r="BB4" s="948">
        <f t="shared" si="0"/>
        <v>1212.38995806</v>
      </c>
      <c r="BC4" s="948">
        <f t="shared" si="0"/>
        <v>1050.4393770000001</v>
      </c>
      <c r="BD4" s="948">
        <f t="shared" si="0"/>
        <v>1050.4393770000001</v>
      </c>
      <c r="BE4" s="948">
        <f t="shared" si="0"/>
        <v>1050.4393770000001</v>
      </c>
      <c r="BF4" s="948">
        <f t="shared" si="0"/>
        <v>1050.4393770000001</v>
      </c>
      <c r="BG4" s="948">
        <f t="shared" si="0"/>
        <v>1050.4393770000001</v>
      </c>
      <c r="BH4" s="948">
        <f t="shared" si="0"/>
        <v>1050.4393770000001</v>
      </c>
      <c r="BI4" s="948">
        <f t="shared" si="0"/>
        <v>1964.76704227</v>
      </c>
      <c r="BJ4" s="948">
        <f t="shared" si="0"/>
        <v>1964.76704227</v>
      </c>
      <c r="BK4" s="948">
        <f t="shared" si="0"/>
        <v>1964.76704227</v>
      </c>
      <c r="BL4" s="948">
        <f t="shared" si="0"/>
        <v>1964.76704227</v>
      </c>
      <c r="BM4" s="948">
        <f t="shared" si="0"/>
        <v>1756.5818011700001</v>
      </c>
      <c r="BN4" s="948">
        <f t="shared" si="0"/>
        <v>1756.5818011700001</v>
      </c>
      <c r="BO4" s="948">
        <f t="shared" ref="BO4:DZ4" si="1">BO5+BO8+BO11+BO14+BO17+BO20+BO23+BO25</f>
        <v>1756.5818011700001</v>
      </c>
      <c r="BP4" s="948">
        <f t="shared" si="1"/>
        <v>1756.5818011700001</v>
      </c>
      <c r="BQ4" s="948">
        <f t="shared" si="1"/>
        <v>1756.5818011700001</v>
      </c>
      <c r="BR4" s="948">
        <f t="shared" si="1"/>
        <v>1756.5818011700001</v>
      </c>
      <c r="BS4" s="948">
        <f t="shared" si="1"/>
        <v>1756.5818011700001</v>
      </c>
      <c r="BT4" s="948">
        <f t="shared" si="1"/>
        <v>1756.5818011700001</v>
      </c>
      <c r="BU4" s="948">
        <f t="shared" si="1"/>
        <v>1756.5818011700001</v>
      </c>
      <c r="BV4" s="948">
        <f t="shared" si="1"/>
        <v>2048.5120818999999</v>
      </c>
      <c r="BW4" s="948">
        <f t="shared" si="1"/>
        <v>2048.5120818999999</v>
      </c>
      <c r="BX4" s="948">
        <f t="shared" si="1"/>
        <v>1934.2211237400002</v>
      </c>
      <c r="BY4" s="948">
        <f t="shared" si="1"/>
        <v>1934.2211237400002</v>
      </c>
      <c r="BZ4" s="948">
        <f t="shared" si="1"/>
        <v>1934.2211237400002</v>
      </c>
      <c r="CA4" s="948">
        <f t="shared" si="1"/>
        <v>1824.2211237400002</v>
      </c>
      <c r="CB4" s="948">
        <f t="shared" si="1"/>
        <v>1824.2211237400002</v>
      </c>
      <c r="CC4" s="948">
        <f t="shared" si="1"/>
        <v>1824.2211237400002</v>
      </c>
      <c r="CD4" s="948">
        <f t="shared" si="1"/>
        <v>1709.9301655800002</v>
      </c>
      <c r="CE4" s="948">
        <f t="shared" si="1"/>
        <v>1709.9301655800002</v>
      </c>
      <c r="CF4" s="948">
        <f t="shared" si="1"/>
        <v>1709.9301655800002</v>
      </c>
      <c r="CG4" s="948">
        <f t="shared" si="1"/>
        <v>1709.9301655800002</v>
      </c>
      <c r="CH4" s="948">
        <f t="shared" si="1"/>
        <v>1709.9301655800002</v>
      </c>
      <c r="CI4" s="948">
        <f t="shared" si="1"/>
        <v>1709.9301655800002</v>
      </c>
      <c r="CJ4" s="948">
        <f t="shared" si="1"/>
        <v>1595.6392074200003</v>
      </c>
      <c r="CK4" s="948">
        <f t="shared" si="1"/>
        <v>1606.6392074200003</v>
      </c>
      <c r="CL4" s="948">
        <f t="shared" si="1"/>
        <v>1604.6392074200003</v>
      </c>
      <c r="CM4" s="948">
        <f t="shared" si="1"/>
        <v>1604.6392074200003</v>
      </c>
      <c r="CN4" s="948">
        <f t="shared" si="1"/>
        <v>1604.6392074200003</v>
      </c>
      <c r="CO4" s="948">
        <f t="shared" si="1"/>
        <v>1604.6392074200003</v>
      </c>
      <c r="CP4" s="948">
        <f t="shared" si="1"/>
        <v>1490.3482492600001</v>
      </c>
      <c r="CQ4" s="948">
        <f t="shared" si="1"/>
        <v>1433.1482492600003</v>
      </c>
      <c r="CR4" s="948">
        <f t="shared" si="1"/>
        <v>1406.59804592</v>
      </c>
      <c r="CS4" s="948">
        <f t="shared" si="1"/>
        <v>2004.2290069199998</v>
      </c>
      <c r="CT4" s="948">
        <f t="shared" si="1"/>
        <v>2004.2290069199998</v>
      </c>
      <c r="CU4" s="948">
        <f t="shared" si="1"/>
        <v>2004.2290069199998</v>
      </c>
      <c r="CV4" s="948">
        <f t="shared" si="1"/>
        <v>1832.7380487600001</v>
      </c>
      <c r="CW4" s="948">
        <f t="shared" si="1"/>
        <v>1832.7380487600001</v>
      </c>
      <c r="CX4" s="948">
        <f t="shared" si="1"/>
        <v>1806.18784542</v>
      </c>
      <c r="CY4" s="948">
        <f t="shared" si="1"/>
        <v>1757.5327986400002</v>
      </c>
      <c r="CZ4" s="948">
        <f t="shared" si="1"/>
        <v>1757.5327986400002</v>
      </c>
      <c r="DA4" s="948">
        <f t="shared" si="1"/>
        <v>11448.74940094</v>
      </c>
      <c r="DB4" s="948">
        <f t="shared" si="1"/>
        <v>11278.258442780001</v>
      </c>
      <c r="DC4" s="948">
        <f t="shared" si="1"/>
        <v>11278.258442780001</v>
      </c>
      <c r="DD4" s="948">
        <f t="shared" si="1"/>
        <v>8051.7082394399986</v>
      </c>
      <c r="DE4" s="948">
        <f t="shared" si="1"/>
        <v>7894.1491609599998</v>
      </c>
      <c r="DF4" s="953">
        <f t="shared" si="1"/>
        <v>7894.1491609599998</v>
      </c>
      <c r="DG4" s="948">
        <f t="shared" si="1"/>
        <v>7887.1518949599995</v>
      </c>
      <c r="DH4" s="948">
        <f t="shared" si="1"/>
        <v>10971.8966628</v>
      </c>
      <c r="DI4" s="948">
        <f t="shared" si="1"/>
        <v>10987.5026628</v>
      </c>
      <c r="DJ4" s="948">
        <f t="shared" si="1"/>
        <v>10561.60734346</v>
      </c>
      <c r="DK4" s="948">
        <f t="shared" si="1"/>
        <v>9504.6260809799987</v>
      </c>
      <c r="DL4" s="948">
        <f t="shared" si="1"/>
        <v>9787.2559143099988</v>
      </c>
      <c r="DM4" s="948">
        <f t="shared" si="1"/>
        <v>10028.216571309998</v>
      </c>
      <c r="DN4" s="948">
        <f t="shared" si="1"/>
        <v>9840.1081131499996</v>
      </c>
      <c r="DO4" s="948">
        <f t="shared" si="1"/>
        <v>10106.622613149999</v>
      </c>
      <c r="DP4" s="948">
        <f t="shared" si="1"/>
        <v>10091.53761315</v>
      </c>
      <c r="DQ4" s="954">
        <f t="shared" si="1"/>
        <v>10081.182630809999</v>
      </c>
      <c r="DR4" s="948">
        <f t="shared" si="1"/>
        <v>9928.7435523299991</v>
      </c>
      <c r="DS4" s="948">
        <f t="shared" si="1"/>
        <v>10474.635222329998</v>
      </c>
      <c r="DT4" s="948">
        <f t="shared" si="1"/>
        <v>10197.552172329999</v>
      </c>
      <c r="DU4" s="948">
        <f t="shared" si="1"/>
        <v>8770.6480923299987</v>
      </c>
      <c r="DV4" s="948">
        <f t="shared" si="1"/>
        <v>8744.7478889899976</v>
      </c>
      <c r="DW4" s="948">
        <f t="shared" si="1"/>
        <v>8695.1998105099992</v>
      </c>
      <c r="DX4" s="948">
        <f t="shared" si="1"/>
        <v>8794.0998105099989</v>
      </c>
      <c r="DY4" s="948">
        <f t="shared" si="1"/>
        <v>8799.0693105099999</v>
      </c>
      <c r="DZ4" s="948">
        <f t="shared" si="1"/>
        <v>7204.1197575099986</v>
      </c>
      <c r="EA4" s="948">
        <f t="shared" ref="EA4:FF4" si="2">EA5+EA8+EA11+EA14+EA17+EA20+EA23+EA25</f>
        <v>7167.2237975099988</v>
      </c>
      <c r="EB4" s="948">
        <f t="shared" si="2"/>
        <v>6829.0211025099979</v>
      </c>
      <c r="EC4" s="948">
        <f t="shared" si="2"/>
        <v>6741.9685649799994</v>
      </c>
      <c r="ED4" s="953">
        <f t="shared" si="2"/>
        <v>6768.5266509799985</v>
      </c>
      <c r="EE4" s="948">
        <f t="shared" si="2"/>
        <v>6819.2957963099998</v>
      </c>
      <c r="EF4" s="948">
        <f t="shared" si="2"/>
        <v>8110.2957379799991</v>
      </c>
      <c r="EG4" s="948">
        <f t="shared" si="2"/>
        <v>8864.1386419799983</v>
      </c>
      <c r="EH4" s="948">
        <f t="shared" si="2"/>
        <v>8803.5866419800004</v>
      </c>
      <c r="EI4" s="948">
        <f t="shared" si="2"/>
        <v>9573.7443922799994</v>
      </c>
      <c r="EJ4" s="948">
        <f t="shared" si="2"/>
        <v>8808.1425622799998</v>
      </c>
      <c r="EK4" s="948">
        <f t="shared" si="2"/>
        <v>8704.8821912799995</v>
      </c>
      <c r="EL4" s="948">
        <f t="shared" si="2"/>
        <v>8643.0061912799993</v>
      </c>
      <c r="EM4" s="948">
        <f t="shared" si="2"/>
        <v>8958.3637852800002</v>
      </c>
      <c r="EN4" s="948">
        <f t="shared" si="2"/>
        <v>8735.256905279999</v>
      </c>
      <c r="EO4" s="954">
        <f t="shared" si="2"/>
        <v>8099.8338325799996</v>
      </c>
      <c r="EP4" s="953">
        <f t="shared" si="2"/>
        <v>7455.9707225799993</v>
      </c>
      <c r="EQ4" s="948">
        <f t="shared" si="2"/>
        <v>7516.522722579999</v>
      </c>
      <c r="ER4" s="948">
        <f t="shared" si="2"/>
        <v>7203.8692225799996</v>
      </c>
      <c r="ES4" s="948">
        <f t="shared" si="2"/>
        <v>7348.4088315799991</v>
      </c>
      <c r="ET4" s="948">
        <f t="shared" si="2"/>
        <v>7316.3488315799996</v>
      </c>
      <c r="EU4" s="948">
        <f t="shared" si="2"/>
        <v>7147.4378055799998</v>
      </c>
      <c r="EV4" s="948">
        <f t="shared" si="2"/>
        <v>7246.4878272799997</v>
      </c>
      <c r="EW4" s="948">
        <f t="shared" si="2"/>
        <v>7434.6878372799993</v>
      </c>
      <c r="EX4" s="948">
        <f t="shared" si="2"/>
        <v>7331.8477998799999</v>
      </c>
      <c r="EY4" s="948">
        <f t="shared" si="2"/>
        <v>7381.5327998800003</v>
      </c>
      <c r="EZ4" s="948">
        <f t="shared" si="2"/>
        <v>7423.1327998799998</v>
      </c>
      <c r="FA4" s="954">
        <f t="shared" si="2"/>
        <v>7999.3215581799996</v>
      </c>
      <c r="FB4" s="953">
        <f t="shared" si="2"/>
        <v>8201.7015581799988</v>
      </c>
      <c r="FC4" s="948">
        <f t="shared" si="2"/>
        <v>20294.576096180001</v>
      </c>
      <c r="FD4" s="948">
        <f t="shared" si="2"/>
        <v>20295.613106179997</v>
      </c>
      <c r="FE4" s="948">
        <f t="shared" si="2"/>
        <v>20138.656106179998</v>
      </c>
      <c r="FF4" s="948">
        <f t="shared" si="2"/>
        <v>20144.05610618</v>
      </c>
      <c r="FG4" s="948">
        <v>90662.176550022006</v>
      </c>
      <c r="FH4" s="948">
        <v>90662.176550022006</v>
      </c>
      <c r="FI4" s="948">
        <v>90186.169199021999</v>
      </c>
      <c r="FJ4" s="948">
        <v>59982.751445299997</v>
      </c>
      <c r="FK4" s="948">
        <v>60902.006808300001</v>
      </c>
      <c r="FL4" s="948">
        <v>60902.006808299993</v>
      </c>
      <c r="FM4" s="954">
        <v>64538.339466599995</v>
      </c>
      <c r="FN4" s="948">
        <v>64538.339466599995</v>
      </c>
      <c r="FO4" s="948">
        <v>65893.688649599993</v>
      </c>
      <c r="FP4" s="948">
        <v>65893.688649600008</v>
      </c>
      <c r="FQ4" s="948">
        <v>67083.832287900004</v>
      </c>
      <c r="FR4" s="948">
        <v>67083.832287900004</v>
      </c>
      <c r="FS4" s="948">
        <v>67061.218256200009</v>
      </c>
      <c r="FT4" s="951">
        <v>67061.218256200009</v>
      </c>
      <c r="FU4" s="948">
        <v>68580.460301200015</v>
      </c>
      <c r="FV4" s="948">
        <v>68580.460301200001</v>
      </c>
      <c r="FW4" s="948">
        <v>68580.460301200015</v>
      </c>
      <c r="FX4" s="948">
        <v>68580.460301200015</v>
      </c>
      <c r="FY4" s="952">
        <v>68559.888629499997</v>
      </c>
      <c r="FZ4" s="953">
        <v>68559.888635199997</v>
      </c>
      <c r="GA4" s="2118">
        <v>70116.244946200008</v>
      </c>
      <c r="GB4" s="2118">
        <v>70116.244946200008</v>
      </c>
      <c r="GC4" s="2118">
        <v>70116.244946200008</v>
      </c>
      <c r="GD4" s="2118">
        <v>70495.777318200009</v>
      </c>
      <c r="GE4" s="2118">
        <v>70477.295771500008</v>
      </c>
      <c r="GF4" s="951">
        <v>70477.295771500023</v>
      </c>
      <c r="GG4" s="2118">
        <v>70477.295771500008</v>
      </c>
      <c r="GH4" s="2118">
        <v>70477.295771500008</v>
      </c>
      <c r="GI4" s="2118">
        <v>70477.295771500008</v>
      </c>
      <c r="GJ4" s="2118">
        <v>70477.295771500008</v>
      </c>
      <c r="GK4" s="954">
        <v>70469.302956800006</v>
      </c>
      <c r="GL4" s="953"/>
    </row>
    <row r="5" spans="1:194" s="974" customFormat="1" ht="39.75" customHeight="1" x14ac:dyDescent="0.7">
      <c r="A5" s="988" t="s">
        <v>760</v>
      </c>
      <c r="B5" s="948"/>
      <c r="C5" s="948"/>
      <c r="D5" s="948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8"/>
      <c r="CX5" s="948"/>
      <c r="CY5" s="948"/>
      <c r="CZ5" s="948"/>
      <c r="DA5" s="948"/>
      <c r="DB5" s="948"/>
      <c r="DC5" s="948"/>
      <c r="DD5" s="948"/>
      <c r="DE5" s="948"/>
      <c r="DF5" s="953"/>
      <c r="DG5" s="948"/>
      <c r="DH5" s="948"/>
      <c r="DI5" s="948"/>
      <c r="DJ5" s="948"/>
      <c r="DK5" s="948"/>
      <c r="DL5" s="948"/>
      <c r="DM5" s="948"/>
      <c r="DN5" s="948"/>
      <c r="DO5" s="948"/>
      <c r="DP5" s="948"/>
      <c r="DQ5" s="954"/>
      <c r="DR5" s="948"/>
      <c r="DS5" s="948"/>
      <c r="DT5" s="948"/>
      <c r="DU5" s="948"/>
      <c r="DV5" s="948"/>
      <c r="DW5" s="948"/>
      <c r="DX5" s="948"/>
      <c r="DY5" s="948"/>
      <c r="DZ5" s="948"/>
      <c r="EA5" s="948"/>
      <c r="EB5" s="948"/>
      <c r="EC5" s="948"/>
      <c r="ED5" s="953"/>
      <c r="EE5" s="948"/>
      <c r="EF5" s="948"/>
      <c r="EG5" s="948"/>
      <c r="EH5" s="948"/>
      <c r="EI5" s="948"/>
      <c r="EJ5" s="948"/>
      <c r="EK5" s="948"/>
      <c r="EL5" s="948"/>
      <c r="EM5" s="948"/>
      <c r="EN5" s="948"/>
      <c r="EO5" s="948"/>
      <c r="EP5" s="953"/>
      <c r="EQ5" s="948"/>
      <c r="ER5" s="948"/>
      <c r="ES5" s="948"/>
      <c r="ET5" s="948"/>
      <c r="EU5" s="948"/>
      <c r="EV5" s="948"/>
      <c r="EW5" s="948"/>
      <c r="EX5" s="948"/>
      <c r="EY5" s="948"/>
      <c r="EZ5" s="948"/>
      <c r="FA5" s="954">
        <v>0</v>
      </c>
      <c r="FB5" s="953">
        <v>0</v>
      </c>
      <c r="FC5" s="948">
        <v>3251.7574840000002</v>
      </c>
      <c r="FD5" s="948">
        <v>3251.9648859999998</v>
      </c>
      <c r="FE5" s="948">
        <v>3251.9648859999998</v>
      </c>
      <c r="FF5" s="948">
        <v>3251.9648859999998</v>
      </c>
      <c r="FG5" s="948">
        <v>4459.5222210000002</v>
      </c>
      <c r="FH5" s="948">
        <v>4459.5222210000002</v>
      </c>
      <c r="FI5" s="948">
        <v>4557.6314730000004</v>
      </c>
      <c r="FJ5" s="948">
        <v>4831.5579159999998</v>
      </c>
      <c r="FK5" s="948">
        <v>4837.5569119999991</v>
      </c>
      <c r="FL5" s="948">
        <v>4837.5569119999991</v>
      </c>
      <c r="FM5" s="954">
        <v>5686.8373059999994</v>
      </c>
      <c r="FN5" s="948">
        <v>5686.8373059999994</v>
      </c>
      <c r="FO5" s="948">
        <v>5773.4665419999992</v>
      </c>
      <c r="FP5" s="948">
        <v>5773.4665419999992</v>
      </c>
      <c r="FQ5" s="948">
        <v>5773.478630999999</v>
      </c>
      <c r="FR5" s="948">
        <v>5773.478630999999</v>
      </c>
      <c r="FS5" s="948">
        <v>5792.1786309999989</v>
      </c>
      <c r="FT5" s="948">
        <v>5792.1786309999989</v>
      </c>
      <c r="FU5" s="948">
        <v>5900.4958349999997</v>
      </c>
      <c r="FV5" s="948">
        <v>5900.4958349999997</v>
      </c>
      <c r="FW5" s="948">
        <v>5900.4958349999997</v>
      </c>
      <c r="FX5" s="948">
        <v>5900.4958349999997</v>
      </c>
      <c r="FY5" s="954">
        <v>5919.6072349999995</v>
      </c>
      <c r="FZ5" s="953">
        <v>5919.6072349999995</v>
      </c>
      <c r="GA5" s="2118">
        <v>6030.3064610000001</v>
      </c>
      <c r="GB5" s="2118">
        <v>6030.3064610000001</v>
      </c>
      <c r="GC5" s="2118">
        <v>6030.3064610000001</v>
      </c>
      <c r="GD5" s="2118">
        <v>6409.8388329999998</v>
      </c>
      <c r="GE5" s="2118">
        <v>6429.3706810000012</v>
      </c>
      <c r="GF5" s="2118">
        <v>6429.3706809999994</v>
      </c>
      <c r="GG5" s="2118">
        <v>6429.3706809999994</v>
      </c>
      <c r="GH5" s="2118">
        <v>6429.3706809999994</v>
      </c>
      <c r="GI5" s="2118">
        <v>6429.3706809999994</v>
      </c>
      <c r="GJ5" s="2118">
        <v>6429.3706810000012</v>
      </c>
      <c r="GK5" s="954">
        <v>6457.6819420000002</v>
      </c>
      <c r="GL5" s="953"/>
    </row>
    <row r="6" spans="1:194" ht="39.75" customHeight="1" x14ac:dyDescent="0.7">
      <c r="A6" s="975" t="s">
        <v>733</v>
      </c>
      <c r="B6" s="977"/>
      <c r="C6" s="977"/>
      <c r="D6" s="977"/>
      <c r="E6" s="977"/>
      <c r="F6" s="977"/>
      <c r="G6" s="977"/>
      <c r="H6" s="977"/>
      <c r="I6" s="977"/>
      <c r="J6" s="977"/>
      <c r="K6" s="977"/>
      <c r="L6" s="977"/>
      <c r="M6" s="977"/>
      <c r="N6" s="977"/>
      <c r="O6" s="977"/>
      <c r="P6" s="977"/>
      <c r="Q6" s="977"/>
      <c r="R6" s="977"/>
      <c r="S6" s="977"/>
      <c r="T6" s="977"/>
      <c r="U6" s="977"/>
      <c r="V6" s="977"/>
      <c r="W6" s="977"/>
      <c r="X6" s="977"/>
      <c r="Y6" s="977"/>
      <c r="Z6" s="977"/>
      <c r="AA6" s="977"/>
      <c r="AB6" s="977"/>
      <c r="AC6" s="977"/>
      <c r="AD6" s="977"/>
      <c r="AE6" s="977"/>
      <c r="AF6" s="977"/>
      <c r="AG6" s="977"/>
      <c r="AH6" s="977"/>
      <c r="AI6" s="977"/>
      <c r="AJ6" s="977"/>
      <c r="AK6" s="977"/>
      <c r="AL6" s="977"/>
      <c r="AM6" s="977"/>
      <c r="AN6" s="977"/>
      <c r="AO6" s="977"/>
      <c r="AP6" s="977"/>
      <c r="AQ6" s="977"/>
      <c r="AR6" s="977"/>
      <c r="AS6" s="977"/>
      <c r="AT6" s="977"/>
      <c r="AU6" s="977"/>
      <c r="AV6" s="977"/>
      <c r="AW6" s="977"/>
      <c r="AX6" s="977"/>
      <c r="AY6" s="977"/>
      <c r="AZ6" s="977"/>
      <c r="BA6" s="977"/>
      <c r="BB6" s="977"/>
      <c r="BC6" s="977"/>
      <c r="BD6" s="977"/>
      <c r="BE6" s="977"/>
      <c r="BF6" s="977"/>
      <c r="BG6" s="977"/>
      <c r="BH6" s="977"/>
      <c r="BI6" s="977"/>
      <c r="BJ6" s="977"/>
      <c r="BK6" s="977"/>
      <c r="BL6" s="977"/>
      <c r="BM6" s="977"/>
      <c r="BN6" s="977"/>
      <c r="BO6" s="977"/>
      <c r="BP6" s="977"/>
      <c r="BQ6" s="977"/>
      <c r="BR6" s="977"/>
      <c r="BS6" s="977"/>
      <c r="BT6" s="977"/>
      <c r="BU6" s="977"/>
      <c r="BV6" s="977"/>
      <c r="BW6" s="977"/>
      <c r="BX6" s="977"/>
      <c r="BY6" s="977"/>
      <c r="BZ6" s="977"/>
      <c r="CA6" s="977"/>
      <c r="CB6" s="977"/>
      <c r="CC6" s="977"/>
      <c r="CD6" s="977"/>
      <c r="CE6" s="977"/>
      <c r="CF6" s="977"/>
      <c r="CG6" s="977"/>
      <c r="CH6" s="977"/>
      <c r="CI6" s="977"/>
      <c r="CJ6" s="977"/>
      <c r="CK6" s="977"/>
      <c r="CL6" s="977"/>
      <c r="CM6" s="977"/>
      <c r="CN6" s="977"/>
      <c r="CO6" s="977"/>
      <c r="CP6" s="977"/>
      <c r="CQ6" s="977"/>
      <c r="CR6" s="977"/>
      <c r="CS6" s="977"/>
      <c r="CT6" s="977"/>
      <c r="CU6" s="977"/>
      <c r="CV6" s="977"/>
      <c r="CW6" s="977"/>
      <c r="CX6" s="977"/>
      <c r="CY6" s="977"/>
      <c r="CZ6" s="977"/>
      <c r="DA6" s="977"/>
      <c r="DB6" s="977"/>
      <c r="DC6" s="977"/>
      <c r="DD6" s="977"/>
      <c r="DE6" s="977"/>
      <c r="DF6" s="976"/>
      <c r="DG6" s="977"/>
      <c r="DH6" s="977"/>
      <c r="DI6" s="977"/>
      <c r="DJ6" s="977"/>
      <c r="DK6" s="977"/>
      <c r="DL6" s="977"/>
      <c r="DM6" s="977"/>
      <c r="DN6" s="977"/>
      <c r="DO6" s="977"/>
      <c r="DP6" s="977"/>
      <c r="DQ6" s="978"/>
      <c r="DR6" s="977"/>
      <c r="DS6" s="977"/>
      <c r="DT6" s="977"/>
      <c r="DU6" s="977"/>
      <c r="DV6" s="977"/>
      <c r="DW6" s="977"/>
      <c r="DX6" s="977"/>
      <c r="DY6" s="977"/>
      <c r="DZ6" s="977"/>
      <c r="EA6" s="977"/>
      <c r="EB6" s="977"/>
      <c r="EC6" s="977"/>
      <c r="ED6" s="976"/>
      <c r="EE6" s="977"/>
      <c r="EF6" s="977"/>
      <c r="EG6" s="977"/>
      <c r="EH6" s="977"/>
      <c r="EI6" s="977"/>
      <c r="EJ6" s="977"/>
      <c r="EK6" s="977"/>
      <c r="EL6" s="977"/>
      <c r="EM6" s="977"/>
      <c r="EN6" s="977"/>
      <c r="EO6" s="977"/>
      <c r="EP6" s="976"/>
      <c r="EQ6" s="977"/>
      <c r="ER6" s="977"/>
      <c r="ES6" s="977"/>
      <c r="ET6" s="977"/>
      <c r="EU6" s="977"/>
      <c r="EV6" s="977"/>
      <c r="EW6" s="977"/>
      <c r="EX6" s="977"/>
      <c r="EY6" s="977"/>
      <c r="EZ6" s="977"/>
      <c r="FA6" s="978">
        <v>0</v>
      </c>
      <c r="FB6" s="976">
        <v>0</v>
      </c>
      <c r="FC6" s="977">
        <v>2670.4338870000001</v>
      </c>
      <c r="FD6" s="977">
        <v>2618.8705729999997</v>
      </c>
      <c r="FE6" s="977">
        <v>2620.820201</v>
      </c>
      <c r="FF6" s="977">
        <v>2697.750274</v>
      </c>
      <c r="FG6" s="977">
        <v>2697.3096529999998</v>
      </c>
      <c r="FH6" s="977">
        <v>2666.8834630000001</v>
      </c>
      <c r="FI6" s="977">
        <v>2496.2979419999997</v>
      </c>
      <c r="FJ6" s="977">
        <v>2553.7410319999999</v>
      </c>
      <c r="FK6" s="977">
        <v>2559.4157279999999</v>
      </c>
      <c r="FL6" s="977">
        <v>2556.4157279999999</v>
      </c>
      <c r="FM6" s="978">
        <v>2559.4157279999999</v>
      </c>
      <c r="FN6" s="977">
        <v>2514.5466060000003</v>
      </c>
      <c r="FO6" s="977">
        <v>2579.5169019999998</v>
      </c>
      <c r="FP6" s="977">
        <v>2627.402192</v>
      </c>
      <c r="FQ6" s="977">
        <v>2495.1748320000002</v>
      </c>
      <c r="FR6" s="977">
        <v>2565.6885639999996</v>
      </c>
      <c r="FS6" s="977">
        <v>2599.8082289999998</v>
      </c>
      <c r="FT6" s="977">
        <v>2974.3905839999998</v>
      </c>
      <c r="FU6" s="977">
        <v>2979.6523379999999</v>
      </c>
      <c r="FV6" s="977">
        <v>2879.3587459999999</v>
      </c>
      <c r="FW6" s="977">
        <v>3187.4627020000003</v>
      </c>
      <c r="FX6" s="977">
        <v>3193.233025</v>
      </c>
      <c r="FY6" s="978">
        <v>2666.299704</v>
      </c>
      <c r="FZ6" s="976">
        <v>2899.4926519999999</v>
      </c>
      <c r="GA6" s="2119">
        <v>2792.2697599999997</v>
      </c>
      <c r="GB6" s="2119">
        <v>2930.5522040000001</v>
      </c>
      <c r="GC6" s="2119">
        <v>3092.7273700000001</v>
      </c>
      <c r="GD6" s="2119">
        <v>3587.452421</v>
      </c>
      <c r="GE6" s="2119">
        <v>3671.631539</v>
      </c>
      <c r="GF6" s="2119">
        <v>3884.0250230000001</v>
      </c>
      <c r="GG6" s="2119">
        <v>3863.6158330000003</v>
      </c>
      <c r="GH6" s="2119">
        <v>3891.3749339999999</v>
      </c>
      <c r="GI6" s="2119">
        <v>3693.710611</v>
      </c>
      <c r="GJ6" s="2119">
        <v>3407.9074380000002</v>
      </c>
      <c r="GK6" s="978">
        <v>3293.0453399999997</v>
      </c>
      <c r="GL6" s="976"/>
    </row>
    <row r="7" spans="1:194" ht="39.75" customHeight="1" x14ac:dyDescent="0.7">
      <c r="A7" s="975" t="s">
        <v>734</v>
      </c>
      <c r="B7" s="977"/>
      <c r="C7" s="977"/>
      <c r="D7" s="977"/>
      <c r="E7" s="977"/>
      <c r="F7" s="977"/>
      <c r="G7" s="977"/>
      <c r="H7" s="977"/>
      <c r="I7" s="977"/>
      <c r="J7" s="977"/>
      <c r="K7" s="977"/>
      <c r="L7" s="977"/>
      <c r="M7" s="977"/>
      <c r="N7" s="977"/>
      <c r="O7" s="977"/>
      <c r="P7" s="977"/>
      <c r="Q7" s="977"/>
      <c r="R7" s="977"/>
      <c r="S7" s="977"/>
      <c r="T7" s="977"/>
      <c r="U7" s="977"/>
      <c r="V7" s="977"/>
      <c r="W7" s="977"/>
      <c r="X7" s="977"/>
      <c r="Y7" s="977"/>
      <c r="Z7" s="977"/>
      <c r="AA7" s="977"/>
      <c r="AB7" s="977"/>
      <c r="AC7" s="977"/>
      <c r="AD7" s="977"/>
      <c r="AE7" s="977"/>
      <c r="AF7" s="977"/>
      <c r="AG7" s="977"/>
      <c r="AH7" s="977"/>
      <c r="AI7" s="977"/>
      <c r="AJ7" s="977"/>
      <c r="AK7" s="977"/>
      <c r="AL7" s="977"/>
      <c r="AM7" s="977"/>
      <c r="AN7" s="977"/>
      <c r="AO7" s="977"/>
      <c r="AP7" s="977"/>
      <c r="AQ7" s="977"/>
      <c r="AR7" s="977"/>
      <c r="AS7" s="977"/>
      <c r="AT7" s="977"/>
      <c r="AU7" s="977"/>
      <c r="AV7" s="977"/>
      <c r="AW7" s="977"/>
      <c r="AX7" s="977"/>
      <c r="AY7" s="977"/>
      <c r="AZ7" s="977"/>
      <c r="BA7" s="977"/>
      <c r="BB7" s="977"/>
      <c r="BC7" s="977"/>
      <c r="BD7" s="977"/>
      <c r="BE7" s="977"/>
      <c r="BF7" s="977"/>
      <c r="BG7" s="977"/>
      <c r="BH7" s="977"/>
      <c r="BI7" s="977"/>
      <c r="BJ7" s="977"/>
      <c r="BK7" s="977"/>
      <c r="BL7" s="977"/>
      <c r="BM7" s="977"/>
      <c r="BN7" s="977"/>
      <c r="BO7" s="977"/>
      <c r="BP7" s="977"/>
      <c r="BQ7" s="977"/>
      <c r="BR7" s="977"/>
      <c r="BS7" s="977"/>
      <c r="BT7" s="977"/>
      <c r="BU7" s="977"/>
      <c r="BV7" s="977"/>
      <c r="BW7" s="977"/>
      <c r="BX7" s="977"/>
      <c r="BY7" s="977"/>
      <c r="BZ7" s="977"/>
      <c r="CA7" s="977"/>
      <c r="CB7" s="977"/>
      <c r="CC7" s="977"/>
      <c r="CD7" s="977"/>
      <c r="CE7" s="977"/>
      <c r="CF7" s="977"/>
      <c r="CG7" s="977"/>
      <c r="CH7" s="977"/>
      <c r="CI7" s="977"/>
      <c r="CJ7" s="977"/>
      <c r="CK7" s="977"/>
      <c r="CL7" s="977"/>
      <c r="CM7" s="977"/>
      <c r="CN7" s="977"/>
      <c r="CO7" s="977"/>
      <c r="CP7" s="977"/>
      <c r="CQ7" s="977"/>
      <c r="CR7" s="977"/>
      <c r="CS7" s="977"/>
      <c r="CT7" s="977"/>
      <c r="CU7" s="977"/>
      <c r="CV7" s="977"/>
      <c r="CW7" s="977"/>
      <c r="CX7" s="977"/>
      <c r="CY7" s="977"/>
      <c r="CZ7" s="977"/>
      <c r="DA7" s="977"/>
      <c r="DB7" s="977"/>
      <c r="DC7" s="977"/>
      <c r="DD7" s="977"/>
      <c r="DE7" s="977"/>
      <c r="DF7" s="976"/>
      <c r="DG7" s="977"/>
      <c r="DH7" s="977"/>
      <c r="DI7" s="977"/>
      <c r="DJ7" s="977"/>
      <c r="DK7" s="977"/>
      <c r="DL7" s="977"/>
      <c r="DM7" s="977"/>
      <c r="DN7" s="977"/>
      <c r="DO7" s="977"/>
      <c r="DP7" s="977"/>
      <c r="DQ7" s="978"/>
      <c r="DR7" s="977"/>
      <c r="DS7" s="977"/>
      <c r="DT7" s="977"/>
      <c r="DU7" s="977"/>
      <c r="DV7" s="977"/>
      <c r="DW7" s="977"/>
      <c r="DX7" s="977"/>
      <c r="DY7" s="977"/>
      <c r="DZ7" s="977"/>
      <c r="EA7" s="977"/>
      <c r="EB7" s="977"/>
      <c r="EC7" s="977"/>
      <c r="ED7" s="976"/>
      <c r="EE7" s="977"/>
      <c r="EF7" s="977"/>
      <c r="EG7" s="977"/>
      <c r="EH7" s="977"/>
      <c r="EI7" s="977"/>
      <c r="EJ7" s="977"/>
      <c r="EK7" s="977"/>
      <c r="EL7" s="977"/>
      <c r="EM7" s="977"/>
      <c r="EN7" s="977"/>
      <c r="EO7" s="977"/>
      <c r="EP7" s="976"/>
      <c r="EQ7" s="977"/>
      <c r="ER7" s="977"/>
      <c r="ES7" s="977"/>
      <c r="ET7" s="977"/>
      <c r="EU7" s="977"/>
      <c r="EV7" s="977"/>
      <c r="EW7" s="977"/>
      <c r="EX7" s="977"/>
      <c r="EY7" s="977"/>
      <c r="EZ7" s="977"/>
      <c r="FA7" s="978">
        <v>0</v>
      </c>
      <c r="FB7" s="976">
        <v>0</v>
      </c>
      <c r="FC7" s="977">
        <v>581.32359699999995</v>
      </c>
      <c r="FD7" s="977">
        <v>633.09431300000006</v>
      </c>
      <c r="FE7" s="977">
        <v>631.14468500000009</v>
      </c>
      <c r="FF7" s="977">
        <v>554.21461199999999</v>
      </c>
      <c r="FG7" s="977">
        <v>554.65523299999995</v>
      </c>
      <c r="FH7" s="977">
        <v>585.08142299999997</v>
      </c>
      <c r="FI7" s="977">
        <v>827.33046400000001</v>
      </c>
      <c r="FJ7" s="977">
        <v>860.79385300000001</v>
      </c>
      <c r="FK7" s="977">
        <v>861.45690699999989</v>
      </c>
      <c r="FL7" s="977">
        <v>864.45690699999989</v>
      </c>
      <c r="FM7" s="978">
        <v>1710.7373010000001</v>
      </c>
      <c r="FN7" s="977">
        <v>1755.6064230000002</v>
      </c>
      <c r="FO7" s="977">
        <v>1746.0983389999999</v>
      </c>
      <c r="FP7" s="977">
        <v>1698.2130490000002</v>
      </c>
      <c r="FQ7" s="977">
        <v>1830.4524980000001</v>
      </c>
      <c r="FR7" s="977">
        <v>1760.948288</v>
      </c>
      <c r="FS7" s="977">
        <v>1745.5286230000002</v>
      </c>
      <c r="FT7" s="977">
        <v>1370.9462680000001</v>
      </c>
      <c r="FU7" s="977">
        <v>1442.0212500000002</v>
      </c>
      <c r="FV7" s="977">
        <v>1542.2853849999999</v>
      </c>
      <c r="FW7" s="977">
        <v>1206.7385449999999</v>
      </c>
      <c r="FX7" s="977">
        <v>1200.9682219999997</v>
      </c>
      <c r="FY7" s="978">
        <v>1480.549211</v>
      </c>
      <c r="FZ7" s="976">
        <v>1490.4562629999998</v>
      </c>
      <c r="GA7" s="2119">
        <v>1727.0099290000001</v>
      </c>
      <c r="GB7" s="2119">
        <v>1588.7274849999999</v>
      </c>
      <c r="GC7" s="2119">
        <v>1426.5523190000001</v>
      </c>
      <c r="GD7" s="2119">
        <v>1331.3596399999999</v>
      </c>
      <c r="GE7" s="2119">
        <v>1265.8442190000001</v>
      </c>
      <c r="GF7" s="2119">
        <v>1130.7340349999999</v>
      </c>
      <c r="GG7" s="2119">
        <v>1151.143225</v>
      </c>
      <c r="GH7" s="2119">
        <v>1123.3841239999999</v>
      </c>
      <c r="GI7" s="2119">
        <v>1271.0476469999999</v>
      </c>
      <c r="GJ7" s="2119">
        <v>1632.4178649999997</v>
      </c>
      <c r="GK7" s="978">
        <v>1826.9747870000001</v>
      </c>
      <c r="GL7" s="976"/>
    </row>
    <row r="8" spans="1:194" s="974" customFormat="1" ht="39.75" customHeight="1" x14ac:dyDescent="0.7">
      <c r="A8" s="988" t="s">
        <v>761</v>
      </c>
      <c r="B8" s="948"/>
      <c r="C8" s="948"/>
      <c r="D8" s="948"/>
      <c r="E8" s="948"/>
      <c r="F8" s="948"/>
      <c r="G8" s="948"/>
      <c r="H8" s="948"/>
      <c r="I8" s="948"/>
      <c r="J8" s="948"/>
      <c r="K8" s="948"/>
      <c r="L8" s="948"/>
      <c r="M8" s="948"/>
      <c r="N8" s="948"/>
      <c r="O8" s="948"/>
      <c r="P8" s="948"/>
      <c r="Q8" s="948"/>
      <c r="R8" s="948"/>
      <c r="S8" s="948"/>
      <c r="T8" s="948"/>
      <c r="U8" s="948"/>
      <c r="V8" s="948"/>
      <c r="W8" s="948"/>
      <c r="X8" s="948"/>
      <c r="Y8" s="948"/>
      <c r="Z8" s="948"/>
      <c r="AA8" s="948"/>
      <c r="AB8" s="948"/>
      <c r="AC8" s="948"/>
      <c r="AD8" s="948"/>
      <c r="AE8" s="948"/>
      <c r="AF8" s="948"/>
      <c r="AG8" s="948"/>
      <c r="AH8" s="948"/>
      <c r="AI8" s="948"/>
      <c r="AJ8" s="948"/>
      <c r="AK8" s="948"/>
      <c r="AL8" s="948"/>
      <c r="AM8" s="948"/>
      <c r="AN8" s="948"/>
      <c r="AO8" s="948"/>
      <c r="AP8" s="948"/>
      <c r="AQ8" s="948"/>
      <c r="AR8" s="948"/>
      <c r="AS8" s="948"/>
      <c r="AT8" s="948"/>
      <c r="AU8" s="948"/>
      <c r="AV8" s="948"/>
      <c r="AW8" s="948"/>
      <c r="AX8" s="948"/>
      <c r="AY8" s="948"/>
      <c r="AZ8" s="948"/>
      <c r="BA8" s="948"/>
      <c r="BB8" s="948"/>
      <c r="BC8" s="948"/>
      <c r="BD8" s="948"/>
      <c r="BE8" s="948"/>
      <c r="BF8" s="948"/>
      <c r="BG8" s="948"/>
      <c r="BH8" s="948"/>
      <c r="BI8" s="948"/>
      <c r="BJ8" s="948"/>
      <c r="BK8" s="948"/>
      <c r="BL8" s="948"/>
      <c r="BM8" s="948"/>
      <c r="BN8" s="948"/>
      <c r="BO8" s="948"/>
      <c r="BP8" s="948"/>
      <c r="BQ8" s="948"/>
      <c r="BR8" s="948"/>
      <c r="BS8" s="948"/>
      <c r="BT8" s="948"/>
      <c r="BU8" s="948"/>
      <c r="BV8" s="948"/>
      <c r="BW8" s="948"/>
      <c r="BX8" s="948"/>
      <c r="BY8" s="948"/>
      <c r="BZ8" s="948"/>
      <c r="CA8" s="948"/>
      <c r="CB8" s="948"/>
      <c r="CC8" s="948"/>
      <c r="CD8" s="948"/>
      <c r="CE8" s="948"/>
      <c r="CF8" s="948"/>
      <c r="CG8" s="948"/>
      <c r="CH8" s="948"/>
      <c r="CI8" s="948"/>
      <c r="CJ8" s="948"/>
      <c r="CK8" s="948"/>
      <c r="CL8" s="948"/>
      <c r="CM8" s="948"/>
      <c r="CN8" s="948"/>
      <c r="CO8" s="948"/>
      <c r="CP8" s="948"/>
      <c r="CQ8" s="948"/>
      <c r="CR8" s="948"/>
      <c r="CS8" s="948"/>
      <c r="CT8" s="948"/>
      <c r="CU8" s="948"/>
      <c r="CV8" s="948"/>
      <c r="CW8" s="948"/>
      <c r="CX8" s="948"/>
      <c r="CY8" s="948"/>
      <c r="CZ8" s="948"/>
      <c r="DA8" s="948"/>
      <c r="DB8" s="948"/>
      <c r="DC8" s="948"/>
      <c r="DD8" s="948"/>
      <c r="DE8" s="948"/>
      <c r="DF8" s="953"/>
      <c r="DG8" s="948"/>
      <c r="DH8" s="948"/>
      <c r="DI8" s="948"/>
      <c r="DJ8" s="948"/>
      <c r="DK8" s="948"/>
      <c r="DL8" s="948"/>
      <c r="DM8" s="948"/>
      <c r="DN8" s="948"/>
      <c r="DO8" s="948"/>
      <c r="DP8" s="948"/>
      <c r="DQ8" s="954"/>
      <c r="DR8" s="948"/>
      <c r="DS8" s="948"/>
      <c r="DT8" s="948"/>
      <c r="DU8" s="948"/>
      <c r="DV8" s="948"/>
      <c r="DW8" s="948"/>
      <c r="DX8" s="948"/>
      <c r="DY8" s="948"/>
      <c r="DZ8" s="948"/>
      <c r="EA8" s="948"/>
      <c r="EB8" s="948"/>
      <c r="EC8" s="948"/>
      <c r="ED8" s="953"/>
      <c r="EE8" s="948"/>
      <c r="EF8" s="948"/>
      <c r="EG8" s="948"/>
      <c r="EH8" s="948"/>
      <c r="EI8" s="948"/>
      <c r="EJ8" s="948"/>
      <c r="EK8" s="948"/>
      <c r="EL8" s="948"/>
      <c r="EM8" s="948"/>
      <c r="EN8" s="948"/>
      <c r="EO8" s="948"/>
      <c r="EP8" s="953"/>
      <c r="EQ8" s="948"/>
      <c r="ER8" s="948"/>
      <c r="ES8" s="948"/>
      <c r="ET8" s="948"/>
      <c r="EU8" s="948"/>
      <c r="EV8" s="948"/>
      <c r="EW8" s="948"/>
      <c r="EX8" s="948"/>
      <c r="EY8" s="948"/>
      <c r="EZ8" s="948"/>
      <c r="FA8" s="954">
        <v>0</v>
      </c>
      <c r="FB8" s="953">
        <v>0</v>
      </c>
      <c r="FC8" s="948">
        <v>3251.7574840000002</v>
      </c>
      <c r="FD8" s="948">
        <v>3251.9648859999998</v>
      </c>
      <c r="FE8" s="948">
        <v>3251.9648859999998</v>
      </c>
      <c r="FF8" s="948">
        <v>3251.9648859999998</v>
      </c>
      <c r="FG8" s="948">
        <v>4459.5222210000002</v>
      </c>
      <c r="FH8" s="948">
        <v>4459.5222210000002</v>
      </c>
      <c r="FI8" s="948">
        <v>4426.3942160000006</v>
      </c>
      <c r="FJ8" s="948">
        <v>4700.320659</v>
      </c>
      <c r="FK8" s="948">
        <v>4706.5241770000002</v>
      </c>
      <c r="FL8" s="948">
        <v>4706.5241770000002</v>
      </c>
      <c r="FM8" s="954">
        <v>5405.8040429999992</v>
      </c>
      <c r="FN8" s="948">
        <v>5405.8040429999992</v>
      </c>
      <c r="FO8" s="948">
        <v>5493.0518000000011</v>
      </c>
      <c r="FP8" s="948">
        <v>5493.0517999999993</v>
      </c>
      <c r="FQ8" s="948">
        <v>5493.0980720000007</v>
      </c>
      <c r="FR8" s="948">
        <v>6205.1980720000001</v>
      </c>
      <c r="FS8" s="948">
        <v>5509.023072</v>
      </c>
      <c r="FT8" s="948">
        <v>5509.023072</v>
      </c>
      <c r="FU8" s="948">
        <v>5618.0722900000001</v>
      </c>
      <c r="FV8" s="948">
        <v>5618.0722899999992</v>
      </c>
      <c r="FW8" s="948">
        <v>5618.072290000001</v>
      </c>
      <c r="FX8" s="948">
        <v>5618.072290000001</v>
      </c>
      <c r="FY8" s="954">
        <v>5634.3595829999995</v>
      </c>
      <c r="FZ8" s="953">
        <v>5634.3595829999995</v>
      </c>
      <c r="GA8" s="2118">
        <v>5745.8831319999999</v>
      </c>
      <c r="GB8" s="2118">
        <v>5745.8831319999999</v>
      </c>
      <c r="GC8" s="2118">
        <v>5745.8831319999999</v>
      </c>
      <c r="GD8" s="2118">
        <v>5745.8831319999999</v>
      </c>
      <c r="GE8" s="2118">
        <v>5762.5409600000003</v>
      </c>
      <c r="GF8" s="2118">
        <v>5762.5409600000003</v>
      </c>
      <c r="GG8" s="2118">
        <v>5762.5409600000003</v>
      </c>
      <c r="GH8" s="2118">
        <v>5762.5409600000003</v>
      </c>
      <c r="GI8" s="2118">
        <v>6410.322905</v>
      </c>
      <c r="GJ8" s="2118">
        <v>5762.5409599999994</v>
      </c>
      <c r="GK8" s="954">
        <v>5779.5777539999999</v>
      </c>
      <c r="GL8" s="953"/>
    </row>
    <row r="9" spans="1:194" ht="39.75" customHeight="1" x14ac:dyDescent="0.7">
      <c r="A9" s="975" t="s">
        <v>733</v>
      </c>
      <c r="B9" s="977"/>
      <c r="C9" s="977"/>
      <c r="D9" s="977"/>
      <c r="E9" s="977"/>
      <c r="F9" s="977"/>
      <c r="G9" s="977"/>
      <c r="H9" s="977"/>
      <c r="I9" s="977"/>
      <c r="J9" s="977"/>
      <c r="K9" s="977"/>
      <c r="L9" s="977"/>
      <c r="M9" s="977"/>
      <c r="N9" s="977"/>
      <c r="O9" s="977"/>
      <c r="P9" s="977"/>
      <c r="Q9" s="977"/>
      <c r="R9" s="977"/>
      <c r="S9" s="977"/>
      <c r="T9" s="977"/>
      <c r="U9" s="977"/>
      <c r="V9" s="977"/>
      <c r="W9" s="977"/>
      <c r="X9" s="977"/>
      <c r="Y9" s="977"/>
      <c r="Z9" s="977"/>
      <c r="AA9" s="977"/>
      <c r="AB9" s="977"/>
      <c r="AC9" s="977"/>
      <c r="AD9" s="977"/>
      <c r="AE9" s="977"/>
      <c r="AF9" s="977"/>
      <c r="AG9" s="977"/>
      <c r="AH9" s="977"/>
      <c r="AI9" s="977"/>
      <c r="AJ9" s="977"/>
      <c r="AK9" s="977"/>
      <c r="AL9" s="977"/>
      <c r="AM9" s="977"/>
      <c r="AN9" s="977"/>
      <c r="AO9" s="977"/>
      <c r="AP9" s="977"/>
      <c r="AQ9" s="977"/>
      <c r="AR9" s="977"/>
      <c r="AS9" s="977"/>
      <c r="AT9" s="977"/>
      <c r="AU9" s="977"/>
      <c r="AV9" s="977"/>
      <c r="AW9" s="977"/>
      <c r="AX9" s="977"/>
      <c r="AY9" s="977"/>
      <c r="AZ9" s="977"/>
      <c r="BA9" s="977"/>
      <c r="BB9" s="977"/>
      <c r="BC9" s="977"/>
      <c r="BD9" s="977"/>
      <c r="BE9" s="977"/>
      <c r="BF9" s="977"/>
      <c r="BG9" s="977"/>
      <c r="BH9" s="977"/>
      <c r="BI9" s="977"/>
      <c r="BJ9" s="977"/>
      <c r="BK9" s="977"/>
      <c r="BL9" s="977"/>
      <c r="BM9" s="977"/>
      <c r="BN9" s="977"/>
      <c r="BO9" s="977"/>
      <c r="BP9" s="977"/>
      <c r="BQ9" s="977"/>
      <c r="BR9" s="977"/>
      <c r="BS9" s="977"/>
      <c r="BT9" s="977"/>
      <c r="BU9" s="977"/>
      <c r="BV9" s="977"/>
      <c r="BW9" s="977"/>
      <c r="BX9" s="977"/>
      <c r="BY9" s="977"/>
      <c r="BZ9" s="977"/>
      <c r="CA9" s="977"/>
      <c r="CB9" s="977"/>
      <c r="CC9" s="977"/>
      <c r="CD9" s="977"/>
      <c r="CE9" s="977"/>
      <c r="CF9" s="977"/>
      <c r="CG9" s="977"/>
      <c r="CH9" s="977"/>
      <c r="CI9" s="977"/>
      <c r="CJ9" s="977"/>
      <c r="CK9" s="977"/>
      <c r="CL9" s="977"/>
      <c r="CM9" s="977"/>
      <c r="CN9" s="977"/>
      <c r="CO9" s="977"/>
      <c r="CP9" s="977"/>
      <c r="CQ9" s="977"/>
      <c r="CR9" s="977"/>
      <c r="CS9" s="977"/>
      <c r="CT9" s="977"/>
      <c r="CU9" s="977"/>
      <c r="CV9" s="977"/>
      <c r="CW9" s="977"/>
      <c r="CX9" s="977"/>
      <c r="CY9" s="977"/>
      <c r="CZ9" s="977"/>
      <c r="DA9" s="977"/>
      <c r="DB9" s="977"/>
      <c r="DC9" s="977"/>
      <c r="DD9" s="977"/>
      <c r="DE9" s="977"/>
      <c r="DF9" s="976"/>
      <c r="DG9" s="977"/>
      <c r="DH9" s="977"/>
      <c r="DI9" s="977"/>
      <c r="DJ9" s="977"/>
      <c r="DK9" s="977"/>
      <c r="DL9" s="977"/>
      <c r="DM9" s="977"/>
      <c r="DN9" s="977"/>
      <c r="DO9" s="977"/>
      <c r="DP9" s="977"/>
      <c r="DQ9" s="978"/>
      <c r="DR9" s="977"/>
      <c r="DS9" s="977"/>
      <c r="DT9" s="977"/>
      <c r="DU9" s="977"/>
      <c r="DV9" s="977"/>
      <c r="DW9" s="977"/>
      <c r="DX9" s="977"/>
      <c r="DY9" s="977"/>
      <c r="DZ9" s="977"/>
      <c r="EA9" s="977"/>
      <c r="EB9" s="977"/>
      <c r="EC9" s="977"/>
      <c r="ED9" s="976"/>
      <c r="EE9" s="977"/>
      <c r="EF9" s="977"/>
      <c r="EG9" s="977"/>
      <c r="EH9" s="977"/>
      <c r="EI9" s="977"/>
      <c r="EJ9" s="977"/>
      <c r="EK9" s="977"/>
      <c r="EL9" s="977"/>
      <c r="EM9" s="977"/>
      <c r="EN9" s="977"/>
      <c r="EO9" s="977"/>
      <c r="EP9" s="976"/>
      <c r="EQ9" s="977"/>
      <c r="ER9" s="977"/>
      <c r="ES9" s="977"/>
      <c r="ET9" s="977"/>
      <c r="EU9" s="977"/>
      <c r="EV9" s="977"/>
      <c r="EW9" s="977"/>
      <c r="EX9" s="977"/>
      <c r="EY9" s="977"/>
      <c r="EZ9" s="977"/>
      <c r="FA9" s="978">
        <v>0</v>
      </c>
      <c r="FB9" s="976">
        <v>0</v>
      </c>
      <c r="FC9" s="977">
        <v>2610.4338870000001</v>
      </c>
      <c r="FD9" s="977">
        <v>2587.7135830000002</v>
      </c>
      <c r="FE9" s="977">
        <v>2589.6499370000001</v>
      </c>
      <c r="FF9" s="977">
        <v>2598.8932839999998</v>
      </c>
      <c r="FG9" s="977">
        <v>2616.3096529999998</v>
      </c>
      <c r="FH9" s="977">
        <v>2637.3834630000001</v>
      </c>
      <c r="FI9" s="977">
        <v>2623.7331490000001</v>
      </c>
      <c r="FJ9" s="977">
        <v>2681.2133530000001</v>
      </c>
      <c r="FK9" s="977">
        <v>2686.8939230000001</v>
      </c>
      <c r="FL9" s="977">
        <v>2686.8939230000001</v>
      </c>
      <c r="FM9" s="978">
        <v>2511.5910650000001</v>
      </c>
      <c r="FN9" s="977">
        <v>2485.7220649999999</v>
      </c>
      <c r="FO9" s="977">
        <v>2546.5494700000004</v>
      </c>
      <c r="FP9" s="977">
        <v>2545.3767809999999</v>
      </c>
      <c r="FQ9" s="977">
        <v>2365.0870099999997</v>
      </c>
      <c r="FR9" s="977">
        <v>2276.0615539999999</v>
      </c>
      <c r="FS9" s="977">
        <v>2269.8505230000001</v>
      </c>
      <c r="FT9" s="977">
        <v>2351.681188</v>
      </c>
      <c r="FU9" s="977">
        <v>2425.3481900000002</v>
      </c>
      <c r="FV9" s="977">
        <v>2114.840522</v>
      </c>
      <c r="FW9" s="977">
        <v>2512.8320520000002</v>
      </c>
      <c r="FX9" s="977">
        <v>2476.0107710000002</v>
      </c>
      <c r="FY9" s="978">
        <v>2352.6689819999997</v>
      </c>
      <c r="FZ9" s="976">
        <v>2509.8703560000004</v>
      </c>
      <c r="GA9" s="2119">
        <v>2621.470307</v>
      </c>
      <c r="GB9" s="2119">
        <v>2503.0092910000003</v>
      </c>
      <c r="GC9" s="2119">
        <v>2500.3542219999999</v>
      </c>
      <c r="GD9" s="2119">
        <v>2608.9741039999999</v>
      </c>
      <c r="GE9" s="2119">
        <v>2588.4192069999999</v>
      </c>
      <c r="GF9" s="2119">
        <v>2655.6587289999998</v>
      </c>
      <c r="GG9" s="2119">
        <v>2685.0457379999998</v>
      </c>
      <c r="GH9" s="2119">
        <v>2724.6096669999997</v>
      </c>
      <c r="GI9" s="2119">
        <v>2523.6820299999999</v>
      </c>
      <c r="GJ9" s="2119">
        <v>2284.7115639999997</v>
      </c>
      <c r="GK9" s="978">
        <v>2240.3108820000002</v>
      </c>
      <c r="GL9" s="976"/>
    </row>
    <row r="10" spans="1:194" ht="39.75" customHeight="1" x14ac:dyDescent="0.7">
      <c r="A10" s="975" t="s">
        <v>734</v>
      </c>
      <c r="B10" s="977"/>
      <c r="C10" s="977"/>
      <c r="D10" s="977"/>
      <c r="E10" s="977"/>
      <c r="F10" s="977"/>
      <c r="G10" s="977"/>
      <c r="H10" s="977"/>
      <c r="I10" s="977"/>
      <c r="J10" s="977"/>
      <c r="K10" s="977"/>
      <c r="L10" s="977"/>
      <c r="M10" s="977"/>
      <c r="N10" s="977"/>
      <c r="O10" s="977"/>
      <c r="P10" s="977"/>
      <c r="Q10" s="977"/>
      <c r="R10" s="977"/>
      <c r="S10" s="977"/>
      <c r="T10" s="977"/>
      <c r="U10" s="977"/>
      <c r="V10" s="977"/>
      <c r="W10" s="977"/>
      <c r="X10" s="977"/>
      <c r="Y10" s="977"/>
      <c r="Z10" s="977"/>
      <c r="AA10" s="977"/>
      <c r="AB10" s="977"/>
      <c r="AC10" s="977"/>
      <c r="AD10" s="977"/>
      <c r="AE10" s="977"/>
      <c r="AF10" s="977"/>
      <c r="AG10" s="977"/>
      <c r="AH10" s="977"/>
      <c r="AI10" s="977"/>
      <c r="AJ10" s="977"/>
      <c r="AK10" s="977"/>
      <c r="AL10" s="977"/>
      <c r="AM10" s="977"/>
      <c r="AN10" s="977"/>
      <c r="AO10" s="977"/>
      <c r="AP10" s="977"/>
      <c r="AQ10" s="977"/>
      <c r="AR10" s="977"/>
      <c r="AS10" s="977"/>
      <c r="AT10" s="977"/>
      <c r="AU10" s="977"/>
      <c r="AV10" s="977"/>
      <c r="AW10" s="977"/>
      <c r="AX10" s="977"/>
      <c r="AY10" s="977"/>
      <c r="AZ10" s="977"/>
      <c r="BA10" s="977"/>
      <c r="BB10" s="977"/>
      <c r="BC10" s="977"/>
      <c r="BD10" s="977"/>
      <c r="BE10" s="977"/>
      <c r="BF10" s="977"/>
      <c r="BG10" s="977"/>
      <c r="BH10" s="977"/>
      <c r="BI10" s="977"/>
      <c r="BJ10" s="977"/>
      <c r="BK10" s="977"/>
      <c r="BL10" s="977"/>
      <c r="BM10" s="977"/>
      <c r="BN10" s="977"/>
      <c r="BO10" s="977"/>
      <c r="BP10" s="977"/>
      <c r="BQ10" s="977"/>
      <c r="BR10" s="977"/>
      <c r="BS10" s="977"/>
      <c r="BT10" s="977"/>
      <c r="BU10" s="977"/>
      <c r="BV10" s="977"/>
      <c r="BW10" s="977"/>
      <c r="BX10" s="977"/>
      <c r="BY10" s="977"/>
      <c r="BZ10" s="977"/>
      <c r="CA10" s="977"/>
      <c r="CB10" s="977"/>
      <c r="CC10" s="977"/>
      <c r="CD10" s="977"/>
      <c r="CE10" s="977"/>
      <c r="CF10" s="977"/>
      <c r="CG10" s="977"/>
      <c r="CH10" s="977"/>
      <c r="CI10" s="977"/>
      <c r="CJ10" s="977"/>
      <c r="CK10" s="977"/>
      <c r="CL10" s="977"/>
      <c r="CM10" s="977"/>
      <c r="CN10" s="977"/>
      <c r="CO10" s="977"/>
      <c r="CP10" s="977"/>
      <c r="CQ10" s="977"/>
      <c r="CR10" s="977"/>
      <c r="CS10" s="977"/>
      <c r="CT10" s="977"/>
      <c r="CU10" s="977"/>
      <c r="CV10" s="977"/>
      <c r="CW10" s="977"/>
      <c r="CX10" s="977"/>
      <c r="CY10" s="977"/>
      <c r="CZ10" s="977"/>
      <c r="DA10" s="977"/>
      <c r="DB10" s="977"/>
      <c r="DC10" s="977"/>
      <c r="DD10" s="977"/>
      <c r="DE10" s="977"/>
      <c r="DF10" s="976"/>
      <c r="DG10" s="977"/>
      <c r="DH10" s="977"/>
      <c r="DI10" s="977"/>
      <c r="DJ10" s="977"/>
      <c r="DK10" s="977"/>
      <c r="DL10" s="977"/>
      <c r="DM10" s="977"/>
      <c r="DN10" s="977"/>
      <c r="DO10" s="977"/>
      <c r="DP10" s="977"/>
      <c r="DQ10" s="978"/>
      <c r="DR10" s="977"/>
      <c r="DS10" s="977"/>
      <c r="DT10" s="977"/>
      <c r="DU10" s="977"/>
      <c r="DV10" s="977"/>
      <c r="DW10" s="977"/>
      <c r="DX10" s="977"/>
      <c r="DY10" s="977"/>
      <c r="DZ10" s="977"/>
      <c r="EA10" s="977"/>
      <c r="EB10" s="977"/>
      <c r="EC10" s="977"/>
      <c r="ED10" s="976"/>
      <c r="EE10" s="977"/>
      <c r="EF10" s="977"/>
      <c r="EG10" s="977"/>
      <c r="EH10" s="977"/>
      <c r="EI10" s="977"/>
      <c r="EJ10" s="977"/>
      <c r="EK10" s="977"/>
      <c r="EL10" s="977"/>
      <c r="EM10" s="977"/>
      <c r="EN10" s="977"/>
      <c r="EO10" s="977"/>
      <c r="EP10" s="976"/>
      <c r="EQ10" s="977"/>
      <c r="ER10" s="977"/>
      <c r="ES10" s="977"/>
      <c r="ET10" s="977"/>
      <c r="EU10" s="977"/>
      <c r="EV10" s="977"/>
      <c r="EW10" s="977"/>
      <c r="EX10" s="977"/>
      <c r="EY10" s="977"/>
      <c r="EZ10" s="977"/>
      <c r="FA10" s="978">
        <v>0</v>
      </c>
      <c r="FB10" s="976">
        <v>0</v>
      </c>
      <c r="FC10" s="977">
        <v>641.32359699999995</v>
      </c>
      <c r="FD10" s="977">
        <v>664.25130300000012</v>
      </c>
      <c r="FE10" s="977">
        <v>662.31494900000007</v>
      </c>
      <c r="FF10" s="977">
        <v>653.07160199999998</v>
      </c>
      <c r="FG10" s="977">
        <v>635.65523299999995</v>
      </c>
      <c r="FH10" s="977">
        <v>614.58142299999997</v>
      </c>
      <c r="FI10" s="977">
        <v>567.756439</v>
      </c>
      <c r="FJ10" s="977">
        <v>601.21982800000001</v>
      </c>
      <c r="FK10" s="977">
        <v>601.90632900000003</v>
      </c>
      <c r="FL10" s="977">
        <v>601.90632900000003</v>
      </c>
      <c r="FM10" s="978">
        <v>1317.3171950000001</v>
      </c>
      <c r="FN10" s="977">
        <v>1343.1861949999998</v>
      </c>
      <c r="FO10" s="977">
        <v>1337.3533600000001</v>
      </c>
      <c r="FP10" s="977">
        <v>1338.5260490000001</v>
      </c>
      <c r="FQ10" s="977">
        <v>1518.8620919999998</v>
      </c>
      <c r="FR10" s="977">
        <v>2320.998552</v>
      </c>
      <c r="FS10" s="977">
        <v>1631.0345829999999</v>
      </c>
      <c r="FT10" s="977">
        <v>1549.2039179999999</v>
      </c>
      <c r="FU10" s="977">
        <v>1551.4718709999997</v>
      </c>
      <c r="FV10" s="977">
        <v>1860.916035</v>
      </c>
      <c r="FW10" s="977">
        <v>1461.0554769999999</v>
      </c>
      <c r="FX10" s="977">
        <v>1508.3767579999999</v>
      </c>
      <c r="FY10" s="978">
        <v>1551.3654109999998</v>
      </c>
      <c r="FZ10" s="976">
        <v>1506.1640369999998</v>
      </c>
      <c r="GA10" s="2119">
        <v>1502.585012</v>
      </c>
      <c r="GB10" s="2119">
        <v>1636.0460280000002</v>
      </c>
      <c r="GC10" s="2119">
        <v>1628.7010970000001</v>
      </c>
      <c r="GD10" s="2119">
        <v>1520.0812150000002</v>
      </c>
      <c r="GE10" s="2119">
        <v>1633.830663</v>
      </c>
      <c r="GF10" s="2119">
        <v>1669.5911410000003</v>
      </c>
      <c r="GG10" s="2119">
        <v>1589.7041320000001</v>
      </c>
      <c r="GH10" s="2119">
        <v>1594.6013669999995</v>
      </c>
      <c r="GI10" s="2119">
        <v>2320.6409490000001</v>
      </c>
      <c r="GJ10" s="2119">
        <v>1995.1985099999997</v>
      </c>
      <c r="GK10" s="978">
        <v>2105.5246050000001</v>
      </c>
      <c r="GL10" s="976"/>
    </row>
    <row r="11" spans="1:194" s="974" customFormat="1" ht="39.75" customHeight="1" x14ac:dyDescent="0.7">
      <c r="A11" s="988" t="s">
        <v>762</v>
      </c>
      <c r="B11" s="948"/>
      <c r="C11" s="948"/>
      <c r="D11" s="948"/>
      <c r="E11" s="948"/>
      <c r="F11" s="948"/>
      <c r="G11" s="948"/>
      <c r="H11" s="948"/>
      <c r="I11" s="948"/>
      <c r="J11" s="948"/>
      <c r="K11" s="948"/>
      <c r="L11" s="948"/>
      <c r="M11" s="948"/>
      <c r="N11" s="948"/>
      <c r="O11" s="948"/>
      <c r="P11" s="948"/>
      <c r="Q11" s="948"/>
      <c r="R11" s="948"/>
      <c r="S11" s="948"/>
      <c r="T11" s="948"/>
      <c r="U11" s="948"/>
      <c r="V11" s="948"/>
      <c r="W11" s="948"/>
      <c r="X11" s="948"/>
      <c r="Y11" s="948"/>
      <c r="Z11" s="948"/>
      <c r="AA11" s="948"/>
      <c r="AB11" s="948"/>
      <c r="AC11" s="948"/>
      <c r="AD11" s="948"/>
      <c r="AE11" s="948"/>
      <c r="AF11" s="948"/>
      <c r="AG11" s="948"/>
      <c r="AH11" s="948"/>
      <c r="AI11" s="948"/>
      <c r="AJ11" s="948"/>
      <c r="AK11" s="948"/>
      <c r="AL11" s="948"/>
      <c r="AM11" s="948"/>
      <c r="AN11" s="948"/>
      <c r="AO11" s="948"/>
      <c r="AP11" s="948"/>
      <c r="AQ11" s="948"/>
      <c r="AR11" s="948"/>
      <c r="AS11" s="948"/>
      <c r="AT11" s="948"/>
      <c r="AU11" s="948"/>
      <c r="AV11" s="948"/>
      <c r="AW11" s="948"/>
      <c r="AX11" s="948"/>
      <c r="AY11" s="948"/>
      <c r="AZ11" s="948"/>
      <c r="BA11" s="948"/>
      <c r="BB11" s="948"/>
      <c r="BC11" s="948"/>
      <c r="BD11" s="948"/>
      <c r="BE11" s="948"/>
      <c r="BF11" s="948"/>
      <c r="BG11" s="948"/>
      <c r="BH11" s="948"/>
      <c r="BI11" s="948"/>
      <c r="BJ11" s="948"/>
      <c r="BK11" s="948"/>
      <c r="BL11" s="948"/>
      <c r="BM11" s="948"/>
      <c r="BN11" s="948"/>
      <c r="BO11" s="948"/>
      <c r="BP11" s="948"/>
      <c r="BQ11" s="948"/>
      <c r="BR11" s="948"/>
      <c r="BS11" s="948"/>
      <c r="BT11" s="948"/>
      <c r="BU11" s="948"/>
      <c r="BV11" s="948"/>
      <c r="BW11" s="948"/>
      <c r="BX11" s="948"/>
      <c r="BY11" s="948"/>
      <c r="BZ11" s="948"/>
      <c r="CA11" s="948"/>
      <c r="CB11" s="948"/>
      <c r="CC11" s="948"/>
      <c r="CD11" s="948"/>
      <c r="CE11" s="948"/>
      <c r="CF11" s="948"/>
      <c r="CG11" s="948"/>
      <c r="CH11" s="948"/>
      <c r="CI11" s="948"/>
      <c r="CJ11" s="948"/>
      <c r="CK11" s="948"/>
      <c r="CL11" s="948"/>
      <c r="CM11" s="948"/>
      <c r="CN11" s="948"/>
      <c r="CO11" s="948"/>
      <c r="CP11" s="948"/>
      <c r="CQ11" s="948"/>
      <c r="CR11" s="948"/>
      <c r="CS11" s="948"/>
      <c r="CT11" s="948"/>
      <c r="CU11" s="948"/>
      <c r="CV11" s="948"/>
      <c r="CW11" s="948"/>
      <c r="CX11" s="948"/>
      <c r="CY11" s="948"/>
      <c r="CZ11" s="948"/>
      <c r="DA11" s="948"/>
      <c r="DB11" s="948"/>
      <c r="DC11" s="948"/>
      <c r="DD11" s="948"/>
      <c r="DE11" s="948"/>
      <c r="DF11" s="953"/>
      <c r="DG11" s="948"/>
      <c r="DH11" s="948"/>
      <c r="DI11" s="948"/>
      <c r="DJ11" s="948"/>
      <c r="DK11" s="948"/>
      <c r="DL11" s="948"/>
      <c r="DM11" s="948"/>
      <c r="DN11" s="948"/>
      <c r="DO11" s="948"/>
      <c r="DP11" s="948"/>
      <c r="DQ11" s="954"/>
      <c r="DR11" s="948"/>
      <c r="DS11" s="948"/>
      <c r="DT11" s="948"/>
      <c r="DU11" s="948"/>
      <c r="DV11" s="948"/>
      <c r="DW11" s="948"/>
      <c r="DX11" s="948"/>
      <c r="DY11" s="948"/>
      <c r="DZ11" s="948"/>
      <c r="EA11" s="948"/>
      <c r="EB11" s="948"/>
      <c r="EC11" s="948"/>
      <c r="ED11" s="953"/>
      <c r="EE11" s="948"/>
      <c r="EF11" s="948"/>
      <c r="EG11" s="948"/>
      <c r="EH11" s="948"/>
      <c r="EI11" s="948"/>
      <c r="EJ11" s="948"/>
      <c r="EK11" s="948"/>
      <c r="EL11" s="948"/>
      <c r="EM11" s="948"/>
      <c r="EN11" s="948"/>
      <c r="EO11" s="948"/>
      <c r="EP11" s="953"/>
      <c r="EQ11" s="948"/>
      <c r="ER11" s="948"/>
      <c r="ES11" s="948"/>
      <c r="ET11" s="948"/>
      <c r="EU11" s="948"/>
      <c r="EV11" s="948"/>
      <c r="EW11" s="948"/>
      <c r="EX11" s="948"/>
      <c r="EY11" s="948"/>
      <c r="EZ11" s="948"/>
      <c r="FA11" s="954">
        <v>0</v>
      </c>
      <c r="FB11" s="953">
        <v>0</v>
      </c>
      <c r="FC11" s="948">
        <v>3251.7574840000002</v>
      </c>
      <c r="FD11" s="948">
        <v>3251.9648859999998</v>
      </c>
      <c r="FE11" s="948">
        <v>3251.9648859999998</v>
      </c>
      <c r="FF11" s="948">
        <v>3251.9648859999998</v>
      </c>
      <c r="FG11" s="948">
        <v>4459.5222210000002</v>
      </c>
      <c r="FH11" s="948">
        <v>4459.5222210000002</v>
      </c>
      <c r="FI11" s="948">
        <v>4275.848054</v>
      </c>
      <c r="FJ11" s="948">
        <v>4549.7744969999994</v>
      </c>
      <c r="FK11" s="948">
        <v>4556.1825170000002</v>
      </c>
      <c r="FL11" s="948">
        <v>4556.1825170000002</v>
      </c>
      <c r="FM11" s="954">
        <v>5255.4618550000005</v>
      </c>
      <c r="FN11" s="948">
        <v>5255.4618550000005</v>
      </c>
      <c r="FO11" s="948">
        <v>5342.6777849999999</v>
      </c>
      <c r="FP11" s="948">
        <v>5342.6777849999989</v>
      </c>
      <c r="FQ11" s="948">
        <v>6042.7337849999994</v>
      </c>
      <c r="FR11" s="948">
        <v>5330.633785</v>
      </c>
      <c r="FS11" s="948">
        <v>6059.1837850000002</v>
      </c>
      <c r="FT11" s="948">
        <v>6059.1837849999993</v>
      </c>
      <c r="FU11" s="948">
        <v>6184.7431439999991</v>
      </c>
      <c r="FV11" s="948">
        <v>6184.7431439999991</v>
      </c>
      <c r="FW11" s="948">
        <v>6184.743144</v>
      </c>
      <c r="FX11" s="948">
        <v>6184.743144</v>
      </c>
      <c r="FY11" s="954">
        <v>6201.5797189999994</v>
      </c>
      <c r="FZ11" s="953">
        <v>6201.5797189999994</v>
      </c>
      <c r="GA11" s="2118">
        <v>6330.0842999999995</v>
      </c>
      <c r="GB11" s="2118">
        <v>6330.0842999999986</v>
      </c>
      <c r="GC11" s="2118">
        <v>6330.0842999999995</v>
      </c>
      <c r="GD11" s="2118">
        <v>6330.0842999999995</v>
      </c>
      <c r="GE11" s="2118">
        <v>6347.3165330000002</v>
      </c>
      <c r="GF11" s="2118">
        <v>6347.3165330000002</v>
      </c>
      <c r="GG11" s="2118">
        <v>6347.3165330000002</v>
      </c>
      <c r="GH11" s="2118">
        <v>6347.3165330000002</v>
      </c>
      <c r="GI11" s="2118">
        <v>5719.7916080000005</v>
      </c>
      <c r="GJ11" s="2118">
        <v>6347.3165330000002</v>
      </c>
      <c r="GK11" s="954">
        <v>6364.9537239999991</v>
      </c>
      <c r="GL11" s="953"/>
    </row>
    <row r="12" spans="1:194" ht="39.75" customHeight="1" x14ac:dyDescent="0.7">
      <c r="A12" s="975" t="s">
        <v>733</v>
      </c>
      <c r="B12" s="977"/>
      <c r="C12" s="977"/>
      <c r="D12" s="977"/>
      <c r="E12" s="977"/>
      <c r="F12" s="977"/>
      <c r="G12" s="977"/>
      <c r="H12" s="977"/>
      <c r="I12" s="977"/>
      <c r="J12" s="977"/>
      <c r="K12" s="977"/>
      <c r="L12" s="977"/>
      <c r="M12" s="977"/>
      <c r="N12" s="977"/>
      <c r="O12" s="977"/>
      <c r="P12" s="977"/>
      <c r="Q12" s="977"/>
      <c r="R12" s="977"/>
      <c r="S12" s="977"/>
      <c r="T12" s="977"/>
      <c r="U12" s="977"/>
      <c r="V12" s="977"/>
      <c r="W12" s="977"/>
      <c r="X12" s="977"/>
      <c r="Y12" s="977"/>
      <c r="Z12" s="977"/>
      <c r="AA12" s="977"/>
      <c r="AB12" s="977"/>
      <c r="AC12" s="977"/>
      <c r="AD12" s="977"/>
      <c r="AE12" s="977"/>
      <c r="AF12" s="977"/>
      <c r="AG12" s="977"/>
      <c r="AH12" s="977"/>
      <c r="AI12" s="977"/>
      <c r="AJ12" s="977"/>
      <c r="AK12" s="977"/>
      <c r="AL12" s="977"/>
      <c r="AM12" s="977"/>
      <c r="AN12" s="977"/>
      <c r="AO12" s="977"/>
      <c r="AP12" s="977"/>
      <c r="AQ12" s="977"/>
      <c r="AR12" s="977"/>
      <c r="AS12" s="977"/>
      <c r="AT12" s="977"/>
      <c r="AU12" s="977"/>
      <c r="AV12" s="977"/>
      <c r="AW12" s="977"/>
      <c r="AX12" s="977"/>
      <c r="AY12" s="977"/>
      <c r="AZ12" s="977"/>
      <c r="BA12" s="977"/>
      <c r="BB12" s="977"/>
      <c r="BC12" s="977"/>
      <c r="BD12" s="977"/>
      <c r="BE12" s="977"/>
      <c r="BF12" s="977"/>
      <c r="BG12" s="977"/>
      <c r="BH12" s="977"/>
      <c r="BI12" s="977"/>
      <c r="BJ12" s="977"/>
      <c r="BK12" s="977"/>
      <c r="BL12" s="977"/>
      <c r="BM12" s="977"/>
      <c r="BN12" s="977"/>
      <c r="BO12" s="977"/>
      <c r="BP12" s="977"/>
      <c r="BQ12" s="977"/>
      <c r="BR12" s="977"/>
      <c r="BS12" s="977"/>
      <c r="BT12" s="977"/>
      <c r="BU12" s="977"/>
      <c r="BV12" s="977"/>
      <c r="BW12" s="977"/>
      <c r="BX12" s="977"/>
      <c r="BY12" s="977"/>
      <c r="BZ12" s="977"/>
      <c r="CA12" s="977"/>
      <c r="CB12" s="977"/>
      <c r="CC12" s="977"/>
      <c r="CD12" s="977"/>
      <c r="CE12" s="977"/>
      <c r="CF12" s="977"/>
      <c r="CG12" s="977"/>
      <c r="CH12" s="977"/>
      <c r="CI12" s="977"/>
      <c r="CJ12" s="977"/>
      <c r="CK12" s="977"/>
      <c r="CL12" s="977"/>
      <c r="CM12" s="977"/>
      <c r="CN12" s="977"/>
      <c r="CO12" s="977"/>
      <c r="CP12" s="977"/>
      <c r="CQ12" s="977"/>
      <c r="CR12" s="977"/>
      <c r="CS12" s="977"/>
      <c r="CT12" s="977"/>
      <c r="CU12" s="977"/>
      <c r="CV12" s="977"/>
      <c r="CW12" s="977"/>
      <c r="CX12" s="977"/>
      <c r="CY12" s="977"/>
      <c r="CZ12" s="977"/>
      <c r="DA12" s="977"/>
      <c r="DB12" s="977"/>
      <c r="DC12" s="977"/>
      <c r="DD12" s="977"/>
      <c r="DE12" s="977"/>
      <c r="DF12" s="976"/>
      <c r="DG12" s="977"/>
      <c r="DH12" s="977"/>
      <c r="DI12" s="977"/>
      <c r="DJ12" s="977"/>
      <c r="DK12" s="977"/>
      <c r="DL12" s="977"/>
      <c r="DM12" s="977"/>
      <c r="DN12" s="977"/>
      <c r="DO12" s="977"/>
      <c r="DP12" s="977"/>
      <c r="DQ12" s="978"/>
      <c r="DR12" s="977"/>
      <c r="DS12" s="977"/>
      <c r="DT12" s="977"/>
      <c r="DU12" s="977"/>
      <c r="DV12" s="977"/>
      <c r="DW12" s="977"/>
      <c r="DX12" s="977"/>
      <c r="DY12" s="977"/>
      <c r="DZ12" s="977"/>
      <c r="EA12" s="977"/>
      <c r="EB12" s="977"/>
      <c r="EC12" s="977"/>
      <c r="ED12" s="976"/>
      <c r="EE12" s="977"/>
      <c r="EF12" s="977"/>
      <c r="EG12" s="977"/>
      <c r="EH12" s="977"/>
      <c r="EI12" s="977"/>
      <c r="EJ12" s="977"/>
      <c r="EK12" s="977"/>
      <c r="EL12" s="977"/>
      <c r="EM12" s="977"/>
      <c r="EN12" s="977"/>
      <c r="EO12" s="977"/>
      <c r="EP12" s="976"/>
      <c r="EQ12" s="977"/>
      <c r="ER12" s="977"/>
      <c r="ES12" s="977"/>
      <c r="ET12" s="977"/>
      <c r="EU12" s="977"/>
      <c r="EV12" s="977"/>
      <c r="EW12" s="977"/>
      <c r="EX12" s="977"/>
      <c r="EY12" s="977"/>
      <c r="EZ12" s="977"/>
      <c r="FA12" s="978">
        <v>0</v>
      </c>
      <c r="FB12" s="976">
        <v>0</v>
      </c>
      <c r="FC12" s="977">
        <v>2420.4338870000001</v>
      </c>
      <c r="FD12" s="977">
        <v>2381.423573</v>
      </c>
      <c r="FE12" s="977">
        <v>2411.4738199999997</v>
      </c>
      <c r="FF12" s="977">
        <v>2426.9263489999998</v>
      </c>
      <c r="FG12" s="977">
        <v>2426.4857280000001</v>
      </c>
      <c r="FH12" s="977">
        <v>2325.4157379999997</v>
      </c>
      <c r="FI12" s="977">
        <v>2351.8594069999999</v>
      </c>
      <c r="FJ12" s="977">
        <v>2405.3567269999999</v>
      </c>
      <c r="FK12" s="977">
        <v>2415.0631669999998</v>
      </c>
      <c r="FL12" s="977">
        <v>2415.0631669999998</v>
      </c>
      <c r="FM12" s="978">
        <v>3115.0631669999998</v>
      </c>
      <c r="FN12" s="977">
        <v>3111.7563029999997</v>
      </c>
      <c r="FO12" s="977">
        <v>3036.7214330000002</v>
      </c>
      <c r="FP12" s="977">
        <v>3062.5665049999998</v>
      </c>
      <c r="FQ12" s="977">
        <v>2869.4044989999998</v>
      </c>
      <c r="FR12" s="977">
        <v>3001.8420339999998</v>
      </c>
      <c r="FS12" s="977">
        <v>3025.9839099999999</v>
      </c>
      <c r="FT12" s="977">
        <v>2852.5625269999996</v>
      </c>
      <c r="FU12" s="977">
        <v>2783.345045</v>
      </c>
      <c r="FV12" s="977">
        <v>2757.9717429999996</v>
      </c>
      <c r="FW12" s="977">
        <v>2864.751428</v>
      </c>
      <c r="FX12" s="977">
        <v>2642.4339070000001</v>
      </c>
      <c r="FY12" s="978">
        <v>2669.6173429999999</v>
      </c>
      <c r="FZ12" s="976">
        <v>2646.6946819999998</v>
      </c>
      <c r="GA12" s="2119">
        <v>2962.6486030000001</v>
      </c>
      <c r="GB12" s="2119">
        <v>2831.0778339999997</v>
      </c>
      <c r="GC12" s="2119">
        <v>2844.8968439999999</v>
      </c>
      <c r="GD12" s="2119">
        <v>2519.6092400000002</v>
      </c>
      <c r="GE12" s="2119">
        <v>2752.7325230000001</v>
      </c>
      <c r="GF12" s="2119">
        <v>2858.5156139999999</v>
      </c>
      <c r="GG12" s="2119">
        <v>3139.7094889999998</v>
      </c>
      <c r="GH12" s="2119">
        <v>3113.8960240000001</v>
      </c>
      <c r="GI12" s="2119">
        <v>2941.7416790000002</v>
      </c>
      <c r="GJ12" s="2119">
        <v>2694.0838960000001</v>
      </c>
      <c r="GK12" s="978">
        <v>2873.9427730000002</v>
      </c>
      <c r="GL12" s="976"/>
    </row>
    <row r="13" spans="1:194" ht="39.75" customHeight="1" x14ac:dyDescent="0.7">
      <c r="A13" s="975" t="s">
        <v>734</v>
      </c>
      <c r="B13" s="977"/>
      <c r="C13" s="977"/>
      <c r="D13" s="977"/>
      <c r="E13" s="977"/>
      <c r="F13" s="977"/>
      <c r="G13" s="977"/>
      <c r="H13" s="977"/>
      <c r="I13" s="977"/>
      <c r="J13" s="977"/>
      <c r="K13" s="977"/>
      <c r="L13" s="977"/>
      <c r="M13" s="977"/>
      <c r="N13" s="977"/>
      <c r="O13" s="977"/>
      <c r="P13" s="977"/>
      <c r="Q13" s="977"/>
      <c r="R13" s="977"/>
      <c r="S13" s="977"/>
      <c r="T13" s="977"/>
      <c r="U13" s="977"/>
      <c r="V13" s="977"/>
      <c r="W13" s="977"/>
      <c r="X13" s="977"/>
      <c r="Y13" s="977"/>
      <c r="Z13" s="977"/>
      <c r="AA13" s="977"/>
      <c r="AB13" s="977"/>
      <c r="AC13" s="977"/>
      <c r="AD13" s="977"/>
      <c r="AE13" s="977"/>
      <c r="AF13" s="977"/>
      <c r="AG13" s="977"/>
      <c r="AH13" s="977"/>
      <c r="AI13" s="977"/>
      <c r="AJ13" s="977"/>
      <c r="AK13" s="977"/>
      <c r="AL13" s="977"/>
      <c r="AM13" s="977"/>
      <c r="AN13" s="977"/>
      <c r="AO13" s="977"/>
      <c r="AP13" s="977"/>
      <c r="AQ13" s="977"/>
      <c r="AR13" s="977"/>
      <c r="AS13" s="977"/>
      <c r="AT13" s="977"/>
      <c r="AU13" s="977"/>
      <c r="AV13" s="977"/>
      <c r="AW13" s="977"/>
      <c r="AX13" s="977"/>
      <c r="AY13" s="977"/>
      <c r="AZ13" s="977"/>
      <c r="BA13" s="977"/>
      <c r="BB13" s="977"/>
      <c r="BC13" s="977"/>
      <c r="BD13" s="977"/>
      <c r="BE13" s="977"/>
      <c r="BF13" s="977"/>
      <c r="BG13" s="977"/>
      <c r="BH13" s="977"/>
      <c r="BI13" s="977"/>
      <c r="BJ13" s="977"/>
      <c r="BK13" s="977"/>
      <c r="BL13" s="977"/>
      <c r="BM13" s="977"/>
      <c r="BN13" s="977"/>
      <c r="BO13" s="977"/>
      <c r="BP13" s="977"/>
      <c r="BQ13" s="977"/>
      <c r="BR13" s="977"/>
      <c r="BS13" s="977"/>
      <c r="BT13" s="977"/>
      <c r="BU13" s="977"/>
      <c r="BV13" s="977"/>
      <c r="BW13" s="977"/>
      <c r="BX13" s="977"/>
      <c r="BY13" s="977"/>
      <c r="BZ13" s="977"/>
      <c r="CA13" s="977"/>
      <c r="CB13" s="977"/>
      <c r="CC13" s="977"/>
      <c r="CD13" s="977"/>
      <c r="CE13" s="977"/>
      <c r="CF13" s="977"/>
      <c r="CG13" s="977"/>
      <c r="CH13" s="977"/>
      <c r="CI13" s="977"/>
      <c r="CJ13" s="977"/>
      <c r="CK13" s="977"/>
      <c r="CL13" s="977"/>
      <c r="CM13" s="977"/>
      <c r="CN13" s="977"/>
      <c r="CO13" s="977"/>
      <c r="CP13" s="977"/>
      <c r="CQ13" s="977"/>
      <c r="CR13" s="977"/>
      <c r="CS13" s="977"/>
      <c r="CT13" s="977"/>
      <c r="CU13" s="977"/>
      <c r="CV13" s="977"/>
      <c r="CW13" s="977"/>
      <c r="CX13" s="977"/>
      <c r="CY13" s="977"/>
      <c r="CZ13" s="977"/>
      <c r="DA13" s="977"/>
      <c r="DB13" s="977"/>
      <c r="DC13" s="977"/>
      <c r="DD13" s="977"/>
      <c r="DE13" s="977"/>
      <c r="DF13" s="976"/>
      <c r="DG13" s="977"/>
      <c r="DH13" s="977"/>
      <c r="DI13" s="977"/>
      <c r="DJ13" s="977"/>
      <c r="DK13" s="977"/>
      <c r="DL13" s="977"/>
      <c r="DM13" s="977"/>
      <c r="DN13" s="977"/>
      <c r="DO13" s="977"/>
      <c r="DP13" s="977"/>
      <c r="DQ13" s="978"/>
      <c r="DR13" s="977"/>
      <c r="DS13" s="977"/>
      <c r="DT13" s="977"/>
      <c r="DU13" s="977"/>
      <c r="DV13" s="977"/>
      <c r="DW13" s="977"/>
      <c r="DX13" s="977"/>
      <c r="DY13" s="977"/>
      <c r="DZ13" s="977"/>
      <c r="EA13" s="977"/>
      <c r="EB13" s="977"/>
      <c r="EC13" s="977"/>
      <c r="ED13" s="976"/>
      <c r="EE13" s="977"/>
      <c r="EF13" s="977"/>
      <c r="EG13" s="977"/>
      <c r="EH13" s="977"/>
      <c r="EI13" s="977"/>
      <c r="EJ13" s="977"/>
      <c r="EK13" s="977"/>
      <c r="EL13" s="977"/>
      <c r="EM13" s="977"/>
      <c r="EN13" s="977"/>
      <c r="EO13" s="977"/>
      <c r="EP13" s="976"/>
      <c r="EQ13" s="977"/>
      <c r="ER13" s="977"/>
      <c r="ES13" s="977"/>
      <c r="ET13" s="977"/>
      <c r="EU13" s="977"/>
      <c r="EV13" s="977"/>
      <c r="EW13" s="977"/>
      <c r="EX13" s="977"/>
      <c r="EY13" s="977"/>
      <c r="EZ13" s="977"/>
      <c r="FA13" s="978">
        <v>0</v>
      </c>
      <c r="FB13" s="976">
        <v>0</v>
      </c>
      <c r="FC13" s="977">
        <v>831.32359699999995</v>
      </c>
      <c r="FD13" s="977">
        <v>870.54131300000006</v>
      </c>
      <c r="FE13" s="977">
        <v>840.49106600000005</v>
      </c>
      <c r="FF13" s="977">
        <v>825.03853700000002</v>
      </c>
      <c r="FG13" s="977">
        <v>825.47915799999998</v>
      </c>
      <c r="FH13" s="977">
        <v>926.54914799999995</v>
      </c>
      <c r="FI13" s="977">
        <v>688.18246299999998</v>
      </c>
      <c r="FJ13" s="977">
        <v>725.66585199999997</v>
      </c>
      <c r="FK13" s="977">
        <v>722.35579600000005</v>
      </c>
      <c r="FL13" s="977">
        <v>722.35579600000005</v>
      </c>
      <c r="FM13" s="978">
        <v>721.63513400000011</v>
      </c>
      <c r="FN13" s="977">
        <v>724.9419979999999</v>
      </c>
      <c r="FO13" s="977">
        <v>853.85188599999992</v>
      </c>
      <c r="FP13" s="977">
        <v>828.00681399999996</v>
      </c>
      <c r="FQ13" s="977">
        <v>1721.2248199999999</v>
      </c>
      <c r="FR13" s="977">
        <v>877.69977300000005</v>
      </c>
      <c r="FS13" s="977">
        <v>1582.1078969999999</v>
      </c>
      <c r="FT13" s="977">
        <v>1755.52928</v>
      </c>
      <c r="FU13" s="977">
        <v>1916.0548470000001</v>
      </c>
      <c r="FV13" s="977">
        <v>1940.3623239999999</v>
      </c>
      <c r="FW13" s="977">
        <v>1833.582639</v>
      </c>
      <c r="FX13" s="977">
        <v>2055.9001599999997</v>
      </c>
      <c r="FY13" s="978">
        <v>2045.5532990000002</v>
      </c>
      <c r="FZ13" s="976">
        <v>1961.47596</v>
      </c>
      <c r="GA13" s="2119">
        <v>1846.096031</v>
      </c>
      <c r="GB13" s="2119">
        <v>1977.6667999999997</v>
      </c>
      <c r="GC13" s="2119">
        <v>1983.84779</v>
      </c>
      <c r="GD13" s="2119">
        <v>2318.6353939999999</v>
      </c>
      <c r="GE13" s="2119">
        <v>2120.8849460000001</v>
      </c>
      <c r="GF13" s="2119">
        <v>2133.6488549999999</v>
      </c>
      <c r="GG13" s="2119">
        <v>1862.45498</v>
      </c>
      <c r="GH13" s="2119">
        <v>1893.2684450000004</v>
      </c>
      <c r="GI13" s="2119">
        <v>1368.3918650000001</v>
      </c>
      <c r="GJ13" s="2119">
        <v>2243.5745729999999</v>
      </c>
      <c r="GK13" s="978">
        <v>2081.352887</v>
      </c>
      <c r="GL13" s="976"/>
    </row>
    <row r="14" spans="1:194" s="974" customFormat="1" ht="39.75" customHeight="1" x14ac:dyDescent="0.7">
      <c r="A14" s="988" t="s">
        <v>763</v>
      </c>
      <c r="B14" s="948"/>
      <c r="C14" s="948"/>
      <c r="D14" s="948"/>
      <c r="E14" s="948"/>
      <c r="F14" s="948"/>
      <c r="G14" s="948"/>
      <c r="H14" s="948"/>
      <c r="I14" s="948"/>
      <c r="J14" s="948"/>
      <c r="K14" s="948"/>
      <c r="L14" s="948"/>
      <c r="M14" s="948"/>
      <c r="N14" s="948"/>
      <c r="O14" s="948"/>
      <c r="P14" s="948"/>
      <c r="Q14" s="948"/>
      <c r="R14" s="948"/>
      <c r="S14" s="948"/>
      <c r="T14" s="948"/>
      <c r="U14" s="948"/>
      <c r="V14" s="948"/>
      <c r="W14" s="948"/>
      <c r="X14" s="948"/>
      <c r="Y14" s="948"/>
      <c r="Z14" s="948"/>
      <c r="AA14" s="948"/>
      <c r="AB14" s="948"/>
      <c r="AC14" s="948"/>
      <c r="AD14" s="948"/>
      <c r="AE14" s="948"/>
      <c r="AF14" s="948"/>
      <c r="AG14" s="948"/>
      <c r="AH14" s="948"/>
      <c r="AI14" s="948"/>
      <c r="AJ14" s="948"/>
      <c r="AK14" s="948"/>
      <c r="AL14" s="948"/>
      <c r="AM14" s="948"/>
      <c r="AN14" s="948"/>
      <c r="AO14" s="948"/>
      <c r="AP14" s="948"/>
      <c r="AQ14" s="948"/>
      <c r="AR14" s="948"/>
      <c r="AS14" s="948"/>
      <c r="AT14" s="948"/>
      <c r="AU14" s="948"/>
      <c r="AV14" s="948"/>
      <c r="AW14" s="948"/>
      <c r="AX14" s="948"/>
      <c r="AY14" s="948"/>
      <c r="AZ14" s="948"/>
      <c r="BA14" s="948"/>
      <c r="BB14" s="948"/>
      <c r="BC14" s="948"/>
      <c r="BD14" s="948"/>
      <c r="BE14" s="948"/>
      <c r="BF14" s="948"/>
      <c r="BG14" s="948"/>
      <c r="BH14" s="948"/>
      <c r="BI14" s="948"/>
      <c r="BJ14" s="948"/>
      <c r="BK14" s="948"/>
      <c r="BL14" s="948"/>
      <c r="BM14" s="948"/>
      <c r="BN14" s="948"/>
      <c r="BO14" s="948"/>
      <c r="BP14" s="948"/>
      <c r="BQ14" s="948"/>
      <c r="BR14" s="948"/>
      <c r="BS14" s="948"/>
      <c r="BT14" s="948"/>
      <c r="BU14" s="948"/>
      <c r="BV14" s="948"/>
      <c r="BW14" s="948"/>
      <c r="BX14" s="948"/>
      <c r="BY14" s="948"/>
      <c r="BZ14" s="948"/>
      <c r="CA14" s="948"/>
      <c r="CB14" s="948"/>
      <c r="CC14" s="948"/>
      <c r="CD14" s="948"/>
      <c r="CE14" s="948"/>
      <c r="CF14" s="948"/>
      <c r="CG14" s="948"/>
      <c r="CH14" s="948"/>
      <c r="CI14" s="948"/>
      <c r="CJ14" s="948"/>
      <c r="CK14" s="948"/>
      <c r="CL14" s="948"/>
      <c r="CM14" s="948"/>
      <c r="CN14" s="948"/>
      <c r="CO14" s="948"/>
      <c r="CP14" s="948"/>
      <c r="CQ14" s="948"/>
      <c r="CR14" s="948"/>
      <c r="CS14" s="948"/>
      <c r="CT14" s="948"/>
      <c r="CU14" s="948"/>
      <c r="CV14" s="948"/>
      <c r="CW14" s="948"/>
      <c r="CX14" s="948"/>
      <c r="CY14" s="948"/>
      <c r="CZ14" s="948"/>
      <c r="DA14" s="948"/>
      <c r="DB14" s="948"/>
      <c r="DC14" s="948"/>
      <c r="DD14" s="948"/>
      <c r="DE14" s="948"/>
      <c r="DF14" s="953"/>
      <c r="DG14" s="948"/>
      <c r="DH14" s="948"/>
      <c r="DI14" s="948"/>
      <c r="DJ14" s="948"/>
      <c r="DK14" s="948"/>
      <c r="DL14" s="948"/>
      <c r="DM14" s="948"/>
      <c r="DN14" s="948"/>
      <c r="DO14" s="948"/>
      <c r="DP14" s="948"/>
      <c r="DQ14" s="954"/>
      <c r="DR14" s="948"/>
      <c r="DS14" s="948"/>
      <c r="DT14" s="948"/>
      <c r="DU14" s="948"/>
      <c r="DV14" s="948"/>
      <c r="DW14" s="948"/>
      <c r="DX14" s="948"/>
      <c r="DY14" s="948"/>
      <c r="DZ14" s="948"/>
      <c r="EA14" s="948"/>
      <c r="EB14" s="948"/>
      <c r="EC14" s="948"/>
      <c r="ED14" s="953"/>
      <c r="EE14" s="948"/>
      <c r="EF14" s="948"/>
      <c r="EG14" s="948"/>
      <c r="EH14" s="948"/>
      <c r="EI14" s="948"/>
      <c r="EJ14" s="948"/>
      <c r="EK14" s="948"/>
      <c r="EL14" s="948"/>
      <c r="EM14" s="948"/>
      <c r="EN14" s="948"/>
      <c r="EO14" s="948"/>
      <c r="EP14" s="953"/>
      <c r="EQ14" s="948"/>
      <c r="ER14" s="948"/>
      <c r="ES14" s="948"/>
      <c r="ET14" s="948"/>
      <c r="EU14" s="948"/>
      <c r="EV14" s="948"/>
      <c r="EW14" s="948"/>
      <c r="EX14" s="948"/>
      <c r="EY14" s="948"/>
      <c r="EZ14" s="948"/>
      <c r="FA14" s="954">
        <v>0</v>
      </c>
      <c r="FB14" s="953">
        <v>0</v>
      </c>
      <c r="FC14" s="948">
        <v>3251.7574840000002</v>
      </c>
      <c r="FD14" s="948">
        <v>3251.9648859999998</v>
      </c>
      <c r="FE14" s="948">
        <v>3251.9648859999998</v>
      </c>
      <c r="FF14" s="948">
        <v>3251.9648859999998</v>
      </c>
      <c r="FG14" s="948">
        <v>4459.5222210000002</v>
      </c>
      <c r="FH14" s="948">
        <v>4459.5222210000011</v>
      </c>
      <c r="FI14" s="948">
        <v>4279.1926800000001</v>
      </c>
      <c r="FJ14" s="948">
        <v>4553.1191229999995</v>
      </c>
      <c r="FK14" s="948">
        <v>4559.7316840000003</v>
      </c>
      <c r="FL14" s="948">
        <v>4559.7316840000003</v>
      </c>
      <c r="FM14" s="954">
        <v>6059.010494000001</v>
      </c>
      <c r="FN14" s="948">
        <v>6059.0104940000001</v>
      </c>
      <c r="FO14" s="948">
        <v>6149.7009149999994</v>
      </c>
      <c r="FP14" s="948">
        <v>6149.7009149999994</v>
      </c>
      <c r="FQ14" s="948">
        <v>6149.7398709999998</v>
      </c>
      <c r="FR14" s="948">
        <v>6149.7398709999998</v>
      </c>
      <c r="FS14" s="948">
        <v>6186.1148709999998</v>
      </c>
      <c r="FT14" s="948">
        <v>6186.1148710000007</v>
      </c>
      <c r="FU14" s="948">
        <v>6298.8745569999992</v>
      </c>
      <c r="FV14" s="948">
        <v>6298.8745569999992</v>
      </c>
      <c r="FW14" s="948">
        <v>6298.8745570000001</v>
      </c>
      <c r="FX14" s="948">
        <v>6298.8745570000001</v>
      </c>
      <c r="FY14" s="954">
        <v>6336.131648999999</v>
      </c>
      <c r="FZ14" s="953">
        <v>6336.131648999999</v>
      </c>
      <c r="GA14" s="2118">
        <v>6451.6219579999997</v>
      </c>
      <c r="GB14" s="2118">
        <v>6451.6219579999997</v>
      </c>
      <c r="GC14" s="2118">
        <v>6451.6219579999997</v>
      </c>
      <c r="GD14" s="2118">
        <v>6451.6219579999997</v>
      </c>
      <c r="GE14" s="2118">
        <v>6489.7825339999999</v>
      </c>
      <c r="GF14" s="2118">
        <v>6489.7825340000009</v>
      </c>
      <c r="GG14" s="2118">
        <v>6489.7825340000009</v>
      </c>
      <c r="GH14" s="2118">
        <v>6489.7825339999999</v>
      </c>
      <c r="GI14" s="2118">
        <v>6999.9055319999998</v>
      </c>
      <c r="GJ14" s="2118">
        <v>6489.7825339999999</v>
      </c>
      <c r="GK14" s="954">
        <v>6528.8685049999995</v>
      </c>
      <c r="GL14" s="953"/>
    </row>
    <row r="15" spans="1:194" ht="39.75" customHeight="1" x14ac:dyDescent="0.7">
      <c r="A15" s="975" t="s">
        <v>733</v>
      </c>
      <c r="B15" s="977"/>
      <c r="C15" s="977"/>
      <c r="D15" s="977"/>
      <c r="E15" s="977"/>
      <c r="F15" s="977"/>
      <c r="G15" s="977"/>
      <c r="H15" s="977"/>
      <c r="I15" s="977"/>
      <c r="J15" s="977"/>
      <c r="K15" s="977"/>
      <c r="L15" s="977"/>
      <c r="M15" s="977"/>
      <c r="N15" s="977"/>
      <c r="O15" s="977"/>
      <c r="P15" s="977"/>
      <c r="Q15" s="977"/>
      <c r="R15" s="977"/>
      <c r="S15" s="977"/>
      <c r="T15" s="977"/>
      <c r="U15" s="977"/>
      <c r="V15" s="977"/>
      <c r="W15" s="977"/>
      <c r="X15" s="977"/>
      <c r="Y15" s="977"/>
      <c r="Z15" s="977"/>
      <c r="AA15" s="977"/>
      <c r="AB15" s="977"/>
      <c r="AC15" s="977"/>
      <c r="AD15" s="977"/>
      <c r="AE15" s="977"/>
      <c r="AF15" s="977"/>
      <c r="AG15" s="977"/>
      <c r="AH15" s="977"/>
      <c r="AI15" s="977"/>
      <c r="AJ15" s="977"/>
      <c r="AK15" s="977"/>
      <c r="AL15" s="977"/>
      <c r="AM15" s="977"/>
      <c r="AN15" s="977"/>
      <c r="AO15" s="977"/>
      <c r="AP15" s="977"/>
      <c r="AQ15" s="977"/>
      <c r="AR15" s="977"/>
      <c r="AS15" s="977"/>
      <c r="AT15" s="977"/>
      <c r="AU15" s="977"/>
      <c r="AV15" s="977"/>
      <c r="AW15" s="977"/>
      <c r="AX15" s="977"/>
      <c r="AY15" s="977"/>
      <c r="AZ15" s="977"/>
      <c r="BA15" s="977"/>
      <c r="BB15" s="977"/>
      <c r="BC15" s="977"/>
      <c r="BD15" s="977"/>
      <c r="BE15" s="977"/>
      <c r="BF15" s="977"/>
      <c r="BG15" s="977"/>
      <c r="BH15" s="977"/>
      <c r="BI15" s="977"/>
      <c r="BJ15" s="977"/>
      <c r="BK15" s="977"/>
      <c r="BL15" s="977"/>
      <c r="BM15" s="977"/>
      <c r="BN15" s="977"/>
      <c r="BO15" s="977"/>
      <c r="BP15" s="977"/>
      <c r="BQ15" s="977"/>
      <c r="BR15" s="977"/>
      <c r="BS15" s="977"/>
      <c r="BT15" s="977"/>
      <c r="BU15" s="977"/>
      <c r="BV15" s="977"/>
      <c r="BW15" s="977"/>
      <c r="BX15" s="977"/>
      <c r="BY15" s="977"/>
      <c r="BZ15" s="977"/>
      <c r="CA15" s="977"/>
      <c r="CB15" s="977"/>
      <c r="CC15" s="977"/>
      <c r="CD15" s="977"/>
      <c r="CE15" s="977"/>
      <c r="CF15" s="977"/>
      <c r="CG15" s="977"/>
      <c r="CH15" s="977"/>
      <c r="CI15" s="977"/>
      <c r="CJ15" s="977"/>
      <c r="CK15" s="977"/>
      <c r="CL15" s="977"/>
      <c r="CM15" s="977"/>
      <c r="CN15" s="977"/>
      <c r="CO15" s="977"/>
      <c r="CP15" s="977"/>
      <c r="CQ15" s="977"/>
      <c r="CR15" s="977"/>
      <c r="CS15" s="977"/>
      <c r="CT15" s="977"/>
      <c r="CU15" s="977"/>
      <c r="CV15" s="977"/>
      <c r="CW15" s="977"/>
      <c r="CX15" s="977"/>
      <c r="CY15" s="977"/>
      <c r="CZ15" s="977"/>
      <c r="DA15" s="977"/>
      <c r="DB15" s="977"/>
      <c r="DC15" s="977"/>
      <c r="DD15" s="977"/>
      <c r="DE15" s="977"/>
      <c r="DF15" s="976"/>
      <c r="DG15" s="977"/>
      <c r="DH15" s="977"/>
      <c r="DI15" s="977"/>
      <c r="DJ15" s="977"/>
      <c r="DK15" s="977"/>
      <c r="DL15" s="977"/>
      <c r="DM15" s="977"/>
      <c r="DN15" s="977"/>
      <c r="DO15" s="977"/>
      <c r="DP15" s="977"/>
      <c r="DQ15" s="978"/>
      <c r="DR15" s="977"/>
      <c r="DS15" s="977"/>
      <c r="DT15" s="977"/>
      <c r="DU15" s="977"/>
      <c r="DV15" s="977"/>
      <c r="DW15" s="977"/>
      <c r="DX15" s="977"/>
      <c r="DY15" s="977"/>
      <c r="DZ15" s="977"/>
      <c r="EA15" s="977"/>
      <c r="EB15" s="977"/>
      <c r="EC15" s="977"/>
      <c r="ED15" s="976"/>
      <c r="EE15" s="977"/>
      <c r="EF15" s="977"/>
      <c r="EG15" s="977"/>
      <c r="EH15" s="977"/>
      <c r="EI15" s="977"/>
      <c r="EJ15" s="977"/>
      <c r="EK15" s="977"/>
      <c r="EL15" s="977"/>
      <c r="EM15" s="977"/>
      <c r="EN15" s="977"/>
      <c r="EO15" s="977"/>
      <c r="EP15" s="976"/>
      <c r="EQ15" s="977"/>
      <c r="ER15" s="977"/>
      <c r="ES15" s="977"/>
      <c r="ET15" s="977"/>
      <c r="EU15" s="977"/>
      <c r="EV15" s="977"/>
      <c r="EW15" s="977"/>
      <c r="EX15" s="977"/>
      <c r="EY15" s="977"/>
      <c r="EZ15" s="977"/>
      <c r="FA15" s="978">
        <v>0</v>
      </c>
      <c r="FB15" s="976">
        <v>0</v>
      </c>
      <c r="FC15" s="977">
        <v>2421.6256669999998</v>
      </c>
      <c r="FD15" s="977">
        <v>2337.333658</v>
      </c>
      <c r="FE15" s="977">
        <v>2453.4861169999999</v>
      </c>
      <c r="FF15" s="977">
        <v>2467.750274</v>
      </c>
      <c r="FG15" s="977">
        <v>2236.6806529999999</v>
      </c>
      <c r="FH15" s="977">
        <v>2247.9089160000003</v>
      </c>
      <c r="FI15" s="977">
        <v>2245.1454900000003</v>
      </c>
      <c r="FJ15" s="977">
        <v>2302.6999249999999</v>
      </c>
      <c r="FK15" s="977">
        <v>2275.3394789999998</v>
      </c>
      <c r="FL15" s="977">
        <v>2261.3089870000003</v>
      </c>
      <c r="FM15" s="978">
        <v>2971.4095569999999</v>
      </c>
      <c r="FN15" s="977">
        <v>2586.1382259999996</v>
      </c>
      <c r="FO15" s="977">
        <v>2605.176367</v>
      </c>
      <c r="FP15" s="977">
        <v>2842.177189</v>
      </c>
      <c r="FQ15" s="977">
        <v>2596.0344479999999</v>
      </c>
      <c r="FR15" s="977">
        <v>2681.2883709999996</v>
      </c>
      <c r="FS15" s="977">
        <v>2727.789898</v>
      </c>
      <c r="FT15" s="977">
        <v>2460.1064530000003</v>
      </c>
      <c r="FU15" s="977">
        <v>2420.7470939999998</v>
      </c>
      <c r="FV15" s="977">
        <v>2317.9096170000003</v>
      </c>
      <c r="FW15" s="977">
        <v>3297.954103</v>
      </c>
      <c r="FX15" s="977">
        <v>3180.2141080000001</v>
      </c>
      <c r="FY15" s="978">
        <v>3023.5937280000003</v>
      </c>
      <c r="FZ15" s="976">
        <v>2836.284463</v>
      </c>
      <c r="GA15" s="2119">
        <v>3361.6298569999999</v>
      </c>
      <c r="GB15" s="2119">
        <v>3193.0442560000001</v>
      </c>
      <c r="GC15" s="2119">
        <v>3100.3316409999998</v>
      </c>
      <c r="GD15" s="2119">
        <v>2977.7145329999998</v>
      </c>
      <c r="GE15" s="2119">
        <v>3256.0364759999998</v>
      </c>
      <c r="GF15" s="2119">
        <v>3411.3882030000004</v>
      </c>
      <c r="GG15" s="2119">
        <v>3480.50821</v>
      </c>
      <c r="GH15" s="2119">
        <v>3327.6278889999999</v>
      </c>
      <c r="GI15" s="2119">
        <v>3408.2013110000003</v>
      </c>
      <c r="GJ15" s="2119">
        <v>3485.3801790000002</v>
      </c>
      <c r="GK15" s="978">
        <v>3595.9925709999998</v>
      </c>
      <c r="GL15" s="976"/>
    </row>
    <row r="16" spans="1:194" ht="39.75" customHeight="1" x14ac:dyDescent="0.7">
      <c r="A16" s="975" t="s">
        <v>734</v>
      </c>
      <c r="B16" s="977"/>
      <c r="C16" s="977"/>
      <c r="D16" s="977"/>
      <c r="E16" s="977"/>
      <c r="F16" s="977"/>
      <c r="G16" s="977"/>
      <c r="H16" s="977"/>
      <c r="I16" s="977"/>
      <c r="J16" s="977"/>
      <c r="K16" s="977"/>
      <c r="L16" s="977"/>
      <c r="M16" s="977"/>
      <c r="N16" s="977"/>
      <c r="O16" s="977"/>
      <c r="P16" s="977"/>
      <c r="Q16" s="977"/>
      <c r="R16" s="977"/>
      <c r="S16" s="977"/>
      <c r="T16" s="977"/>
      <c r="U16" s="977"/>
      <c r="V16" s="977"/>
      <c r="W16" s="977"/>
      <c r="X16" s="977"/>
      <c r="Y16" s="977"/>
      <c r="Z16" s="977"/>
      <c r="AA16" s="977"/>
      <c r="AB16" s="977"/>
      <c r="AC16" s="977"/>
      <c r="AD16" s="977"/>
      <c r="AE16" s="977"/>
      <c r="AF16" s="977"/>
      <c r="AG16" s="977"/>
      <c r="AH16" s="977"/>
      <c r="AI16" s="977"/>
      <c r="AJ16" s="977"/>
      <c r="AK16" s="977"/>
      <c r="AL16" s="977"/>
      <c r="AM16" s="977"/>
      <c r="AN16" s="977"/>
      <c r="AO16" s="977"/>
      <c r="AP16" s="977"/>
      <c r="AQ16" s="977"/>
      <c r="AR16" s="977"/>
      <c r="AS16" s="977"/>
      <c r="AT16" s="977"/>
      <c r="AU16" s="977"/>
      <c r="AV16" s="977"/>
      <c r="AW16" s="977"/>
      <c r="AX16" s="977"/>
      <c r="AY16" s="977"/>
      <c r="AZ16" s="977"/>
      <c r="BA16" s="977"/>
      <c r="BB16" s="977"/>
      <c r="BC16" s="977"/>
      <c r="BD16" s="977"/>
      <c r="BE16" s="977"/>
      <c r="BF16" s="977"/>
      <c r="BG16" s="977"/>
      <c r="BH16" s="977"/>
      <c r="BI16" s="977"/>
      <c r="BJ16" s="977"/>
      <c r="BK16" s="977"/>
      <c r="BL16" s="977"/>
      <c r="BM16" s="977"/>
      <c r="BN16" s="977"/>
      <c r="BO16" s="977"/>
      <c r="BP16" s="977"/>
      <c r="BQ16" s="977"/>
      <c r="BR16" s="977"/>
      <c r="BS16" s="977"/>
      <c r="BT16" s="977"/>
      <c r="BU16" s="977"/>
      <c r="BV16" s="977"/>
      <c r="BW16" s="977"/>
      <c r="BX16" s="977"/>
      <c r="BY16" s="977"/>
      <c r="BZ16" s="977"/>
      <c r="CA16" s="977"/>
      <c r="CB16" s="977"/>
      <c r="CC16" s="977"/>
      <c r="CD16" s="977"/>
      <c r="CE16" s="977"/>
      <c r="CF16" s="977"/>
      <c r="CG16" s="977"/>
      <c r="CH16" s="977"/>
      <c r="CI16" s="977"/>
      <c r="CJ16" s="977"/>
      <c r="CK16" s="977"/>
      <c r="CL16" s="977"/>
      <c r="CM16" s="977"/>
      <c r="CN16" s="977"/>
      <c r="CO16" s="977"/>
      <c r="CP16" s="977"/>
      <c r="CQ16" s="977"/>
      <c r="CR16" s="977"/>
      <c r="CS16" s="977"/>
      <c r="CT16" s="977"/>
      <c r="CU16" s="977"/>
      <c r="CV16" s="977"/>
      <c r="CW16" s="977"/>
      <c r="CX16" s="977"/>
      <c r="CY16" s="977"/>
      <c r="CZ16" s="977"/>
      <c r="DA16" s="977"/>
      <c r="DB16" s="977"/>
      <c r="DC16" s="977"/>
      <c r="DD16" s="977"/>
      <c r="DE16" s="977"/>
      <c r="DF16" s="976"/>
      <c r="DG16" s="977"/>
      <c r="DH16" s="977"/>
      <c r="DI16" s="977"/>
      <c r="DJ16" s="977"/>
      <c r="DK16" s="977"/>
      <c r="DL16" s="977"/>
      <c r="DM16" s="977"/>
      <c r="DN16" s="977"/>
      <c r="DO16" s="977"/>
      <c r="DP16" s="977"/>
      <c r="DQ16" s="978"/>
      <c r="DR16" s="977"/>
      <c r="DS16" s="977"/>
      <c r="DT16" s="977"/>
      <c r="DU16" s="977"/>
      <c r="DV16" s="977"/>
      <c r="DW16" s="977"/>
      <c r="DX16" s="977"/>
      <c r="DY16" s="977"/>
      <c r="DZ16" s="977"/>
      <c r="EA16" s="977"/>
      <c r="EB16" s="977"/>
      <c r="EC16" s="977"/>
      <c r="ED16" s="976"/>
      <c r="EE16" s="977"/>
      <c r="EF16" s="977"/>
      <c r="EG16" s="977"/>
      <c r="EH16" s="977"/>
      <c r="EI16" s="977"/>
      <c r="EJ16" s="977"/>
      <c r="EK16" s="977"/>
      <c r="EL16" s="977"/>
      <c r="EM16" s="977"/>
      <c r="EN16" s="977"/>
      <c r="EO16" s="977"/>
      <c r="EP16" s="976"/>
      <c r="EQ16" s="977"/>
      <c r="ER16" s="977"/>
      <c r="ES16" s="977"/>
      <c r="ET16" s="977"/>
      <c r="EU16" s="977"/>
      <c r="EV16" s="977"/>
      <c r="EW16" s="977"/>
      <c r="EX16" s="977"/>
      <c r="EY16" s="977"/>
      <c r="EZ16" s="977"/>
      <c r="FA16" s="978">
        <v>0</v>
      </c>
      <c r="FB16" s="976">
        <v>0</v>
      </c>
      <c r="FC16" s="977">
        <v>830.13181700000007</v>
      </c>
      <c r="FD16" s="977">
        <v>914.63122799999996</v>
      </c>
      <c r="FE16" s="977">
        <v>798.47876900000006</v>
      </c>
      <c r="FF16" s="977">
        <v>784.21461199999999</v>
      </c>
      <c r="FG16" s="977">
        <v>1015.284233</v>
      </c>
      <c r="FH16" s="977">
        <v>1004.05597</v>
      </c>
      <c r="FI16" s="977">
        <v>797.33944599999995</v>
      </c>
      <c r="FJ16" s="977">
        <v>830.80283499999996</v>
      </c>
      <c r="FK16" s="977">
        <v>864.58899799999995</v>
      </c>
      <c r="FL16" s="977">
        <v>878.61948999999993</v>
      </c>
      <c r="FM16" s="978">
        <v>1667.79773</v>
      </c>
      <c r="FN16" s="977">
        <v>2053.0690610000001</v>
      </c>
      <c r="FO16" s="977">
        <v>2090.2911439999998</v>
      </c>
      <c r="FP16" s="977">
        <v>1853.2903219999998</v>
      </c>
      <c r="FQ16" s="977">
        <v>2099.4720189999998</v>
      </c>
      <c r="FR16" s="977">
        <v>2015.232068</v>
      </c>
      <c r="FS16" s="977">
        <v>2005.1055409999999</v>
      </c>
      <c r="FT16" s="977">
        <v>2272.788986</v>
      </c>
      <c r="FU16" s="977">
        <v>2389.5165219999999</v>
      </c>
      <c r="FV16" s="977">
        <v>2491.2858509999996</v>
      </c>
      <c r="FW16" s="977">
        <v>1511.2413650000001</v>
      </c>
      <c r="FX16" s="977">
        <v>1830.93236</v>
      </c>
      <c r="FY16" s="978">
        <v>1912.8588319999999</v>
      </c>
      <c r="FZ16" s="976">
        <v>1807.6680969999998</v>
      </c>
      <c r="GA16" s="2119">
        <v>1564.7004399999998</v>
      </c>
      <c r="GB16" s="2119">
        <v>1733.2860410000001</v>
      </c>
      <c r="GC16" s="2119">
        <v>1825.998656</v>
      </c>
      <c r="GD16" s="2119">
        <v>1948.6157639999999</v>
      </c>
      <c r="GE16" s="2119">
        <v>1770.041577</v>
      </c>
      <c r="GF16" s="2119">
        <v>1614.6898500000002</v>
      </c>
      <c r="GG16" s="2119">
        <v>1565.5698430000002</v>
      </c>
      <c r="GH16" s="2119">
        <v>1718.4501640000001</v>
      </c>
      <c r="GI16" s="2119">
        <v>2147.9741789999998</v>
      </c>
      <c r="GJ16" s="2119">
        <v>1590.672313</v>
      </c>
      <c r="GK16" s="978">
        <v>1504.145892</v>
      </c>
      <c r="GL16" s="976"/>
    </row>
    <row r="17" spans="1:194" s="974" customFormat="1" ht="39.75" customHeight="1" x14ac:dyDescent="0.7">
      <c r="A17" s="988" t="s">
        <v>764</v>
      </c>
      <c r="B17" s="948">
        <v>0</v>
      </c>
      <c r="C17" s="948">
        <v>0</v>
      </c>
      <c r="D17" s="948">
        <v>0</v>
      </c>
      <c r="E17" s="948">
        <v>0</v>
      </c>
      <c r="F17" s="948">
        <v>0</v>
      </c>
      <c r="G17" s="948">
        <v>0</v>
      </c>
      <c r="H17" s="948">
        <v>0</v>
      </c>
      <c r="I17" s="948">
        <v>0</v>
      </c>
      <c r="J17" s="948">
        <v>0</v>
      </c>
      <c r="K17" s="948">
        <v>0</v>
      </c>
      <c r="L17" s="948">
        <v>0</v>
      </c>
      <c r="M17" s="948">
        <v>0</v>
      </c>
      <c r="N17" s="953">
        <v>0</v>
      </c>
      <c r="O17" s="948">
        <v>0</v>
      </c>
      <c r="P17" s="948">
        <v>0</v>
      </c>
      <c r="Q17" s="948">
        <v>0</v>
      </c>
      <c r="R17" s="948">
        <v>0</v>
      </c>
      <c r="S17" s="948">
        <v>0</v>
      </c>
      <c r="T17" s="948">
        <v>0</v>
      </c>
      <c r="U17" s="948">
        <v>0</v>
      </c>
      <c r="V17" s="948">
        <v>0</v>
      </c>
      <c r="W17" s="948">
        <v>0</v>
      </c>
      <c r="X17" s="948">
        <v>0</v>
      </c>
      <c r="Y17" s="954">
        <v>0</v>
      </c>
      <c r="Z17" s="948">
        <v>0</v>
      </c>
      <c r="AA17" s="948">
        <v>0</v>
      </c>
      <c r="AB17" s="948">
        <v>0</v>
      </c>
      <c r="AC17" s="948">
        <v>0</v>
      </c>
      <c r="AD17" s="948">
        <v>0</v>
      </c>
      <c r="AE17" s="948">
        <v>0</v>
      </c>
      <c r="AF17" s="948">
        <v>0</v>
      </c>
      <c r="AG17" s="948">
        <v>0</v>
      </c>
      <c r="AH17" s="948">
        <v>0</v>
      </c>
      <c r="AI17" s="948">
        <v>0</v>
      </c>
      <c r="AJ17" s="948">
        <v>0</v>
      </c>
      <c r="AK17" s="948">
        <v>0</v>
      </c>
      <c r="AL17" s="953">
        <v>0</v>
      </c>
      <c r="AM17" s="948">
        <v>0</v>
      </c>
      <c r="AN17" s="948">
        <v>0</v>
      </c>
      <c r="AO17" s="948">
        <v>0</v>
      </c>
      <c r="AP17" s="948">
        <v>0</v>
      </c>
      <c r="AQ17" s="948">
        <v>0</v>
      </c>
      <c r="AR17" s="948">
        <v>0</v>
      </c>
      <c r="AS17" s="948">
        <v>0</v>
      </c>
      <c r="AT17" s="948">
        <v>0</v>
      </c>
      <c r="AU17" s="948">
        <v>0</v>
      </c>
      <c r="AV17" s="948">
        <v>0</v>
      </c>
      <c r="AW17" s="954">
        <v>0</v>
      </c>
      <c r="AX17" s="972">
        <v>0</v>
      </c>
      <c r="AY17" s="972">
        <v>0</v>
      </c>
      <c r="AZ17" s="972">
        <v>0</v>
      </c>
      <c r="BA17" s="972">
        <v>0</v>
      </c>
      <c r="BB17" s="972">
        <v>0</v>
      </c>
      <c r="BC17" s="972">
        <v>0</v>
      </c>
      <c r="BD17" s="956">
        <v>0</v>
      </c>
      <c r="BE17" s="956">
        <v>0</v>
      </c>
      <c r="BF17" s="956">
        <v>0</v>
      </c>
      <c r="BG17" s="956">
        <v>0</v>
      </c>
      <c r="BH17" s="956">
        <v>0</v>
      </c>
      <c r="BI17" s="956">
        <v>0</v>
      </c>
      <c r="BJ17" s="955">
        <v>0</v>
      </c>
      <c r="BK17" s="956">
        <v>0</v>
      </c>
      <c r="BL17" s="956">
        <v>0</v>
      </c>
      <c r="BM17" s="956">
        <v>0</v>
      </c>
      <c r="BN17" s="956">
        <v>0</v>
      </c>
      <c r="BO17" s="956">
        <v>0</v>
      </c>
      <c r="BP17" s="956">
        <v>0</v>
      </c>
      <c r="BQ17" s="956">
        <v>0</v>
      </c>
      <c r="BR17" s="956">
        <v>0</v>
      </c>
      <c r="BS17" s="956">
        <v>0</v>
      </c>
      <c r="BT17" s="956">
        <v>0</v>
      </c>
      <c r="BU17" s="957">
        <v>0</v>
      </c>
      <c r="BV17" s="955">
        <v>0</v>
      </c>
      <c r="BW17" s="956">
        <v>0</v>
      </c>
      <c r="BX17" s="956">
        <v>0</v>
      </c>
      <c r="BY17" s="956">
        <v>0</v>
      </c>
      <c r="BZ17" s="956">
        <v>0</v>
      </c>
      <c r="CA17" s="956">
        <v>0</v>
      </c>
      <c r="CB17" s="956">
        <v>0</v>
      </c>
      <c r="CC17" s="956">
        <v>0</v>
      </c>
      <c r="CD17" s="956">
        <v>0</v>
      </c>
      <c r="CE17" s="956">
        <v>0</v>
      </c>
      <c r="CF17" s="956">
        <v>0</v>
      </c>
      <c r="CG17" s="957">
        <v>0</v>
      </c>
      <c r="CH17" s="956">
        <v>0</v>
      </c>
      <c r="CI17" s="956">
        <v>0</v>
      </c>
      <c r="CJ17" s="956">
        <v>0</v>
      </c>
      <c r="CK17" s="972">
        <v>11</v>
      </c>
      <c r="CL17" s="972">
        <v>9</v>
      </c>
      <c r="CM17" s="972">
        <v>9</v>
      </c>
      <c r="CN17" s="972">
        <v>9</v>
      </c>
      <c r="CO17" s="972">
        <v>9</v>
      </c>
      <c r="CP17" s="972">
        <v>9</v>
      </c>
      <c r="CQ17" s="1042">
        <v>9</v>
      </c>
      <c r="CR17" s="1042">
        <v>9</v>
      </c>
      <c r="CS17" s="1042">
        <v>606.63096099999996</v>
      </c>
      <c r="CT17" s="1043">
        <v>606.63096099999996</v>
      </c>
      <c r="CU17" s="1042">
        <v>606.63096099999996</v>
      </c>
      <c r="CV17" s="1042">
        <v>606.63096099999996</v>
      </c>
      <c r="CW17" s="1042">
        <v>606.63096099999996</v>
      </c>
      <c r="CX17" s="1042">
        <v>606.63096099999996</v>
      </c>
      <c r="CY17" s="1042">
        <v>606.63096099999996</v>
      </c>
      <c r="CZ17" s="1042">
        <v>606.63096099999996</v>
      </c>
      <c r="DA17" s="1042">
        <v>606.63096099999996</v>
      </c>
      <c r="DB17" s="1042">
        <v>607.63096099999996</v>
      </c>
      <c r="DC17" s="1042">
        <v>607.63096099999996</v>
      </c>
      <c r="DD17" s="1042">
        <v>607.63096099999996</v>
      </c>
      <c r="DE17" s="1044">
        <v>608.79096100000004</v>
      </c>
      <c r="DF17" s="1043">
        <v>608.79096100000004</v>
      </c>
      <c r="DG17" s="1042">
        <v>601.79369500000007</v>
      </c>
      <c r="DH17" s="1042">
        <v>607.53096100000005</v>
      </c>
      <c r="DI17" s="1042">
        <v>623.13696100000004</v>
      </c>
      <c r="DJ17" s="1042">
        <v>780.52966099999992</v>
      </c>
      <c r="DK17" s="1042">
        <v>815.52966100000003</v>
      </c>
      <c r="DL17" s="1048">
        <v>1147.8261610000002</v>
      </c>
      <c r="DM17" s="1048">
        <v>1236.6552609999999</v>
      </c>
      <c r="DN17" s="1048">
        <v>1220.037761</v>
      </c>
      <c r="DO17" s="1048">
        <v>1487.0472609999999</v>
      </c>
      <c r="DP17" s="1048">
        <v>1471.9622609999999</v>
      </c>
      <c r="DQ17" s="1049">
        <v>1488.1574819999998</v>
      </c>
      <c r="DR17" s="1050">
        <v>5894.4374820000003</v>
      </c>
      <c r="DS17" s="1048">
        <v>6147.4774820000002</v>
      </c>
      <c r="DT17" s="1048">
        <v>6153.6174819999997</v>
      </c>
      <c r="DU17" s="1048">
        <v>4726.2434020000001</v>
      </c>
      <c r="DV17" s="1048">
        <v>4726.8934019999997</v>
      </c>
      <c r="DW17" s="1042">
        <v>4836.0644020000009</v>
      </c>
      <c r="DX17" s="1042">
        <v>4934.9644019999996</v>
      </c>
      <c r="DY17" s="1042">
        <v>4939.9644019999996</v>
      </c>
      <c r="DZ17" s="1042">
        <v>5226.5889290000005</v>
      </c>
      <c r="EA17" s="1042">
        <v>5189.6929690000006</v>
      </c>
      <c r="EB17" s="1042">
        <v>4846.4902739999998</v>
      </c>
      <c r="EC17" s="1044">
        <v>4766.6902740000005</v>
      </c>
      <c r="ED17" s="1043">
        <v>4806.6712740000003</v>
      </c>
      <c r="EE17" s="1042">
        <v>4841.34791933</v>
      </c>
      <c r="EF17" s="1042">
        <v>5909.0015079999994</v>
      </c>
      <c r="EG17" s="1042">
        <v>6267.6301519999997</v>
      </c>
      <c r="EH17" s="1042">
        <v>6269.2781520000008</v>
      </c>
      <c r="EI17" s="1042">
        <v>6531.4959650000001</v>
      </c>
      <c r="EJ17" s="1042">
        <v>5765.8941349999996</v>
      </c>
      <c r="EK17" s="1042">
        <v>5662.6337640000002</v>
      </c>
      <c r="EL17" s="1042">
        <v>5657.9577639999998</v>
      </c>
      <c r="EM17" s="1042">
        <v>5976.178809</v>
      </c>
      <c r="EN17" s="1042">
        <v>5753.0719289999997</v>
      </c>
      <c r="EO17" s="1042">
        <v>5227.712888</v>
      </c>
      <c r="EP17" s="1043">
        <v>4583.8497779999998</v>
      </c>
      <c r="EQ17" s="1042">
        <v>4644.4167779999998</v>
      </c>
      <c r="ER17" s="1042">
        <v>4331.770278</v>
      </c>
      <c r="ES17" s="1042">
        <v>4476.4148869999999</v>
      </c>
      <c r="ET17" s="1042">
        <v>4444.4148869999999</v>
      </c>
      <c r="EU17" s="1042">
        <v>4445.4878870000002</v>
      </c>
      <c r="EV17" s="1042">
        <v>4434.7738770000005</v>
      </c>
      <c r="EW17" s="1042">
        <v>4622.9738870000001</v>
      </c>
      <c r="EX17" s="1042">
        <v>4630.3178870000002</v>
      </c>
      <c r="EY17" s="1042">
        <v>4680.2478870000004</v>
      </c>
      <c r="EZ17" s="1042">
        <v>4721.8478869999999</v>
      </c>
      <c r="FA17" s="1044">
        <v>5408.1506769999996</v>
      </c>
      <c r="FB17" s="1043">
        <v>5611.0506769999993</v>
      </c>
      <c r="FC17" s="1042">
        <v>5662.7987620000004</v>
      </c>
      <c r="FD17" s="1042">
        <v>5663.0061640000004</v>
      </c>
      <c r="FE17" s="1042">
        <v>5506.0491640000009</v>
      </c>
      <c r="FF17" s="1042">
        <v>5511.4491640000006</v>
      </c>
      <c r="FG17" s="1042">
        <v>7576.3930700000001</v>
      </c>
      <c r="FH17" s="1042">
        <v>7576.3930700000001</v>
      </c>
      <c r="FI17" s="1042">
        <v>7399.4081800000004</v>
      </c>
      <c r="FJ17" s="1042">
        <v>40183.441806000003</v>
      </c>
      <c r="FK17" s="1042">
        <v>41077.474074000005</v>
      </c>
      <c r="FL17" s="1042">
        <v>41077.474073999998</v>
      </c>
      <c r="FM17" s="1044">
        <v>41076.752355999997</v>
      </c>
      <c r="FN17" s="1042">
        <v>41076.752355999997</v>
      </c>
      <c r="FO17" s="1042">
        <v>42080.318195</v>
      </c>
      <c r="FP17" s="1042">
        <v>42080.318195000007</v>
      </c>
      <c r="FQ17" s="1042">
        <v>42680.372547999999</v>
      </c>
      <c r="FR17" s="1042">
        <v>42680.372548000007</v>
      </c>
      <c r="FS17" s="1042">
        <v>42680.372547999999</v>
      </c>
      <c r="FT17" s="1042">
        <v>42680.372547999999</v>
      </c>
      <c r="FU17" s="1042">
        <v>43743.929126000003</v>
      </c>
      <c r="FV17" s="1042">
        <v>43743.929125999995</v>
      </c>
      <c r="FW17" s="1042">
        <v>43743.929125999995</v>
      </c>
      <c r="FX17" s="1042">
        <v>43743.929125999995</v>
      </c>
      <c r="FY17" s="1044">
        <v>43743.929125999995</v>
      </c>
      <c r="FZ17" s="1043">
        <v>43743.929125999995</v>
      </c>
      <c r="GA17" s="1042">
        <v>44834.067772000002</v>
      </c>
      <c r="GB17" s="1042">
        <v>44834.067772000002</v>
      </c>
      <c r="GC17" s="1042">
        <v>44834.067772000002</v>
      </c>
      <c r="GD17" s="1042">
        <v>44834.067772000009</v>
      </c>
      <c r="GE17" s="1042">
        <v>44834.067772000002</v>
      </c>
      <c r="GF17" s="1042">
        <v>44834.067772000009</v>
      </c>
      <c r="GG17" s="1042">
        <v>44834.067772000002</v>
      </c>
      <c r="GH17" s="1042">
        <v>44834.067772000002</v>
      </c>
      <c r="GI17" s="1042">
        <v>44303.687753999999</v>
      </c>
      <c r="GJ17" s="1042">
        <v>44834.067772000002</v>
      </c>
      <c r="GK17" s="973">
        <v>44834.067772000002</v>
      </c>
      <c r="GL17" s="1066"/>
    </row>
    <row r="18" spans="1:194" ht="39.75" customHeight="1" x14ac:dyDescent="0.7">
      <c r="A18" s="975" t="s">
        <v>733</v>
      </c>
      <c r="B18" s="977">
        <v>0</v>
      </c>
      <c r="C18" s="977">
        <v>0</v>
      </c>
      <c r="D18" s="977">
        <v>0</v>
      </c>
      <c r="E18" s="977">
        <v>0</v>
      </c>
      <c r="F18" s="977">
        <v>0</v>
      </c>
      <c r="G18" s="977">
        <v>0</v>
      </c>
      <c r="H18" s="977">
        <v>0</v>
      </c>
      <c r="I18" s="977">
        <v>0</v>
      </c>
      <c r="J18" s="977">
        <v>0</v>
      </c>
      <c r="K18" s="977">
        <v>0</v>
      </c>
      <c r="L18" s="977">
        <v>0</v>
      </c>
      <c r="M18" s="977">
        <v>0</v>
      </c>
      <c r="N18" s="976">
        <v>0</v>
      </c>
      <c r="O18" s="977">
        <v>0</v>
      </c>
      <c r="P18" s="977">
        <v>0</v>
      </c>
      <c r="Q18" s="977">
        <v>0</v>
      </c>
      <c r="R18" s="977">
        <v>0</v>
      </c>
      <c r="S18" s="977">
        <v>0</v>
      </c>
      <c r="T18" s="977">
        <v>0</v>
      </c>
      <c r="U18" s="977">
        <v>0</v>
      </c>
      <c r="V18" s="977">
        <v>0</v>
      </c>
      <c r="W18" s="977">
        <v>0</v>
      </c>
      <c r="X18" s="977">
        <v>0</v>
      </c>
      <c r="Y18" s="978">
        <v>0</v>
      </c>
      <c r="Z18" s="977">
        <v>0</v>
      </c>
      <c r="AA18" s="977">
        <v>0</v>
      </c>
      <c r="AB18" s="977">
        <v>0</v>
      </c>
      <c r="AC18" s="977">
        <v>0</v>
      </c>
      <c r="AD18" s="977">
        <v>0</v>
      </c>
      <c r="AE18" s="977">
        <v>0</v>
      </c>
      <c r="AF18" s="977">
        <v>0</v>
      </c>
      <c r="AG18" s="977">
        <v>0</v>
      </c>
      <c r="AH18" s="977">
        <v>0</v>
      </c>
      <c r="AI18" s="977">
        <v>0</v>
      </c>
      <c r="AJ18" s="977">
        <v>0</v>
      </c>
      <c r="AK18" s="977">
        <v>0</v>
      </c>
      <c r="AL18" s="976">
        <v>0</v>
      </c>
      <c r="AM18" s="977">
        <v>0</v>
      </c>
      <c r="AN18" s="977">
        <v>0</v>
      </c>
      <c r="AO18" s="977">
        <v>0</v>
      </c>
      <c r="AP18" s="977">
        <v>0</v>
      </c>
      <c r="AQ18" s="977">
        <v>0</v>
      </c>
      <c r="AR18" s="977">
        <v>0</v>
      </c>
      <c r="AS18" s="977">
        <v>0</v>
      </c>
      <c r="AT18" s="977">
        <v>0</v>
      </c>
      <c r="AU18" s="977">
        <v>0</v>
      </c>
      <c r="AV18" s="977">
        <v>0</v>
      </c>
      <c r="AW18" s="978">
        <v>0</v>
      </c>
      <c r="AX18" s="980">
        <v>0</v>
      </c>
      <c r="AY18" s="980">
        <v>0</v>
      </c>
      <c r="AZ18" s="980">
        <v>0</v>
      </c>
      <c r="BA18" s="980">
        <v>0</v>
      </c>
      <c r="BB18" s="980">
        <v>0</v>
      </c>
      <c r="BC18" s="980">
        <v>0</v>
      </c>
      <c r="BD18" s="1003">
        <v>0</v>
      </c>
      <c r="BE18" s="1003">
        <v>0</v>
      </c>
      <c r="BF18" s="1003">
        <v>0</v>
      </c>
      <c r="BG18" s="1003">
        <v>0</v>
      </c>
      <c r="BH18" s="1003">
        <v>0</v>
      </c>
      <c r="BI18" s="1003">
        <v>0</v>
      </c>
      <c r="BJ18" s="1002">
        <v>0</v>
      </c>
      <c r="BK18" s="1003">
        <v>0</v>
      </c>
      <c r="BL18" s="1003">
        <v>0</v>
      </c>
      <c r="BM18" s="1003">
        <v>0</v>
      </c>
      <c r="BN18" s="1003">
        <v>0</v>
      </c>
      <c r="BO18" s="1003">
        <v>0</v>
      </c>
      <c r="BP18" s="1003">
        <v>0</v>
      </c>
      <c r="BQ18" s="1003">
        <v>0</v>
      </c>
      <c r="BR18" s="1003">
        <v>0</v>
      </c>
      <c r="BS18" s="1003">
        <v>0</v>
      </c>
      <c r="BT18" s="1003">
        <v>0</v>
      </c>
      <c r="BU18" s="1004">
        <v>0</v>
      </c>
      <c r="BV18" s="1002">
        <v>0</v>
      </c>
      <c r="BW18" s="1003">
        <v>0</v>
      </c>
      <c r="BX18" s="1003">
        <v>0</v>
      </c>
      <c r="BY18" s="1003">
        <v>0</v>
      </c>
      <c r="BZ18" s="1003">
        <v>0</v>
      </c>
      <c r="CA18" s="1003">
        <v>0</v>
      </c>
      <c r="CB18" s="1003">
        <v>0</v>
      </c>
      <c r="CC18" s="1003">
        <v>0</v>
      </c>
      <c r="CD18" s="1003">
        <v>0</v>
      </c>
      <c r="CE18" s="1003">
        <v>0</v>
      </c>
      <c r="CF18" s="1003">
        <v>0</v>
      </c>
      <c r="CG18" s="1004">
        <v>0</v>
      </c>
      <c r="CH18" s="1003">
        <v>0</v>
      </c>
      <c r="CI18" s="1003">
        <v>0</v>
      </c>
      <c r="CJ18" s="1003">
        <v>0</v>
      </c>
      <c r="CK18" s="980">
        <v>11</v>
      </c>
      <c r="CL18" s="980">
        <v>6.5570000000000004</v>
      </c>
      <c r="CM18" s="980">
        <v>4.0019999999999998</v>
      </c>
      <c r="CN18" s="980">
        <v>4.0019999999999998</v>
      </c>
      <c r="CO18" s="980">
        <v>3.5019999999999998</v>
      </c>
      <c r="CP18" s="980">
        <v>3.5019999999999998</v>
      </c>
      <c r="CQ18" s="1045">
        <v>3.5019999999999998</v>
      </c>
      <c r="CR18" s="1045">
        <v>3.5019999999999998</v>
      </c>
      <c r="CS18" s="1045">
        <v>6.6020000000000003</v>
      </c>
      <c r="CT18" s="1046">
        <v>6.6020000000000003</v>
      </c>
      <c r="CU18" s="1045">
        <v>6.6020000000000003</v>
      </c>
      <c r="CV18" s="1045">
        <v>6.6020000000000003</v>
      </c>
      <c r="CW18" s="1045">
        <v>6.6020000000000003</v>
      </c>
      <c r="CX18" s="1045">
        <v>6.6020000000000003</v>
      </c>
      <c r="CY18" s="1045">
        <v>6.6020000000000003</v>
      </c>
      <c r="CZ18" s="1045">
        <v>6.4511049999999992</v>
      </c>
      <c r="DA18" s="1045">
        <v>6.4511049999999992</v>
      </c>
      <c r="DB18" s="1045">
        <v>7.0911049999999998</v>
      </c>
      <c r="DC18" s="1045">
        <v>7.0911049999999998</v>
      </c>
      <c r="DD18" s="1045">
        <v>7.0911049999999998</v>
      </c>
      <c r="DE18" s="1047">
        <v>6.9972659999999998</v>
      </c>
      <c r="DF18" s="1046">
        <v>6.9972659999999998</v>
      </c>
      <c r="DG18" s="1045">
        <v>0</v>
      </c>
      <c r="DH18" s="1045">
        <v>3.9452660000000002</v>
      </c>
      <c r="DI18" s="1045">
        <v>6.9452659999999993</v>
      </c>
      <c r="DJ18" s="1045">
        <v>11.945266</v>
      </c>
      <c r="DK18" s="1045">
        <v>36.945266000000004</v>
      </c>
      <c r="DL18" s="1051">
        <v>325.75513900000004</v>
      </c>
      <c r="DM18" s="1051">
        <v>323.782061</v>
      </c>
      <c r="DN18" s="1051">
        <v>304.50562199999996</v>
      </c>
      <c r="DO18" s="1051">
        <v>537.05638800000008</v>
      </c>
      <c r="DP18" s="1051">
        <v>459.87103000000002</v>
      </c>
      <c r="DQ18" s="1052">
        <v>446.66896399999996</v>
      </c>
      <c r="DR18" s="1053">
        <v>4847.1500180000003</v>
      </c>
      <c r="DS18" s="1051">
        <v>4844.3128909999996</v>
      </c>
      <c r="DT18" s="1051">
        <v>4844.654176</v>
      </c>
      <c r="DU18" s="1051">
        <v>3002.8587039999998</v>
      </c>
      <c r="DV18" s="1051">
        <v>3011.983577</v>
      </c>
      <c r="DW18" s="1045">
        <v>3322.5210029999998</v>
      </c>
      <c r="DX18" s="1045">
        <v>3309.9986049999998</v>
      </c>
      <c r="DY18" s="1045">
        <v>3287.571911</v>
      </c>
      <c r="DZ18" s="1045">
        <v>3300.3531600000001</v>
      </c>
      <c r="EA18" s="1045">
        <v>3324.5573899999999</v>
      </c>
      <c r="EB18" s="1045">
        <v>2893.5595939999998</v>
      </c>
      <c r="EC18" s="1047">
        <v>2784.9489989999997</v>
      </c>
      <c r="ED18" s="1046">
        <v>2824.135565</v>
      </c>
      <c r="EE18" s="1045">
        <v>2825.2500580000001</v>
      </c>
      <c r="EF18" s="1045">
        <v>3647.9783029999999</v>
      </c>
      <c r="EG18" s="1045">
        <v>3686.2076050000001</v>
      </c>
      <c r="EH18" s="1045">
        <v>3656.7138110000001</v>
      </c>
      <c r="EI18" s="1045">
        <v>3832.7342170000002</v>
      </c>
      <c r="EJ18" s="1045">
        <v>2975.0152170000001</v>
      </c>
      <c r="EK18" s="1045">
        <v>2816.2532099999999</v>
      </c>
      <c r="EL18" s="1045">
        <v>2859.7401889999996</v>
      </c>
      <c r="EM18" s="1045">
        <v>3146.5317559999999</v>
      </c>
      <c r="EN18" s="1045">
        <v>2883.4308550000001</v>
      </c>
      <c r="EO18" s="1045">
        <v>2316.717251</v>
      </c>
      <c r="EP18" s="1046">
        <v>1655.5082279999999</v>
      </c>
      <c r="EQ18" s="1045">
        <v>1674.8351</v>
      </c>
      <c r="ER18" s="1045">
        <v>1342.201401</v>
      </c>
      <c r="ES18" s="1045">
        <v>1462.05891</v>
      </c>
      <c r="ET18" s="1045">
        <v>1431.829933</v>
      </c>
      <c r="EU18" s="1045">
        <v>1393.3191529999999</v>
      </c>
      <c r="EV18" s="1045">
        <v>1299.3149580000002</v>
      </c>
      <c r="EW18" s="1045">
        <v>1469.5283549999999</v>
      </c>
      <c r="EX18" s="1045">
        <v>1419.20802</v>
      </c>
      <c r="EY18" s="1045">
        <v>1474.664192</v>
      </c>
      <c r="EZ18" s="1045">
        <v>1465.5959929999999</v>
      </c>
      <c r="FA18" s="1047">
        <v>2146.678993</v>
      </c>
      <c r="FB18" s="1046">
        <v>2321.2606379999997</v>
      </c>
      <c r="FC18" s="1045">
        <v>2267.5183870000001</v>
      </c>
      <c r="FD18" s="1045">
        <v>2427.0999049999996</v>
      </c>
      <c r="FE18" s="1045">
        <v>2311.4894909999998</v>
      </c>
      <c r="FF18" s="1045">
        <v>2360.640566</v>
      </c>
      <c r="FG18" s="1045">
        <v>2202.4203280000002</v>
      </c>
      <c r="FH18" s="1045">
        <v>2211.6175780000003</v>
      </c>
      <c r="FI18" s="1045">
        <v>2134.4482619999999</v>
      </c>
      <c r="FJ18" s="1045">
        <v>2174.9607510000001</v>
      </c>
      <c r="FK18" s="1045">
        <v>2343.3529349999999</v>
      </c>
      <c r="FL18" s="1045">
        <v>2417.3643080000002</v>
      </c>
      <c r="FM18" s="1047">
        <v>2377.4732710000003</v>
      </c>
      <c r="FN18" s="1045">
        <v>2320.9372710000002</v>
      </c>
      <c r="FO18" s="1045">
        <v>2401.2048100000002</v>
      </c>
      <c r="FP18" s="1045">
        <v>2394.6679610000001</v>
      </c>
      <c r="FQ18" s="1045">
        <v>2327.7655540000001</v>
      </c>
      <c r="FR18" s="1045">
        <v>2266.3782809999998</v>
      </c>
      <c r="FS18" s="1045">
        <v>2031.547826</v>
      </c>
      <c r="FT18" s="1045">
        <v>2030.7361000000001</v>
      </c>
      <c r="FU18" s="1045">
        <v>2131.1465969999999</v>
      </c>
      <c r="FV18" s="1045">
        <v>1926.8185919999999</v>
      </c>
      <c r="FW18" s="1045">
        <v>1874.1648799999998</v>
      </c>
      <c r="FX18" s="1045">
        <v>1857.1517620000002</v>
      </c>
      <c r="FY18" s="1047">
        <v>1878.7671910000001</v>
      </c>
      <c r="FZ18" s="1046">
        <v>1614.2226020000001</v>
      </c>
      <c r="GA18" s="1045">
        <v>1926.790886</v>
      </c>
      <c r="GB18" s="1045">
        <v>1837.4679490000001</v>
      </c>
      <c r="GC18" s="1045">
        <v>1682.5257569999999</v>
      </c>
      <c r="GD18" s="1045">
        <v>1717.387248</v>
      </c>
      <c r="GE18" s="1045">
        <v>2031.7136969999999</v>
      </c>
      <c r="GF18" s="1045">
        <v>1849.167443</v>
      </c>
      <c r="GG18" s="1045">
        <v>1775.554044</v>
      </c>
      <c r="GH18" s="1045">
        <v>1713.5646159999999</v>
      </c>
      <c r="GI18" s="1045">
        <v>1794.425477</v>
      </c>
      <c r="GJ18" s="1045">
        <v>1787.7103999999999</v>
      </c>
      <c r="GK18" s="981">
        <v>1650.178639</v>
      </c>
      <c r="GL18" s="1067"/>
    </row>
    <row r="19" spans="1:194" ht="39.75" customHeight="1" x14ac:dyDescent="0.7">
      <c r="A19" s="975" t="s">
        <v>734</v>
      </c>
      <c r="B19" s="977">
        <v>0</v>
      </c>
      <c r="C19" s="977">
        <v>0</v>
      </c>
      <c r="D19" s="977">
        <v>0</v>
      </c>
      <c r="E19" s="977">
        <v>0</v>
      </c>
      <c r="F19" s="977">
        <v>0</v>
      </c>
      <c r="G19" s="977">
        <v>0</v>
      </c>
      <c r="H19" s="977">
        <v>0</v>
      </c>
      <c r="I19" s="977">
        <v>0</v>
      </c>
      <c r="J19" s="977">
        <v>0</v>
      </c>
      <c r="K19" s="977">
        <v>0</v>
      </c>
      <c r="L19" s="977">
        <v>0</v>
      </c>
      <c r="M19" s="977">
        <v>0</v>
      </c>
      <c r="N19" s="976">
        <v>0</v>
      </c>
      <c r="O19" s="977">
        <v>0</v>
      </c>
      <c r="P19" s="977">
        <v>0</v>
      </c>
      <c r="Q19" s="977">
        <v>0</v>
      </c>
      <c r="R19" s="977">
        <v>0</v>
      </c>
      <c r="S19" s="977">
        <v>0</v>
      </c>
      <c r="T19" s="977">
        <v>0</v>
      </c>
      <c r="U19" s="977">
        <v>0</v>
      </c>
      <c r="V19" s="977">
        <v>0</v>
      </c>
      <c r="W19" s="977">
        <v>0</v>
      </c>
      <c r="X19" s="977">
        <v>0</v>
      </c>
      <c r="Y19" s="978">
        <v>0</v>
      </c>
      <c r="Z19" s="977">
        <v>0</v>
      </c>
      <c r="AA19" s="977">
        <v>0</v>
      </c>
      <c r="AB19" s="977">
        <v>0</v>
      </c>
      <c r="AC19" s="977">
        <v>0</v>
      </c>
      <c r="AD19" s="977">
        <v>0</v>
      </c>
      <c r="AE19" s="977">
        <v>0</v>
      </c>
      <c r="AF19" s="977">
        <v>0</v>
      </c>
      <c r="AG19" s="977">
        <v>0</v>
      </c>
      <c r="AH19" s="977">
        <v>0</v>
      </c>
      <c r="AI19" s="977">
        <v>0</v>
      </c>
      <c r="AJ19" s="977">
        <v>0</v>
      </c>
      <c r="AK19" s="977">
        <v>0</v>
      </c>
      <c r="AL19" s="976">
        <v>0</v>
      </c>
      <c r="AM19" s="977">
        <v>0</v>
      </c>
      <c r="AN19" s="977">
        <v>0</v>
      </c>
      <c r="AO19" s="977">
        <v>0</v>
      </c>
      <c r="AP19" s="977">
        <v>0</v>
      </c>
      <c r="AQ19" s="977">
        <v>0</v>
      </c>
      <c r="AR19" s="977">
        <v>0</v>
      </c>
      <c r="AS19" s="977">
        <v>0</v>
      </c>
      <c r="AT19" s="977">
        <v>0</v>
      </c>
      <c r="AU19" s="977">
        <v>0</v>
      </c>
      <c r="AV19" s="977">
        <v>0</v>
      </c>
      <c r="AW19" s="978">
        <v>0</v>
      </c>
      <c r="AX19" s="980">
        <v>0</v>
      </c>
      <c r="AY19" s="980">
        <v>0</v>
      </c>
      <c r="AZ19" s="980">
        <v>0</v>
      </c>
      <c r="BA19" s="980">
        <v>0</v>
      </c>
      <c r="BB19" s="980">
        <v>0</v>
      </c>
      <c r="BC19" s="980">
        <v>0</v>
      </c>
      <c r="BD19" s="1003">
        <v>0</v>
      </c>
      <c r="BE19" s="1003">
        <v>0</v>
      </c>
      <c r="BF19" s="1003">
        <v>0</v>
      </c>
      <c r="BG19" s="1003">
        <v>0</v>
      </c>
      <c r="BH19" s="1003">
        <v>0</v>
      </c>
      <c r="BI19" s="1003">
        <v>0</v>
      </c>
      <c r="BJ19" s="1002">
        <v>0</v>
      </c>
      <c r="BK19" s="1003">
        <v>0</v>
      </c>
      <c r="BL19" s="1003">
        <v>0</v>
      </c>
      <c r="BM19" s="1003">
        <v>0</v>
      </c>
      <c r="BN19" s="1003">
        <v>0</v>
      </c>
      <c r="BO19" s="1003">
        <v>0</v>
      </c>
      <c r="BP19" s="1003">
        <v>0</v>
      </c>
      <c r="BQ19" s="1003">
        <v>0</v>
      </c>
      <c r="BR19" s="1003">
        <v>0</v>
      </c>
      <c r="BS19" s="1003">
        <v>0</v>
      </c>
      <c r="BT19" s="1003">
        <v>0</v>
      </c>
      <c r="BU19" s="1004">
        <v>0</v>
      </c>
      <c r="BV19" s="1002">
        <v>0</v>
      </c>
      <c r="BW19" s="1003">
        <v>0</v>
      </c>
      <c r="BX19" s="1003">
        <v>0</v>
      </c>
      <c r="BY19" s="1003">
        <v>0</v>
      </c>
      <c r="BZ19" s="1003">
        <v>0</v>
      </c>
      <c r="CA19" s="1003">
        <v>0</v>
      </c>
      <c r="CB19" s="1003">
        <v>0</v>
      </c>
      <c r="CC19" s="1003">
        <v>0</v>
      </c>
      <c r="CD19" s="1003">
        <v>0</v>
      </c>
      <c r="CE19" s="1003">
        <v>0</v>
      </c>
      <c r="CF19" s="1003">
        <v>0</v>
      </c>
      <c r="CG19" s="1004">
        <v>0</v>
      </c>
      <c r="CH19" s="1003">
        <v>0</v>
      </c>
      <c r="CI19" s="1003">
        <v>0</v>
      </c>
      <c r="CJ19" s="1003">
        <v>0</v>
      </c>
      <c r="CK19" s="980">
        <v>0</v>
      </c>
      <c r="CL19" s="980">
        <v>2.4430000000000001</v>
      </c>
      <c r="CM19" s="980">
        <v>4.9980000000000002</v>
      </c>
      <c r="CN19" s="980">
        <v>4.9980000000000002</v>
      </c>
      <c r="CO19" s="980">
        <v>5.4980000000000002</v>
      </c>
      <c r="CP19" s="980">
        <v>5.4980000000000002</v>
      </c>
      <c r="CQ19" s="1045">
        <v>5.4980000000000002</v>
      </c>
      <c r="CR19" s="1045">
        <v>5.4980000000000002</v>
      </c>
      <c r="CS19" s="1045">
        <v>600.02896099999998</v>
      </c>
      <c r="CT19" s="1046">
        <v>600.02896099999998</v>
      </c>
      <c r="CU19" s="1045">
        <v>600.02896099999998</v>
      </c>
      <c r="CV19" s="1045">
        <v>600.02896099999998</v>
      </c>
      <c r="CW19" s="1045">
        <v>600.02896099999998</v>
      </c>
      <c r="CX19" s="1045">
        <v>600.02896099999998</v>
      </c>
      <c r="CY19" s="1045">
        <v>600.02896099999998</v>
      </c>
      <c r="CZ19" s="1045">
        <v>600.17985599999997</v>
      </c>
      <c r="DA19" s="1045">
        <v>600.17985599999997</v>
      </c>
      <c r="DB19" s="1045">
        <v>600.53985599999999</v>
      </c>
      <c r="DC19" s="1045">
        <v>600.53985599999999</v>
      </c>
      <c r="DD19" s="1045">
        <v>600.53985599999999</v>
      </c>
      <c r="DE19" s="1047">
        <v>601.79369500000007</v>
      </c>
      <c r="DF19" s="1046">
        <v>601.79369500000007</v>
      </c>
      <c r="DG19" s="1045">
        <v>601.79369500000007</v>
      </c>
      <c r="DH19" s="1045">
        <v>603.5856950000001</v>
      </c>
      <c r="DI19" s="1045">
        <v>616.1916950000001</v>
      </c>
      <c r="DJ19" s="1045">
        <v>768.58439499999997</v>
      </c>
      <c r="DK19" s="1045">
        <v>778.58439499999997</v>
      </c>
      <c r="DL19" s="1051">
        <v>822.07102199999997</v>
      </c>
      <c r="DM19" s="1051">
        <v>912.87320000000011</v>
      </c>
      <c r="DN19" s="1051">
        <v>915.5321389999998</v>
      </c>
      <c r="DO19" s="1051">
        <v>949.99087299999997</v>
      </c>
      <c r="DP19" s="1051">
        <v>1012.0912309999999</v>
      </c>
      <c r="DQ19" s="1052">
        <v>1041.4885179999999</v>
      </c>
      <c r="DR19" s="1053">
        <v>1047.287464</v>
      </c>
      <c r="DS19" s="1051">
        <v>1303.164591</v>
      </c>
      <c r="DT19" s="1051">
        <v>1308.9633060000001</v>
      </c>
      <c r="DU19" s="1051">
        <v>1723.3846980000001</v>
      </c>
      <c r="DV19" s="1051">
        <v>1714.909825</v>
      </c>
      <c r="DW19" s="1045">
        <v>1513.5433990000001</v>
      </c>
      <c r="DX19" s="1045">
        <v>1624.9657970000001</v>
      </c>
      <c r="DY19" s="1045">
        <v>1652.3924910000001</v>
      </c>
      <c r="DZ19" s="1045">
        <v>1926.2357690000001</v>
      </c>
      <c r="EA19" s="1045">
        <v>1865.135579</v>
      </c>
      <c r="EB19" s="1045">
        <v>1952.9306799999999</v>
      </c>
      <c r="EC19" s="1047">
        <v>1981.7412749999999</v>
      </c>
      <c r="ED19" s="1046">
        <v>1982.5357089999998</v>
      </c>
      <c r="EE19" s="1045">
        <v>2016.0978613299997</v>
      </c>
      <c r="EF19" s="1045">
        <v>2261.0232049999995</v>
      </c>
      <c r="EG19" s="1045">
        <v>2581.4225469999997</v>
      </c>
      <c r="EH19" s="1045">
        <v>2612.5643410000002</v>
      </c>
      <c r="EI19" s="1045">
        <v>2698.7617480000004</v>
      </c>
      <c r="EJ19" s="1045">
        <v>2790.8789179999999</v>
      </c>
      <c r="EK19" s="1045">
        <v>2846.3805539999998</v>
      </c>
      <c r="EL19" s="1045">
        <v>2798.2175749999997</v>
      </c>
      <c r="EM19" s="1045">
        <v>2829.6470529999997</v>
      </c>
      <c r="EN19" s="1045">
        <v>2869.6410739999997</v>
      </c>
      <c r="EO19" s="1045">
        <v>2910.9956369999995</v>
      </c>
      <c r="EP19" s="1046">
        <v>2928.3415499999996</v>
      </c>
      <c r="EQ19" s="1045">
        <v>2969.581678</v>
      </c>
      <c r="ER19" s="1045">
        <v>2989.5688769999997</v>
      </c>
      <c r="ES19" s="1045">
        <v>3014.3559770000002</v>
      </c>
      <c r="ET19" s="1045">
        <v>3012.5849539999999</v>
      </c>
      <c r="EU19" s="1045">
        <v>3052.1687339999999</v>
      </c>
      <c r="EV19" s="1045">
        <v>3135.4589189999997</v>
      </c>
      <c r="EW19" s="1045">
        <v>3153.4455319999997</v>
      </c>
      <c r="EX19" s="1045">
        <v>3211.1098669999997</v>
      </c>
      <c r="EY19" s="1045">
        <v>3205.5836949999998</v>
      </c>
      <c r="EZ19" s="1045">
        <v>3256.251894</v>
      </c>
      <c r="FA19" s="1047">
        <v>3261.4716840000001</v>
      </c>
      <c r="FB19" s="1046">
        <v>3289.790039</v>
      </c>
      <c r="FC19" s="1045">
        <v>3395.2803750000003</v>
      </c>
      <c r="FD19" s="1045">
        <v>3235.9062590000003</v>
      </c>
      <c r="FE19" s="1045">
        <v>3194.5596730000002</v>
      </c>
      <c r="FF19" s="1045">
        <v>3150.8085980000001</v>
      </c>
      <c r="FG19" s="1045">
        <v>3309.028836</v>
      </c>
      <c r="FH19" s="1045">
        <v>3311.8315860000002</v>
      </c>
      <c r="FI19" s="1045">
        <v>3181.9640440000003</v>
      </c>
      <c r="FJ19" s="1045">
        <v>941.39640900000006</v>
      </c>
      <c r="FK19" s="1045">
        <v>934.45927000000006</v>
      </c>
      <c r="FL19" s="1045">
        <v>860.44789700000001</v>
      </c>
      <c r="FM19" s="1047">
        <v>899.61721599999998</v>
      </c>
      <c r="FN19" s="1045">
        <v>956.15321600000004</v>
      </c>
      <c r="FO19" s="1045">
        <v>934.534899</v>
      </c>
      <c r="FP19" s="1045">
        <v>941.07174799999996</v>
      </c>
      <c r="FQ19" s="1045">
        <v>1608.0285079999999</v>
      </c>
      <c r="FR19" s="1045">
        <v>1670.431239</v>
      </c>
      <c r="FS19" s="1045">
        <v>1902.3456940000001</v>
      </c>
      <c r="FT19" s="1045">
        <v>1898.73468</v>
      </c>
      <c r="FU19" s="1045">
        <v>1893.2153169999999</v>
      </c>
      <c r="FV19" s="1045">
        <v>2097.513692</v>
      </c>
      <c r="FW19" s="1045">
        <v>2152.6893439999999</v>
      </c>
      <c r="FX19" s="1045">
        <v>2169.7024619999997</v>
      </c>
      <c r="FY19" s="1047">
        <v>2169.9878330000001</v>
      </c>
      <c r="FZ19" s="1046">
        <v>2211.5324220000002</v>
      </c>
      <c r="GA19" s="1045">
        <v>2216.9390619999999</v>
      </c>
      <c r="GB19" s="1045">
        <v>2305.1269990000005</v>
      </c>
      <c r="GC19" s="1045">
        <v>2545.504191</v>
      </c>
      <c r="GD19" s="1045">
        <v>2536.1647000000003</v>
      </c>
      <c r="GE19" s="1045">
        <v>2241.5419420000003</v>
      </c>
      <c r="GF19" s="1045">
        <v>2444.1809459999999</v>
      </c>
      <c r="GG19" s="1045">
        <v>2527.8023450000001</v>
      </c>
      <c r="GH19" s="1045">
        <v>2590.191773</v>
      </c>
      <c r="GI19" s="1045">
        <v>1892.8567549999998</v>
      </c>
      <c r="GJ19" s="1045">
        <v>2430.301035</v>
      </c>
      <c r="GK19" s="981">
        <v>2567.8327960000001</v>
      </c>
      <c r="GL19" s="1067"/>
    </row>
    <row r="20" spans="1:194" s="974" customFormat="1" ht="39.75" customHeight="1" x14ac:dyDescent="0.7">
      <c r="A20" s="988" t="s">
        <v>765</v>
      </c>
      <c r="B20" s="948"/>
      <c r="C20" s="948"/>
      <c r="D20" s="948"/>
      <c r="E20" s="948"/>
      <c r="F20" s="948"/>
      <c r="G20" s="948"/>
      <c r="H20" s="948"/>
      <c r="I20" s="948"/>
      <c r="J20" s="948"/>
      <c r="K20" s="948"/>
      <c r="L20" s="948"/>
      <c r="M20" s="948"/>
      <c r="N20" s="953"/>
      <c r="O20" s="948"/>
      <c r="P20" s="948"/>
      <c r="Q20" s="948"/>
      <c r="R20" s="948"/>
      <c r="S20" s="948"/>
      <c r="T20" s="948"/>
      <c r="U20" s="948"/>
      <c r="V20" s="948"/>
      <c r="W20" s="948"/>
      <c r="X20" s="948"/>
      <c r="Y20" s="954"/>
      <c r="Z20" s="948"/>
      <c r="AA20" s="948"/>
      <c r="AB20" s="948"/>
      <c r="AC20" s="948"/>
      <c r="AD20" s="948"/>
      <c r="AE20" s="948"/>
      <c r="AF20" s="948"/>
      <c r="AG20" s="948"/>
      <c r="AH20" s="948"/>
      <c r="AI20" s="948"/>
      <c r="AJ20" s="948"/>
      <c r="AK20" s="948"/>
      <c r="AL20" s="953"/>
      <c r="AM20" s="948"/>
      <c r="AN20" s="948"/>
      <c r="AO20" s="948"/>
      <c r="AP20" s="948"/>
      <c r="AQ20" s="948"/>
      <c r="AR20" s="948"/>
      <c r="AS20" s="948"/>
      <c r="AT20" s="948"/>
      <c r="AU20" s="948"/>
      <c r="AV20" s="948"/>
      <c r="AW20" s="954"/>
      <c r="AX20" s="972"/>
      <c r="AY20" s="972"/>
      <c r="AZ20" s="972"/>
      <c r="BA20" s="972"/>
      <c r="BB20" s="972"/>
      <c r="BC20" s="972"/>
      <c r="BD20" s="956"/>
      <c r="BE20" s="956"/>
      <c r="BF20" s="956"/>
      <c r="BG20" s="956"/>
      <c r="BH20" s="956"/>
      <c r="BI20" s="956"/>
      <c r="BJ20" s="955"/>
      <c r="BK20" s="956"/>
      <c r="BL20" s="956"/>
      <c r="BM20" s="956"/>
      <c r="BN20" s="956"/>
      <c r="BO20" s="956"/>
      <c r="BP20" s="956"/>
      <c r="BQ20" s="956"/>
      <c r="BR20" s="956"/>
      <c r="BS20" s="956"/>
      <c r="BT20" s="956"/>
      <c r="BU20" s="957"/>
      <c r="BV20" s="955"/>
      <c r="BW20" s="956"/>
      <c r="BX20" s="956"/>
      <c r="BY20" s="956"/>
      <c r="BZ20" s="956"/>
      <c r="CA20" s="956"/>
      <c r="CB20" s="956"/>
      <c r="CC20" s="956"/>
      <c r="CD20" s="956"/>
      <c r="CE20" s="956"/>
      <c r="CF20" s="956"/>
      <c r="CG20" s="957"/>
      <c r="CH20" s="956"/>
      <c r="CI20" s="956"/>
      <c r="CJ20" s="956"/>
      <c r="CK20" s="972"/>
      <c r="CL20" s="972"/>
      <c r="CM20" s="972"/>
      <c r="CN20" s="972"/>
      <c r="CO20" s="972"/>
      <c r="CP20" s="972"/>
      <c r="CQ20" s="1042"/>
      <c r="CR20" s="1042"/>
      <c r="CS20" s="1042"/>
      <c r="CT20" s="1043"/>
      <c r="CU20" s="1042"/>
      <c r="CV20" s="1042"/>
      <c r="CW20" s="1042"/>
      <c r="CX20" s="1042"/>
      <c r="CY20" s="1042"/>
      <c r="CZ20" s="1042"/>
      <c r="DA20" s="1042"/>
      <c r="DB20" s="1042"/>
      <c r="DC20" s="1042"/>
      <c r="DD20" s="1042"/>
      <c r="DE20" s="1044"/>
      <c r="DF20" s="1043"/>
      <c r="DG20" s="1042"/>
      <c r="DH20" s="1042"/>
      <c r="DI20" s="1042"/>
      <c r="DJ20" s="1042"/>
      <c r="DK20" s="1042"/>
      <c r="DL20" s="1048"/>
      <c r="DM20" s="1048">
        <v>152.13155699999999</v>
      </c>
      <c r="DN20" s="1048">
        <v>152.13155699999999</v>
      </c>
      <c r="DO20" s="1048">
        <v>151.63655700000001</v>
      </c>
      <c r="DP20" s="1048">
        <v>151.63655700000001</v>
      </c>
      <c r="DQ20" s="1049">
        <v>151.63655700000001</v>
      </c>
      <c r="DR20" s="1050">
        <v>151.63655700000001</v>
      </c>
      <c r="DS20" s="1048">
        <v>151.58955700000001</v>
      </c>
      <c r="DT20" s="1048">
        <v>151.58955700000001</v>
      </c>
      <c r="DU20" s="1048">
        <v>152.05955700000001</v>
      </c>
      <c r="DV20" s="1048">
        <v>152.05955700000001</v>
      </c>
      <c r="DW20" s="1042">
        <v>152.05955700000001</v>
      </c>
      <c r="DX20" s="1042">
        <v>152.05955700000001</v>
      </c>
      <c r="DY20" s="1042">
        <v>152.02905699999999</v>
      </c>
      <c r="DZ20" s="1042">
        <v>155.02905699999999</v>
      </c>
      <c r="EA20" s="1042">
        <v>155.02905699999999</v>
      </c>
      <c r="EB20" s="1042">
        <v>160.02905699999999</v>
      </c>
      <c r="EC20" s="1044">
        <v>311.49559799999997</v>
      </c>
      <c r="ED20" s="1043">
        <v>298.07268399999998</v>
      </c>
      <c r="EE20" s="1042">
        <v>314.16518400000001</v>
      </c>
      <c r="EF20" s="1042">
        <v>537.51153699999998</v>
      </c>
      <c r="EG20" s="1042">
        <v>932.72579700000006</v>
      </c>
      <c r="EH20" s="1042">
        <v>927.72579699999994</v>
      </c>
      <c r="EI20" s="1042">
        <v>1545.7297659999999</v>
      </c>
      <c r="EJ20" s="1042">
        <v>1545.7297660000002</v>
      </c>
      <c r="EK20" s="1042">
        <v>1545.7297660000002</v>
      </c>
      <c r="EL20" s="1042">
        <v>1545.7297660000002</v>
      </c>
      <c r="EM20" s="1042">
        <v>1542.8663150000002</v>
      </c>
      <c r="EN20" s="1042">
        <v>1542.866315</v>
      </c>
      <c r="EO20" s="1042">
        <v>1542.866315</v>
      </c>
      <c r="EP20" s="1043">
        <v>1542.8663150000002</v>
      </c>
      <c r="EQ20" s="1042">
        <v>1542.8513150000001</v>
      </c>
      <c r="ER20" s="1042">
        <v>1542.8443150000001</v>
      </c>
      <c r="ES20" s="1042">
        <v>1542.739315</v>
      </c>
      <c r="ET20" s="1042">
        <v>1542.6793150000001</v>
      </c>
      <c r="EU20" s="1042">
        <v>1539.9593149999998</v>
      </c>
      <c r="EV20" s="1042">
        <v>1539.6593150000001</v>
      </c>
      <c r="EW20" s="1042">
        <v>1539.6593150000001</v>
      </c>
      <c r="EX20" s="1042">
        <v>1539.5393150000002</v>
      </c>
      <c r="EY20" s="1042">
        <v>1539.2943150000001</v>
      </c>
      <c r="EZ20" s="1042">
        <v>1539.2943149999999</v>
      </c>
      <c r="FA20" s="1044">
        <v>1539.2443149999999</v>
      </c>
      <c r="FB20" s="1043">
        <v>1538.7243149999999</v>
      </c>
      <c r="FC20" s="1042">
        <v>572.82083199999988</v>
      </c>
      <c r="FD20" s="1042">
        <v>572.82083199999988</v>
      </c>
      <c r="FE20" s="1042">
        <v>572.82083199999988</v>
      </c>
      <c r="FF20" s="1042">
        <v>572.82083199999988</v>
      </c>
      <c r="FG20" s="1042">
        <v>573.10719699999993</v>
      </c>
      <c r="FH20" s="1042">
        <v>573.10719699999993</v>
      </c>
      <c r="FI20" s="1042">
        <v>573.10719699999993</v>
      </c>
      <c r="FJ20" s="1042">
        <v>63.897133000000004</v>
      </c>
      <c r="FK20" s="1042">
        <v>63.897133000000004</v>
      </c>
      <c r="FL20" s="1042">
        <v>63.897133000000004</v>
      </c>
      <c r="FM20" s="1044">
        <v>63.897133000000004</v>
      </c>
      <c r="FN20" s="1042">
        <v>63.897133000000004</v>
      </c>
      <c r="FO20" s="1042">
        <v>63.897133000000004</v>
      </c>
      <c r="FP20" s="1042">
        <v>63.897133000000004</v>
      </c>
      <c r="FQ20" s="1042">
        <v>63.897133000000004</v>
      </c>
      <c r="FR20" s="1042">
        <v>63.897133000000004</v>
      </c>
      <c r="FS20" s="1042">
        <v>63.897133000000004</v>
      </c>
      <c r="FT20" s="1042">
        <v>63.897132999999997</v>
      </c>
      <c r="FU20" s="1042">
        <v>63.897132999999997</v>
      </c>
      <c r="FV20" s="1042">
        <v>63.897132999999997</v>
      </c>
      <c r="FW20" s="1042">
        <v>63.897132999999997</v>
      </c>
      <c r="FX20" s="1042">
        <v>63.897132999999997</v>
      </c>
      <c r="FY20" s="1044">
        <v>63.897132999999997</v>
      </c>
      <c r="FZ20" s="1043">
        <v>63.897132999999997</v>
      </c>
      <c r="GA20" s="1042">
        <v>63.897132999999997</v>
      </c>
      <c r="GB20" s="1042">
        <v>63.897132999999997</v>
      </c>
      <c r="GC20" s="1042">
        <v>63.897132999999997</v>
      </c>
      <c r="GD20" s="1042">
        <v>63.897132999999997</v>
      </c>
      <c r="GE20" s="1042">
        <v>63.897133000000004</v>
      </c>
      <c r="GF20" s="1042">
        <v>63.897132999999997</v>
      </c>
      <c r="GG20" s="1042">
        <v>63.897132999999997</v>
      </c>
      <c r="GH20" s="1042">
        <v>63.897132999999997</v>
      </c>
      <c r="GI20" s="1042">
        <v>63.897132999999997</v>
      </c>
      <c r="GJ20" s="1042">
        <v>63.897132999999997</v>
      </c>
      <c r="GK20" s="973">
        <v>63.897132999999997</v>
      </c>
      <c r="GL20" s="1066"/>
    </row>
    <row r="21" spans="1:194" ht="39.75" customHeight="1" x14ac:dyDescent="0.7">
      <c r="A21" s="975" t="s">
        <v>733</v>
      </c>
      <c r="B21" s="977"/>
      <c r="C21" s="977"/>
      <c r="D21" s="977"/>
      <c r="E21" s="977"/>
      <c r="F21" s="977"/>
      <c r="G21" s="977"/>
      <c r="H21" s="977"/>
      <c r="I21" s="977"/>
      <c r="J21" s="977"/>
      <c r="K21" s="977"/>
      <c r="L21" s="977"/>
      <c r="M21" s="977"/>
      <c r="N21" s="976"/>
      <c r="O21" s="977"/>
      <c r="P21" s="977"/>
      <c r="Q21" s="977"/>
      <c r="R21" s="977"/>
      <c r="S21" s="977"/>
      <c r="T21" s="977"/>
      <c r="U21" s="977"/>
      <c r="V21" s="977"/>
      <c r="W21" s="977"/>
      <c r="X21" s="977"/>
      <c r="Y21" s="978"/>
      <c r="Z21" s="977"/>
      <c r="AA21" s="977"/>
      <c r="AB21" s="977"/>
      <c r="AC21" s="977"/>
      <c r="AD21" s="977"/>
      <c r="AE21" s="977"/>
      <c r="AF21" s="977"/>
      <c r="AG21" s="977"/>
      <c r="AH21" s="977"/>
      <c r="AI21" s="977"/>
      <c r="AJ21" s="977"/>
      <c r="AK21" s="977"/>
      <c r="AL21" s="976"/>
      <c r="AM21" s="977"/>
      <c r="AN21" s="977"/>
      <c r="AO21" s="977"/>
      <c r="AP21" s="977"/>
      <c r="AQ21" s="977"/>
      <c r="AR21" s="977"/>
      <c r="AS21" s="977"/>
      <c r="AT21" s="977"/>
      <c r="AU21" s="977"/>
      <c r="AV21" s="977"/>
      <c r="AW21" s="978"/>
      <c r="AX21" s="980"/>
      <c r="AY21" s="980"/>
      <c r="AZ21" s="980"/>
      <c r="BA21" s="980"/>
      <c r="BB21" s="980"/>
      <c r="BC21" s="980"/>
      <c r="BD21" s="1003"/>
      <c r="BE21" s="1003"/>
      <c r="BF21" s="1003"/>
      <c r="BG21" s="1003"/>
      <c r="BH21" s="1003"/>
      <c r="BI21" s="1003"/>
      <c r="BJ21" s="1002"/>
      <c r="BK21" s="1003"/>
      <c r="BL21" s="1003"/>
      <c r="BM21" s="1003"/>
      <c r="BN21" s="1003"/>
      <c r="BO21" s="1003"/>
      <c r="BP21" s="1003"/>
      <c r="BQ21" s="1003"/>
      <c r="BR21" s="1003"/>
      <c r="BS21" s="1003"/>
      <c r="BT21" s="1003"/>
      <c r="BU21" s="1004"/>
      <c r="BV21" s="1002"/>
      <c r="BW21" s="1003"/>
      <c r="BX21" s="1003"/>
      <c r="BY21" s="1003"/>
      <c r="BZ21" s="1003"/>
      <c r="CA21" s="1003"/>
      <c r="CB21" s="1003"/>
      <c r="CC21" s="1003"/>
      <c r="CD21" s="1003"/>
      <c r="CE21" s="1003"/>
      <c r="CF21" s="1003"/>
      <c r="CG21" s="1004"/>
      <c r="CH21" s="1003"/>
      <c r="CI21" s="1003"/>
      <c r="CJ21" s="1003"/>
      <c r="CK21" s="980"/>
      <c r="CL21" s="980"/>
      <c r="CM21" s="980"/>
      <c r="CN21" s="980"/>
      <c r="CO21" s="980"/>
      <c r="CP21" s="980"/>
      <c r="CQ21" s="1045"/>
      <c r="CR21" s="1045"/>
      <c r="CS21" s="1045"/>
      <c r="CT21" s="1046"/>
      <c r="CU21" s="1045"/>
      <c r="CV21" s="1045"/>
      <c r="CW21" s="1045"/>
      <c r="CX21" s="1045"/>
      <c r="CY21" s="1045"/>
      <c r="CZ21" s="1045"/>
      <c r="DA21" s="1045"/>
      <c r="DB21" s="1045"/>
      <c r="DC21" s="1045"/>
      <c r="DD21" s="1045"/>
      <c r="DE21" s="1047"/>
      <c r="DF21" s="1046"/>
      <c r="DG21" s="1045"/>
      <c r="DH21" s="1045"/>
      <c r="DI21" s="1045"/>
      <c r="DJ21" s="1045"/>
      <c r="DK21" s="1045"/>
      <c r="DL21" s="1051"/>
      <c r="DM21" s="1051">
        <v>119.837</v>
      </c>
      <c r="DN21" s="1051">
        <v>76.380944</v>
      </c>
      <c r="DO21" s="1051">
        <v>66.093734999999995</v>
      </c>
      <c r="DP21" s="1051">
        <v>65.254526999999996</v>
      </c>
      <c r="DQ21" s="1052">
        <v>92.884672999999992</v>
      </c>
      <c r="DR21" s="1053">
        <v>72.274667000000008</v>
      </c>
      <c r="DS21" s="1051">
        <v>72.281328999999999</v>
      </c>
      <c r="DT21" s="1051">
        <v>73.294263999999998</v>
      </c>
      <c r="DU21" s="1051">
        <v>65.306904000000003</v>
      </c>
      <c r="DV21" s="1051">
        <v>65.306904000000003</v>
      </c>
      <c r="DW21" s="1045">
        <v>70.009864000000007</v>
      </c>
      <c r="DX21" s="1045">
        <v>66.914344</v>
      </c>
      <c r="DY21" s="1045">
        <v>67.073601999999994</v>
      </c>
      <c r="DZ21" s="1045">
        <v>66.583031000000005</v>
      </c>
      <c r="EA21" s="1045">
        <v>65.424970999999999</v>
      </c>
      <c r="EB21" s="1045">
        <v>68.434176999999991</v>
      </c>
      <c r="EC21" s="1047">
        <v>141.83489699999998</v>
      </c>
      <c r="ED21" s="1046">
        <v>75.014804999999996</v>
      </c>
      <c r="EE21" s="1045">
        <v>76.095074999999994</v>
      </c>
      <c r="EF21" s="1045">
        <v>124.00655999999999</v>
      </c>
      <c r="EG21" s="1045">
        <v>186.78088500000001</v>
      </c>
      <c r="EH21" s="1045">
        <v>189.30258499999999</v>
      </c>
      <c r="EI21" s="1045">
        <v>474.49256600000001</v>
      </c>
      <c r="EJ21" s="1045">
        <v>430.81422700000002</v>
      </c>
      <c r="EK21" s="1045">
        <v>430.81422700000002</v>
      </c>
      <c r="EL21" s="1045">
        <v>430.81422700000002</v>
      </c>
      <c r="EM21" s="1045">
        <v>335.59860399999997</v>
      </c>
      <c r="EN21" s="1045">
        <v>335.29393099999999</v>
      </c>
      <c r="EO21" s="1045">
        <v>335.00196</v>
      </c>
      <c r="EP21" s="1046">
        <v>334.08410800000001</v>
      </c>
      <c r="EQ21" s="1045">
        <v>333.72265199999998</v>
      </c>
      <c r="ER21" s="1045">
        <v>333.91817599999996</v>
      </c>
      <c r="ES21" s="1045">
        <v>333.29374000000001</v>
      </c>
      <c r="ET21" s="1045">
        <v>333.28346999999997</v>
      </c>
      <c r="EU21" s="1045">
        <v>296.22505200000001</v>
      </c>
      <c r="EV21" s="1045">
        <v>298.00258000000002</v>
      </c>
      <c r="EW21" s="1045">
        <v>333.10598299999998</v>
      </c>
      <c r="EX21" s="1045">
        <v>333.67086399999999</v>
      </c>
      <c r="EY21" s="1045">
        <v>341.36557799999997</v>
      </c>
      <c r="EZ21" s="1045">
        <v>354.99365</v>
      </c>
      <c r="FA21" s="1047">
        <v>355.14865000000003</v>
      </c>
      <c r="FB21" s="1046">
        <v>341.72687000000002</v>
      </c>
      <c r="FC21" s="1045">
        <v>5.4622790000000006</v>
      </c>
      <c r="FD21" s="1045">
        <v>5.4622790000000006</v>
      </c>
      <c r="FE21" s="1045">
        <v>5.4622790000000006</v>
      </c>
      <c r="FF21" s="1045">
        <v>5.4622790000000006</v>
      </c>
      <c r="FG21" s="1045">
        <v>5.4622790000000006</v>
      </c>
      <c r="FH21" s="1045">
        <v>5.4622790000000006</v>
      </c>
      <c r="FI21" s="1045">
        <v>5.4622790000000006</v>
      </c>
      <c r="FJ21" s="1045">
        <v>2.4622790000000001</v>
      </c>
      <c r="FK21" s="1045">
        <v>2.4622790000000001</v>
      </c>
      <c r="FL21" s="1045">
        <v>2.4622790000000001</v>
      </c>
      <c r="FM21" s="1047">
        <v>2.4622790000000001</v>
      </c>
      <c r="FN21" s="1045">
        <v>2.4622790000000001</v>
      </c>
      <c r="FO21" s="1045">
        <v>2.4622790000000001</v>
      </c>
      <c r="FP21" s="1045">
        <v>2.4622790000000001</v>
      </c>
      <c r="FQ21" s="1045">
        <v>2.4622790000000001</v>
      </c>
      <c r="FR21" s="1045">
        <v>2.4622790000000001</v>
      </c>
      <c r="FS21" s="1045">
        <v>2.4622790000000001</v>
      </c>
      <c r="FT21" s="1045">
        <v>2.4622790000000001</v>
      </c>
      <c r="FU21" s="1045">
        <v>2.4622790000000001</v>
      </c>
      <c r="FV21" s="1045">
        <v>2.4622790000000001</v>
      </c>
      <c r="FW21" s="1045">
        <v>2.4622790000000001</v>
      </c>
      <c r="FX21" s="1045">
        <v>2.4622790000000001</v>
      </c>
      <c r="FY21" s="1047">
        <v>2.4622790000000001</v>
      </c>
      <c r="FZ21" s="1046">
        <v>2.4622790000000001</v>
      </c>
      <c r="GA21" s="1045">
        <v>2.4622790000000001</v>
      </c>
      <c r="GB21" s="1045">
        <v>2.4622790000000001</v>
      </c>
      <c r="GC21" s="1045">
        <v>2.4622790000000001</v>
      </c>
      <c r="GD21" s="1045">
        <v>2.4622790000000001</v>
      </c>
      <c r="GE21" s="1045">
        <v>2.467279</v>
      </c>
      <c r="GF21" s="1045">
        <v>2.467279</v>
      </c>
      <c r="GG21" s="1045">
        <v>2.467279</v>
      </c>
      <c r="GH21" s="1045">
        <v>2.467279</v>
      </c>
      <c r="GI21" s="1045">
        <v>2.467279</v>
      </c>
      <c r="GJ21" s="1045">
        <v>2.467279</v>
      </c>
      <c r="GK21" s="981">
        <v>2.467279</v>
      </c>
      <c r="GL21" s="1067"/>
    </row>
    <row r="22" spans="1:194" ht="39.75" customHeight="1" x14ac:dyDescent="0.7">
      <c r="A22" s="975" t="s">
        <v>734</v>
      </c>
      <c r="B22" s="977"/>
      <c r="C22" s="977"/>
      <c r="D22" s="977"/>
      <c r="E22" s="977"/>
      <c r="F22" s="977"/>
      <c r="G22" s="977"/>
      <c r="H22" s="977"/>
      <c r="I22" s="977"/>
      <c r="J22" s="977"/>
      <c r="K22" s="977"/>
      <c r="L22" s="977"/>
      <c r="M22" s="977"/>
      <c r="N22" s="976"/>
      <c r="O22" s="977"/>
      <c r="P22" s="977"/>
      <c r="Q22" s="977"/>
      <c r="R22" s="977"/>
      <c r="S22" s="977"/>
      <c r="T22" s="977"/>
      <c r="U22" s="977"/>
      <c r="V22" s="977"/>
      <c r="W22" s="977"/>
      <c r="X22" s="977"/>
      <c r="Y22" s="978"/>
      <c r="Z22" s="977"/>
      <c r="AA22" s="977"/>
      <c r="AB22" s="977"/>
      <c r="AC22" s="977"/>
      <c r="AD22" s="977"/>
      <c r="AE22" s="977"/>
      <c r="AF22" s="977"/>
      <c r="AG22" s="977"/>
      <c r="AH22" s="977"/>
      <c r="AI22" s="977"/>
      <c r="AJ22" s="977"/>
      <c r="AK22" s="977"/>
      <c r="AL22" s="976"/>
      <c r="AM22" s="977"/>
      <c r="AN22" s="977"/>
      <c r="AO22" s="977"/>
      <c r="AP22" s="977"/>
      <c r="AQ22" s="977"/>
      <c r="AR22" s="977"/>
      <c r="AS22" s="977"/>
      <c r="AT22" s="977"/>
      <c r="AU22" s="977"/>
      <c r="AV22" s="977"/>
      <c r="AW22" s="978"/>
      <c r="AX22" s="980"/>
      <c r="AY22" s="980"/>
      <c r="AZ22" s="980"/>
      <c r="BA22" s="980"/>
      <c r="BB22" s="980"/>
      <c r="BC22" s="980"/>
      <c r="BD22" s="1003"/>
      <c r="BE22" s="1003"/>
      <c r="BF22" s="1003"/>
      <c r="BG22" s="1003"/>
      <c r="BH22" s="1003"/>
      <c r="BI22" s="1003"/>
      <c r="BJ22" s="1002"/>
      <c r="BK22" s="1003"/>
      <c r="BL22" s="1003"/>
      <c r="BM22" s="1003"/>
      <c r="BN22" s="1003"/>
      <c r="BO22" s="1003"/>
      <c r="BP22" s="1003"/>
      <c r="BQ22" s="1003"/>
      <c r="BR22" s="1003"/>
      <c r="BS22" s="1003"/>
      <c r="BT22" s="1003"/>
      <c r="BU22" s="1004"/>
      <c r="BV22" s="1002"/>
      <c r="BW22" s="1003"/>
      <c r="BX22" s="1003"/>
      <c r="BY22" s="1003"/>
      <c r="BZ22" s="1003"/>
      <c r="CA22" s="1003"/>
      <c r="CB22" s="1003"/>
      <c r="CC22" s="1003"/>
      <c r="CD22" s="1003"/>
      <c r="CE22" s="1003"/>
      <c r="CF22" s="1003"/>
      <c r="CG22" s="1004"/>
      <c r="CH22" s="1003"/>
      <c r="CI22" s="1003"/>
      <c r="CJ22" s="1003"/>
      <c r="CK22" s="980"/>
      <c r="CL22" s="980"/>
      <c r="CM22" s="980"/>
      <c r="CN22" s="980"/>
      <c r="CO22" s="980"/>
      <c r="CP22" s="980"/>
      <c r="CQ22" s="1045"/>
      <c r="CR22" s="1045"/>
      <c r="CS22" s="1045"/>
      <c r="CT22" s="1046"/>
      <c r="CU22" s="1045"/>
      <c r="CV22" s="1045"/>
      <c r="CW22" s="1045"/>
      <c r="CX22" s="1045"/>
      <c r="CY22" s="1045"/>
      <c r="CZ22" s="1045"/>
      <c r="DA22" s="1045"/>
      <c r="DB22" s="1045"/>
      <c r="DC22" s="1045"/>
      <c r="DD22" s="1045"/>
      <c r="DE22" s="1047"/>
      <c r="DF22" s="1046"/>
      <c r="DG22" s="1045"/>
      <c r="DH22" s="1045"/>
      <c r="DI22" s="1045"/>
      <c r="DJ22" s="1045"/>
      <c r="DK22" s="1045"/>
      <c r="DL22" s="1051"/>
      <c r="DM22" s="1051">
        <v>32.294556999999998</v>
      </c>
      <c r="DN22" s="1051">
        <v>75.750613000000001</v>
      </c>
      <c r="DO22" s="1051">
        <v>85.542822000000001</v>
      </c>
      <c r="DP22" s="1051">
        <v>86.38203</v>
      </c>
      <c r="DQ22" s="1052">
        <v>58.751884000000004</v>
      </c>
      <c r="DR22" s="1053">
        <v>79.361890000000002</v>
      </c>
      <c r="DS22" s="1051">
        <v>79.308228</v>
      </c>
      <c r="DT22" s="1051">
        <v>78.295293000000001</v>
      </c>
      <c r="DU22" s="1051">
        <v>86.752653000000009</v>
      </c>
      <c r="DV22" s="1051">
        <v>86.752653000000009</v>
      </c>
      <c r="DW22" s="1045">
        <v>82.049693000000005</v>
      </c>
      <c r="DX22" s="1045">
        <v>85.145212999999998</v>
      </c>
      <c r="DY22" s="1045">
        <v>84.955455000000001</v>
      </c>
      <c r="DZ22" s="1045">
        <v>88.446026000000003</v>
      </c>
      <c r="EA22" s="1045">
        <v>89.604086000000009</v>
      </c>
      <c r="EB22" s="1045">
        <v>91.594880000000003</v>
      </c>
      <c r="EC22" s="1047">
        <v>169.66070099999999</v>
      </c>
      <c r="ED22" s="1046">
        <v>223.05787900000001</v>
      </c>
      <c r="EE22" s="1045">
        <v>238.070109</v>
      </c>
      <c r="EF22" s="1045">
        <v>413.504977</v>
      </c>
      <c r="EG22" s="1045">
        <v>745.94491200000004</v>
      </c>
      <c r="EH22" s="1045">
        <v>738.42321199999992</v>
      </c>
      <c r="EI22" s="1045">
        <v>1071.2372</v>
      </c>
      <c r="EJ22" s="1045">
        <v>1114.9155390000001</v>
      </c>
      <c r="EK22" s="1045">
        <v>1114.9155390000001</v>
      </c>
      <c r="EL22" s="1045">
        <v>1114.9155390000001</v>
      </c>
      <c r="EM22" s="1045">
        <v>1207.2677110000002</v>
      </c>
      <c r="EN22" s="1045">
        <v>1207.5723840000001</v>
      </c>
      <c r="EO22" s="1045">
        <v>1207.8643549999999</v>
      </c>
      <c r="EP22" s="1046">
        <v>1208.7822070000002</v>
      </c>
      <c r="EQ22" s="1045">
        <v>1209.1286630000002</v>
      </c>
      <c r="ER22" s="1045">
        <v>1208.9261389999999</v>
      </c>
      <c r="ES22" s="1045">
        <v>1209.445575</v>
      </c>
      <c r="ET22" s="1045">
        <v>1209.3958450000002</v>
      </c>
      <c r="EU22" s="1045">
        <v>1243.7342630000001</v>
      </c>
      <c r="EV22" s="1045">
        <v>1241.656735</v>
      </c>
      <c r="EW22" s="1045">
        <v>1206.5533320000002</v>
      </c>
      <c r="EX22" s="1045">
        <v>1205.8684510000001</v>
      </c>
      <c r="EY22" s="1045">
        <v>1197.9287370000002</v>
      </c>
      <c r="EZ22" s="1045">
        <v>1184.300665</v>
      </c>
      <c r="FA22" s="1047">
        <v>1184.0956650000001</v>
      </c>
      <c r="FB22" s="1046">
        <v>1196.997445</v>
      </c>
      <c r="FC22" s="1045">
        <v>567.35855299999992</v>
      </c>
      <c r="FD22" s="1045">
        <v>567.35855299999992</v>
      </c>
      <c r="FE22" s="1045">
        <v>567.35855299999992</v>
      </c>
      <c r="FF22" s="1045">
        <v>567.35855299999992</v>
      </c>
      <c r="FG22" s="1045">
        <v>567.35855299999992</v>
      </c>
      <c r="FH22" s="1045">
        <v>567.35855299999992</v>
      </c>
      <c r="FI22" s="1045">
        <v>567.35855299999992</v>
      </c>
      <c r="FJ22" s="1045">
        <v>61.148488999999998</v>
      </c>
      <c r="FK22" s="1045">
        <v>61.148488999999998</v>
      </c>
      <c r="FL22" s="1045">
        <v>61.148488999999998</v>
      </c>
      <c r="FM22" s="1047">
        <v>61.148488999999998</v>
      </c>
      <c r="FN22" s="1045">
        <v>61.148488999999998</v>
      </c>
      <c r="FO22" s="1045">
        <v>61.148488999999998</v>
      </c>
      <c r="FP22" s="1045">
        <v>61.148488999999998</v>
      </c>
      <c r="FQ22" s="1045">
        <v>61.148488999999998</v>
      </c>
      <c r="FR22" s="1045">
        <v>61.148488999999998</v>
      </c>
      <c r="FS22" s="1045">
        <v>61.148488999999998</v>
      </c>
      <c r="FT22" s="1045">
        <v>61.148488999999991</v>
      </c>
      <c r="FU22" s="1045">
        <v>61.148488999999991</v>
      </c>
      <c r="FV22" s="1045">
        <v>61.148488999999991</v>
      </c>
      <c r="FW22" s="1045">
        <v>61.148488999999991</v>
      </c>
      <c r="FX22" s="1045">
        <v>61.148488999999991</v>
      </c>
      <c r="FY22" s="1047">
        <v>61.148488999999991</v>
      </c>
      <c r="FZ22" s="1046">
        <v>61.148488999999991</v>
      </c>
      <c r="GA22" s="1045">
        <v>61.148488999999991</v>
      </c>
      <c r="GB22" s="1045">
        <v>61.148488999999991</v>
      </c>
      <c r="GC22" s="1045">
        <v>61.148488999999991</v>
      </c>
      <c r="GD22" s="1045">
        <v>61.148488999999991</v>
      </c>
      <c r="GE22" s="1045">
        <v>61.143489000000002</v>
      </c>
      <c r="GF22" s="1045">
        <v>61.143488999999995</v>
      </c>
      <c r="GG22" s="1045">
        <v>61.143488999999995</v>
      </c>
      <c r="GH22" s="1045">
        <v>61.143488999999995</v>
      </c>
      <c r="GI22" s="1045">
        <v>61.143488999999995</v>
      </c>
      <c r="GJ22" s="1045">
        <v>61.143488999999995</v>
      </c>
      <c r="GK22" s="981">
        <v>61.143488999999995</v>
      </c>
      <c r="GL22" s="1067"/>
    </row>
    <row r="23" spans="1:194" s="974" customFormat="1" ht="39.75" customHeight="1" x14ac:dyDescent="0.7">
      <c r="A23" s="988" t="s">
        <v>766</v>
      </c>
      <c r="B23" s="948">
        <v>109.9999943</v>
      </c>
      <c r="C23" s="948">
        <v>109.9999943</v>
      </c>
      <c r="D23" s="948">
        <v>109.9999943</v>
      </c>
      <c r="E23" s="948">
        <v>109.9999943</v>
      </c>
      <c r="F23" s="948">
        <v>109.9999943</v>
      </c>
      <c r="G23" s="948">
        <v>109.9999943</v>
      </c>
      <c r="H23" s="948">
        <v>109.9999943</v>
      </c>
      <c r="I23" s="948">
        <v>109.9999943</v>
      </c>
      <c r="J23" s="948">
        <v>109.9999943</v>
      </c>
      <c r="K23" s="948">
        <v>109.9999943</v>
      </c>
      <c r="L23" s="948">
        <v>109.9999943</v>
      </c>
      <c r="M23" s="948">
        <v>109.9999943</v>
      </c>
      <c r="N23" s="953">
        <v>109.9999943</v>
      </c>
      <c r="O23" s="948">
        <v>109.9999943</v>
      </c>
      <c r="P23" s="948">
        <v>109.9999943</v>
      </c>
      <c r="Q23" s="948">
        <v>681.99999430000003</v>
      </c>
      <c r="R23" s="948">
        <v>681.99999430000003</v>
      </c>
      <c r="S23" s="948">
        <v>681.99999430000003</v>
      </c>
      <c r="T23" s="948">
        <v>681.99999430000003</v>
      </c>
      <c r="U23" s="948">
        <v>681.99999430000003</v>
      </c>
      <c r="V23" s="948">
        <v>681.99999430000003</v>
      </c>
      <c r="W23" s="948">
        <v>681.99999430000003</v>
      </c>
      <c r="X23" s="948">
        <v>681.99999430000003</v>
      </c>
      <c r="Y23" s="954">
        <v>681.99999430000003</v>
      </c>
      <c r="Z23" s="948">
        <v>681.99999430000003</v>
      </c>
      <c r="AA23" s="948">
        <v>681.99999430000003</v>
      </c>
      <c r="AB23" s="948">
        <v>681.99999430000003</v>
      </c>
      <c r="AC23" s="948">
        <v>681.99999430000003</v>
      </c>
      <c r="AD23" s="948">
        <v>681.99999430000003</v>
      </c>
      <c r="AE23" s="948">
        <v>681.99999430000003</v>
      </c>
      <c r="AF23" s="948">
        <v>681.99999430000003</v>
      </c>
      <c r="AG23" s="948">
        <v>681.99999430000003</v>
      </c>
      <c r="AH23" s="948">
        <v>681.99999430000003</v>
      </c>
      <c r="AI23" s="948">
        <v>681.99999430000003</v>
      </c>
      <c r="AJ23" s="948">
        <v>681.99999430000003</v>
      </c>
      <c r="AK23" s="948">
        <v>681.99999430000003</v>
      </c>
      <c r="AL23" s="953">
        <v>681.99999430000003</v>
      </c>
      <c r="AM23" s="948">
        <v>681.99999430000003</v>
      </c>
      <c r="AN23" s="948">
        <v>681.99999430000003</v>
      </c>
      <c r="AO23" s="948">
        <v>681.99999430000003</v>
      </c>
      <c r="AP23" s="948">
        <v>681.99999430000003</v>
      </c>
      <c r="AQ23" s="948">
        <v>681.99999430000003</v>
      </c>
      <c r="AR23" s="948">
        <v>681.99999430000003</v>
      </c>
      <c r="AS23" s="948">
        <v>681.99999430000003</v>
      </c>
      <c r="AT23" s="948">
        <v>681.99999430000003</v>
      </c>
      <c r="AU23" s="948">
        <v>681.99999430000003</v>
      </c>
      <c r="AV23" s="948">
        <v>681.99999430000003</v>
      </c>
      <c r="AW23" s="954">
        <v>681.99999430000003</v>
      </c>
      <c r="AX23" s="972">
        <v>681.99999430000003</v>
      </c>
      <c r="AY23" s="972">
        <v>681.99999430000003</v>
      </c>
      <c r="AZ23" s="972">
        <v>681.99999430000003</v>
      </c>
      <c r="BA23" s="972">
        <v>681.99999430000003</v>
      </c>
      <c r="BB23" s="972">
        <v>681.99999430000003</v>
      </c>
      <c r="BC23" s="972">
        <v>681.99999430000003</v>
      </c>
      <c r="BD23" s="972">
        <v>681.99999430000003</v>
      </c>
      <c r="BE23" s="972">
        <v>681.99999430000003</v>
      </c>
      <c r="BF23" s="972">
        <v>681.99999430000003</v>
      </c>
      <c r="BG23" s="972">
        <v>681.99999430000003</v>
      </c>
      <c r="BH23" s="972">
        <v>681.99999430000003</v>
      </c>
      <c r="BI23" s="972">
        <v>681.99999430000003</v>
      </c>
      <c r="BJ23" s="971">
        <v>681.99999430000003</v>
      </c>
      <c r="BK23" s="972">
        <v>681.99999430000003</v>
      </c>
      <c r="BL23" s="972">
        <v>681.99999430000003</v>
      </c>
      <c r="BM23" s="972">
        <v>681.99999430000003</v>
      </c>
      <c r="BN23" s="972">
        <v>681.99999430000003</v>
      </c>
      <c r="BO23" s="972">
        <v>681.99999430000003</v>
      </c>
      <c r="BP23" s="972">
        <v>681.99999430000003</v>
      </c>
      <c r="BQ23" s="972">
        <v>681.99999430000003</v>
      </c>
      <c r="BR23" s="972">
        <v>681.99999430000003</v>
      </c>
      <c r="BS23" s="972">
        <v>681.99999430000003</v>
      </c>
      <c r="BT23" s="972">
        <v>681.99999430000003</v>
      </c>
      <c r="BU23" s="973">
        <v>681.99999430000003</v>
      </c>
      <c r="BV23" s="971">
        <v>681.99999430000003</v>
      </c>
      <c r="BW23" s="972">
        <v>681.99999430000003</v>
      </c>
      <c r="BX23" s="972">
        <v>681.99999430000003</v>
      </c>
      <c r="BY23" s="948">
        <v>681.99999430000003</v>
      </c>
      <c r="BZ23" s="972">
        <v>681.99999430000003</v>
      </c>
      <c r="CA23" s="972">
        <v>571.99999430000003</v>
      </c>
      <c r="CB23" s="972">
        <v>571.99999430000003</v>
      </c>
      <c r="CC23" s="972">
        <v>571.99999430000003</v>
      </c>
      <c r="CD23" s="972">
        <v>571.99999430000003</v>
      </c>
      <c r="CE23" s="972">
        <v>571.99999430000003</v>
      </c>
      <c r="CF23" s="972">
        <v>571.99999430000003</v>
      </c>
      <c r="CG23" s="973">
        <v>571.99999430000003</v>
      </c>
      <c r="CH23" s="972">
        <v>571.99999430000003</v>
      </c>
      <c r="CI23" s="972">
        <v>571.99999430000003</v>
      </c>
      <c r="CJ23" s="972">
        <v>571.99999430000003</v>
      </c>
      <c r="CK23" s="972">
        <v>571.99999430000003</v>
      </c>
      <c r="CL23" s="972">
        <v>571.99999430000003</v>
      </c>
      <c r="CM23" s="972">
        <v>571.99999430000003</v>
      </c>
      <c r="CN23" s="972">
        <v>571.99999430000003</v>
      </c>
      <c r="CO23" s="972">
        <v>571.99999430000003</v>
      </c>
      <c r="CP23" s="972">
        <v>571.99999430000003</v>
      </c>
      <c r="CQ23" s="1042">
        <v>514.79999429999998</v>
      </c>
      <c r="CR23" s="1042">
        <v>514.79999429999998</v>
      </c>
      <c r="CS23" s="1042">
        <v>514.79999429999998</v>
      </c>
      <c r="CT23" s="1043">
        <v>514.79999429999998</v>
      </c>
      <c r="CU23" s="1042">
        <v>514.79999429999998</v>
      </c>
      <c r="CV23" s="1042">
        <v>457.59999430000005</v>
      </c>
      <c r="CW23" s="1042">
        <v>457.59999430000005</v>
      </c>
      <c r="CX23" s="1042">
        <v>457.59999430000005</v>
      </c>
      <c r="CY23" s="1042">
        <v>457.59999430000005</v>
      </c>
      <c r="CZ23" s="1042">
        <v>457.59999430000005</v>
      </c>
      <c r="DA23" s="1042">
        <v>457.59999430000005</v>
      </c>
      <c r="DB23" s="1042">
        <v>400.3999943</v>
      </c>
      <c r="DC23" s="1042">
        <v>400.3999943</v>
      </c>
      <c r="DD23" s="1042">
        <v>400.3999943</v>
      </c>
      <c r="DE23" s="1044">
        <v>400.3999943</v>
      </c>
      <c r="DF23" s="1043">
        <v>400.3999943</v>
      </c>
      <c r="DG23" s="1042">
        <v>400.3999943</v>
      </c>
      <c r="DH23" s="1042">
        <v>343.19999430000001</v>
      </c>
      <c r="DI23" s="1042">
        <v>343.19999430000001</v>
      </c>
      <c r="DJ23" s="1042">
        <v>343.19999430000001</v>
      </c>
      <c r="DK23" s="1042">
        <v>343.19999430000001</v>
      </c>
      <c r="DL23" s="1048">
        <v>343.19999430000001</v>
      </c>
      <c r="DM23" s="1048">
        <v>343.19999430000001</v>
      </c>
      <c r="DN23" s="1048">
        <v>343.19999430000001</v>
      </c>
      <c r="DO23" s="1048">
        <v>285.99999430000003</v>
      </c>
      <c r="DP23" s="1048">
        <v>285.99999430000003</v>
      </c>
      <c r="DQ23" s="1049">
        <v>285.99999430000003</v>
      </c>
      <c r="DR23" s="1050">
        <v>285.99999430000003</v>
      </c>
      <c r="DS23" s="1048">
        <v>285.99999430000003</v>
      </c>
      <c r="DT23" s="1048">
        <v>228.79999430000001</v>
      </c>
      <c r="DU23" s="1048">
        <v>228.79999430000001</v>
      </c>
      <c r="DV23" s="1048">
        <v>228.79999430000001</v>
      </c>
      <c r="DW23" s="1042">
        <v>228.79999430000001</v>
      </c>
      <c r="DX23" s="1042">
        <v>228.79999430000001</v>
      </c>
      <c r="DY23" s="1042">
        <v>228.79999430000001</v>
      </c>
      <c r="DZ23" s="1042">
        <v>171.59999430000002</v>
      </c>
      <c r="EA23" s="1042">
        <v>171.59999430000002</v>
      </c>
      <c r="EB23" s="1042">
        <v>171.59999430000002</v>
      </c>
      <c r="EC23" s="1044">
        <v>171.59999430000002</v>
      </c>
      <c r="ED23" s="1043">
        <v>171.59999430000002</v>
      </c>
      <c r="EE23" s="1042">
        <v>171.59999430000002</v>
      </c>
      <c r="EF23" s="1042">
        <v>171.59999430000002</v>
      </c>
      <c r="EG23" s="1042">
        <v>171.59999430000002</v>
      </c>
      <c r="EH23" s="1042">
        <v>114.39999430000002</v>
      </c>
      <c r="EI23" s="1042">
        <v>114.39999430000002</v>
      </c>
      <c r="EJ23" s="1042">
        <v>114.39999430000002</v>
      </c>
      <c r="EK23" s="1042">
        <v>114.39999430000002</v>
      </c>
      <c r="EL23" s="1042">
        <v>57.199994300000021</v>
      </c>
      <c r="EM23" s="1042">
        <v>57.199994300000021</v>
      </c>
      <c r="EN23" s="1042">
        <v>57.199994300000021</v>
      </c>
      <c r="EO23" s="1042">
        <v>57.199994300000021</v>
      </c>
      <c r="EP23" s="1043">
        <v>57.199994300000021</v>
      </c>
      <c r="EQ23" s="1042">
        <v>57.199994300000021</v>
      </c>
      <c r="ER23" s="1042">
        <v>57.199994300000021</v>
      </c>
      <c r="ES23" s="1042">
        <v>57.199994300000021</v>
      </c>
      <c r="ET23" s="1042">
        <v>57.199994300000021</v>
      </c>
      <c r="EU23" s="1042">
        <v>0</v>
      </c>
      <c r="EV23" s="1042">
        <v>0</v>
      </c>
      <c r="EW23" s="1042">
        <v>0</v>
      </c>
      <c r="EX23" s="1042">
        <v>-5.6999999796971679E-6</v>
      </c>
      <c r="EY23" s="1042">
        <v>-5.6999999796971679E-6</v>
      </c>
      <c r="EZ23" s="1042">
        <v>-5.6999999796971679E-6</v>
      </c>
      <c r="FA23" s="1044">
        <v>-5.6999999796971679E-6</v>
      </c>
      <c r="FB23" s="1043">
        <v>-5.6999999796971679E-6</v>
      </c>
      <c r="FC23" s="1042">
        <v>-5.6999999796971679E-6</v>
      </c>
      <c r="FD23" s="1042">
        <v>-5.6999999796971679E-6</v>
      </c>
      <c r="FE23" s="1042">
        <v>-5.6999999796971679E-6</v>
      </c>
      <c r="FF23" s="1042">
        <v>-5.6999999796971679E-6</v>
      </c>
      <c r="FG23" s="1042">
        <v>-5.6999999796971679E-6</v>
      </c>
      <c r="FH23" s="1042">
        <v>-5.6999999796971679E-6</v>
      </c>
      <c r="FI23" s="1042">
        <v>-5.6999999796971679E-6</v>
      </c>
      <c r="FJ23" s="1042">
        <v>-5.6999999796971679E-6</v>
      </c>
      <c r="FK23" s="1042">
        <v>-5.6999999796971679E-6</v>
      </c>
      <c r="FL23" s="1042">
        <v>-5.6999999796971679E-6</v>
      </c>
      <c r="FM23" s="1044">
        <v>-5.6999999796971679E-6</v>
      </c>
      <c r="FN23" s="1042">
        <v>-5.6999999796971679E-6</v>
      </c>
      <c r="FO23" s="1042">
        <v>-5.6999999796971679E-6</v>
      </c>
      <c r="FP23" s="1042">
        <v>-5.6999999796971679E-6</v>
      </c>
      <c r="FQ23" s="1042">
        <v>-5.6999999796971679E-6</v>
      </c>
      <c r="FR23" s="1042">
        <v>-5.6999999796971679E-6</v>
      </c>
      <c r="FS23" s="1042">
        <v>-5.6999999796971679E-6</v>
      </c>
      <c r="FT23" s="1042">
        <v>-5.6999999796971679E-6</v>
      </c>
      <c r="FU23" s="1042">
        <v>-5.6999999796971679E-6</v>
      </c>
      <c r="FV23" s="1042">
        <v>-5.6999999796971679E-6</v>
      </c>
      <c r="FW23" s="1042">
        <v>-5.6999999796971679E-6</v>
      </c>
      <c r="FX23" s="1042">
        <v>-5.6999999796971679E-6</v>
      </c>
      <c r="FY23" s="1044">
        <v>-5.6999999796971679E-6</v>
      </c>
      <c r="FZ23" s="1043">
        <v>0</v>
      </c>
      <c r="GA23" s="1042">
        <v>0</v>
      </c>
      <c r="GB23" s="1042">
        <v>0</v>
      </c>
      <c r="GC23" s="1042">
        <v>0</v>
      </c>
      <c r="GD23" s="1042">
        <v>0</v>
      </c>
      <c r="GE23" s="1042">
        <v>0</v>
      </c>
      <c r="GF23" s="1042">
        <v>0</v>
      </c>
      <c r="GG23" s="1042">
        <v>0</v>
      </c>
      <c r="GH23" s="1042">
        <v>0</v>
      </c>
      <c r="GI23" s="1042">
        <v>0</v>
      </c>
      <c r="GJ23" s="1042">
        <v>0</v>
      </c>
      <c r="GK23" s="973">
        <v>0</v>
      </c>
      <c r="GL23" s="1066"/>
    </row>
    <row r="24" spans="1:194" ht="39.75" customHeight="1" x14ac:dyDescent="0.7">
      <c r="A24" s="975" t="s">
        <v>733</v>
      </c>
      <c r="B24" s="977">
        <v>109.9999943</v>
      </c>
      <c r="C24" s="977">
        <v>109.9999943</v>
      </c>
      <c r="D24" s="977">
        <v>109.9999943</v>
      </c>
      <c r="E24" s="977">
        <v>109.9999943</v>
      </c>
      <c r="F24" s="977">
        <v>109.9999943</v>
      </c>
      <c r="G24" s="977">
        <v>109.9999943</v>
      </c>
      <c r="H24" s="977">
        <v>109.9999943</v>
      </c>
      <c r="I24" s="977">
        <v>109.9999943</v>
      </c>
      <c r="J24" s="977">
        <v>109.9999943</v>
      </c>
      <c r="K24" s="977">
        <v>109.9999943</v>
      </c>
      <c r="L24" s="977">
        <v>109.9999943</v>
      </c>
      <c r="M24" s="977">
        <v>109.9999943</v>
      </c>
      <c r="N24" s="976">
        <v>109.9999943</v>
      </c>
      <c r="O24" s="977">
        <v>109.9999943</v>
      </c>
      <c r="P24" s="977">
        <v>109.9999943</v>
      </c>
      <c r="Q24" s="977">
        <v>681.99999430000003</v>
      </c>
      <c r="R24" s="977">
        <v>681.99999430000003</v>
      </c>
      <c r="S24" s="977">
        <v>681.99999430000003</v>
      </c>
      <c r="T24" s="977">
        <v>681.99999430000003</v>
      </c>
      <c r="U24" s="977">
        <v>681.99999430000003</v>
      </c>
      <c r="V24" s="977">
        <v>681.99999430000003</v>
      </c>
      <c r="W24" s="977">
        <v>681.99999430000003</v>
      </c>
      <c r="X24" s="977">
        <v>681.99999430000003</v>
      </c>
      <c r="Y24" s="978">
        <v>681.99999430000003</v>
      </c>
      <c r="Z24" s="977">
        <v>681.99999430000003</v>
      </c>
      <c r="AA24" s="977">
        <v>681.99999430000003</v>
      </c>
      <c r="AB24" s="977">
        <v>681.99999430000003</v>
      </c>
      <c r="AC24" s="977">
        <v>681.99999430000003</v>
      </c>
      <c r="AD24" s="977">
        <v>681.99999430000003</v>
      </c>
      <c r="AE24" s="977">
        <v>681.99999430000003</v>
      </c>
      <c r="AF24" s="977">
        <v>681.99999430000003</v>
      </c>
      <c r="AG24" s="977">
        <v>681.99999430000003</v>
      </c>
      <c r="AH24" s="977">
        <v>681.99999430000003</v>
      </c>
      <c r="AI24" s="977">
        <v>681.99999430000003</v>
      </c>
      <c r="AJ24" s="977">
        <v>681.99999430000003</v>
      </c>
      <c r="AK24" s="977">
        <v>681.99999430000003</v>
      </c>
      <c r="AL24" s="976">
        <v>681.99999430000003</v>
      </c>
      <c r="AM24" s="977">
        <v>681.99999430000003</v>
      </c>
      <c r="AN24" s="977">
        <v>681.99999430000003</v>
      </c>
      <c r="AO24" s="977">
        <v>681.99999430000003</v>
      </c>
      <c r="AP24" s="977">
        <v>681.99999430000003</v>
      </c>
      <c r="AQ24" s="977">
        <v>681.99999430000003</v>
      </c>
      <c r="AR24" s="977">
        <v>681.99999430000003</v>
      </c>
      <c r="AS24" s="977">
        <v>681.99999430000003</v>
      </c>
      <c r="AT24" s="977">
        <v>681.99999430000003</v>
      </c>
      <c r="AU24" s="977">
        <v>681.99999430000003</v>
      </c>
      <c r="AV24" s="977">
        <v>681.99999430000003</v>
      </c>
      <c r="AW24" s="978">
        <v>681.99999430000003</v>
      </c>
      <c r="AX24" s="980">
        <v>681.99999430000003</v>
      </c>
      <c r="AY24" s="980">
        <v>681.99999430000003</v>
      </c>
      <c r="AZ24" s="980">
        <v>681.99999430000003</v>
      </c>
      <c r="BA24" s="980">
        <v>681.99999430000003</v>
      </c>
      <c r="BB24" s="980">
        <v>681.99999430000003</v>
      </c>
      <c r="BC24" s="980">
        <v>681.99999430000003</v>
      </c>
      <c r="BD24" s="980">
        <v>681.99999430000003</v>
      </c>
      <c r="BE24" s="980">
        <v>681.99999430000003</v>
      </c>
      <c r="BF24" s="980">
        <v>681.99999430000003</v>
      </c>
      <c r="BG24" s="980">
        <v>681.99999430000003</v>
      </c>
      <c r="BH24" s="980">
        <v>681.99999430000003</v>
      </c>
      <c r="BI24" s="980">
        <v>681.99999430000003</v>
      </c>
      <c r="BJ24" s="979">
        <v>681.99999430000003</v>
      </c>
      <c r="BK24" s="980">
        <v>681.99999430000003</v>
      </c>
      <c r="BL24" s="980">
        <v>681.99999430000003</v>
      </c>
      <c r="BM24" s="980">
        <v>681.99999430000003</v>
      </c>
      <c r="BN24" s="980">
        <v>681.99999430000003</v>
      </c>
      <c r="BO24" s="980">
        <v>681.99999430000003</v>
      </c>
      <c r="BP24" s="980">
        <v>681.99999430000003</v>
      </c>
      <c r="BQ24" s="980">
        <v>681.99999430000003</v>
      </c>
      <c r="BR24" s="980">
        <v>681.99999430000003</v>
      </c>
      <c r="BS24" s="980">
        <v>681.99999430000003</v>
      </c>
      <c r="BT24" s="980">
        <v>681.99999430000003</v>
      </c>
      <c r="BU24" s="981">
        <v>681.99999430000003</v>
      </c>
      <c r="BV24" s="979">
        <v>681.99999430000003</v>
      </c>
      <c r="BW24" s="980">
        <v>681.99999430000003</v>
      </c>
      <c r="BX24" s="980">
        <v>681.99999430000003</v>
      </c>
      <c r="BY24" s="977">
        <v>681.99999430000003</v>
      </c>
      <c r="BZ24" s="980">
        <v>681.99999430000003</v>
      </c>
      <c r="CA24" s="980">
        <v>571.99999430000003</v>
      </c>
      <c r="CB24" s="980">
        <v>571.99999430000003</v>
      </c>
      <c r="CC24" s="980">
        <v>571.99999430000003</v>
      </c>
      <c r="CD24" s="980">
        <v>571.99999430000003</v>
      </c>
      <c r="CE24" s="980">
        <v>571.99999430000003</v>
      </c>
      <c r="CF24" s="980">
        <v>571.99999430000003</v>
      </c>
      <c r="CG24" s="981">
        <v>571.99999430000003</v>
      </c>
      <c r="CH24" s="980">
        <v>571.99999430000003</v>
      </c>
      <c r="CI24" s="980">
        <v>571.99999430000003</v>
      </c>
      <c r="CJ24" s="980">
        <v>571.99999430000003</v>
      </c>
      <c r="CK24" s="980">
        <v>571.99999430000003</v>
      </c>
      <c r="CL24" s="980">
        <v>571.99999430000003</v>
      </c>
      <c r="CM24" s="980">
        <v>571.99999430000003</v>
      </c>
      <c r="CN24" s="980">
        <v>571.99999430000003</v>
      </c>
      <c r="CO24" s="980">
        <v>571.99999430000003</v>
      </c>
      <c r="CP24" s="980">
        <v>571.99999430000003</v>
      </c>
      <c r="CQ24" s="1045">
        <v>514.79999429999998</v>
      </c>
      <c r="CR24" s="1045">
        <v>514.79999429999998</v>
      </c>
      <c r="CS24" s="1045">
        <v>514.79999429999998</v>
      </c>
      <c r="CT24" s="1046">
        <v>514.79999429999998</v>
      </c>
      <c r="CU24" s="1045">
        <v>514.79999429999998</v>
      </c>
      <c r="CV24" s="1045">
        <v>457.59999430000005</v>
      </c>
      <c r="CW24" s="1045">
        <v>457.59999430000005</v>
      </c>
      <c r="CX24" s="1045">
        <v>457.59999430000005</v>
      </c>
      <c r="CY24" s="1045">
        <v>457.59999430000005</v>
      </c>
      <c r="CZ24" s="1045">
        <v>457.59999430000005</v>
      </c>
      <c r="DA24" s="1045">
        <v>457.59999430000005</v>
      </c>
      <c r="DB24" s="1045">
        <v>400.3999943</v>
      </c>
      <c r="DC24" s="1045">
        <v>400.3999943</v>
      </c>
      <c r="DD24" s="1045">
        <v>400.3999943</v>
      </c>
      <c r="DE24" s="1047">
        <v>400.3999943</v>
      </c>
      <c r="DF24" s="1046">
        <v>400.3999943</v>
      </c>
      <c r="DG24" s="1045">
        <v>400.3999943</v>
      </c>
      <c r="DH24" s="1045">
        <v>343.19999430000001</v>
      </c>
      <c r="DI24" s="1045">
        <v>343.19999430000001</v>
      </c>
      <c r="DJ24" s="1045">
        <v>343.19999430000001</v>
      </c>
      <c r="DK24" s="1045">
        <v>343.19999430000001</v>
      </c>
      <c r="DL24" s="1051">
        <v>343.19999430000001</v>
      </c>
      <c r="DM24" s="1051">
        <v>343.19999430000001</v>
      </c>
      <c r="DN24" s="1051">
        <v>343.19999430000001</v>
      </c>
      <c r="DO24" s="1051">
        <v>285.99999430000003</v>
      </c>
      <c r="DP24" s="1051">
        <v>285.99999430000003</v>
      </c>
      <c r="DQ24" s="1052">
        <v>285.99999430000003</v>
      </c>
      <c r="DR24" s="1053">
        <v>285.99999430000003</v>
      </c>
      <c r="DS24" s="1051">
        <v>285.99999430000003</v>
      </c>
      <c r="DT24" s="1051">
        <v>228.79999430000001</v>
      </c>
      <c r="DU24" s="1051">
        <v>228.79999430000001</v>
      </c>
      <c r="DV24" s="1051">
        <v>228.79999430000001</v>
      </c>
      <c r="DW24" s="1045">
        <v>228.79999430000001</v>
      </c>
      <c r="DX24" s="1045">
        <v>228.79999430000001</v>
      </c>
      <c r="DY24" s="1045">
        <v>228.79999430000001</v>
      </c>
      <c r="DZ24" s="1045">
        <v>171.59999430000002</v>
      </c>
      <c r="EA24" s="1045">
        <v>171.59999430000002</v>
      </c>
      <c r="EB24" s="1045">
        <v>171.59999430000002</v>
      </c>
      <c r="EC24" s="1047">
        <v>171.59999430000002</v>
      </c>
      <c r="ED24" s="1046">
        <v>171.59999430000002</v>
      </c>
      <c r="EE24" s="1045">
        <v>171.59999430000002</v>
      </c>
      <c r="EF24" s="1045">
        <v>171.59999430000002</v>
      </c>
      <c r="EG24" s="1045">
        <v>171.59999430000002</v>
      </c>
      <c r="EH24" s="1045">
        <v>114.39999430000002</v>
      </c>
      <c r="EI24" s="1045">
        <v>114.39999430000002</v>
      </c>
      <c r="EJ24" s="1045">
        <v>114.39999430000002</v>
      </c>
      <c r="EK24" s="1045">
        <v>114.39999430000002</v>
      </c>
      <c r="EL24" s="1045">
        <v>57.199994300000021</v>
      </c>
      <c r="EM24" s="1045">
        <v>57.199994300000021</v>
      </c>
      <c r="EN24" s="1045">
        <v>57.199994300000021</v>
      </c>
      <c r="EO24" s="1045">
        <v>57.199994300000021</v>
      </c>
      <c r="EP24" s="1046">
        <v>57.199994300000021</v>
      </c>
      <c r="EQ24" s="1045">
        <v>57.199994300000021</v>
      </c>
      <c r="ER24" s="1045">
        <v>57.199994300000021</v>
      </c>
      <c r="ES24" s="1045">
        <v>57.199994300000021</v>
      </c>
      <c r="ET24" s="1045">
        <v>57.199994300000021</v>
      </c>
      <c r="EU24" s="1045">
        <v>0</v>
      </c>
      <c r="EV24" s="1045">
        <v>0</v>
      </c>
      <c r="EW24" s="1045">
        <v>0</v>
      </c>
      <c r="EX24" s="1045">
        <v>-5.6999999796971679E-6</v>
      </c>
      <c r="EY24" s="1045">
        <v>-5.6999999796971679E-6</v>
      </c>
      <c r="EZ24" s="1045">
        <v>-5.6999999796971679E-6</v>
      </c>
      <c r="FA24" s="1047">
        <v>-5.6999999796971679E-6</v>
      </c>
      <c r="FB24" s="1046">
        <v>-5.6999999796971679E-6</v>
      </c>
      <c r="FC24" s="1045">
        <v>-5.6999999796971679E-6</v>
      </c>
      <c r="FD24" s="1045">
        <v>-5.6999999796971679E-6</v>
      </c>
      <c r="FE24" s="1045">
        <v>-5.6999999796971679E-6</v>
      </c>
      <c r="FF24" s="1045">
        <v>-5.6999999796971679E-6</v>
      </c>
      <c r="FG24" s="1045">
        <v>-5.6999999796971679E-6</v>
      </c>
      <c r="FH24" s="1045">
        <v>-5.6999999796971679E-6</v>
      </c>
      <c r="FI24" s="1045">
        <v>-5.6999999796971679E-6</v>
      </c>
      <c r="FJ24" s="1045">
        <v>-5.6999999796971679E-6</v>
      </c>
      <c r="FK24" s="1045">
        <v>-5.6999999796971679E-6</v>
      </c>
      <c r="FL24" s="1045">
        <v>-5.6999999796971679E-6</v>
      </c>
      <c r="FM24" s="1047">
        <v>-5.6999999796971679E-6</v>
      </c>
      <c r="FN24" s="1045">
        <v>-5.6999999796971679E-6</v>
      </c>
      <c r="FO24" s="1045">
        <v>-5.6999999796971679E-6</v>
      </c>
      <c r="FP24" s="1045">
        <v>-5.6999999796971679E-6</v>
      </c>
      <c r="FQ24" s="1045">
        <v>-5.6999999796971679E-6</v>
      </c>
      <c r="FR24" s="1045">
        <v>-5.6999999796971679E-6</v>
      </c>
      <c r="FS24" s="1045">
        <v>-5.6999999796971679E-6</v>
      </c>
      <c r="FT24" s="1045">
        <v>-5.6999999796971679E-6</v>
      </c>
      <c r="FU24" s="1045">
        <v>-5.6999999796971679E-6</v>
      </c>
      <c r="FV24" s="1045">
        <v>-5.6999999796971679E-6</v>
      </c>
      <c r="FW24" s="1045">
        <v>-5.6999999796971679E-6</v>
      </c>
      <c r="FX24" s="1045">
        <v>-5.6999999796971679E-6</v>
      </c>
      <c r="FY24" s="1047">
        <v>-5.6999999796971679E-6</v>
      </c>
      <c r="FZ24" s="1046">
        <v>0</v>
      </c>
      <c r="GA24" s="1045">
        <v>0</v>
      </c>
      <c r="GB24" s="1045">
        <v>0</v>
      </c>
      <c r="GC24" s="1045">
        <v>0</v>
      </c>
      <c r="GD24" s="1045">
        <v>0</v>
      </c>
      <c r="GE24" s="1045">
        <v>0</v>
      </c>
      <c r="GF24" s="1045">
        <v>0</v>
      </c>
      <c r="GG24" s="1045">
        <v>0</v>
      </c>
      <c r="GH24" s="1045">
        <v>0</v>
      </c>
      <c r="GI24" s="1045">
        <v>0</v>
      </c>
      <c r="GJ24" s="1045">
        <v>0</v>
      </c>
      <c r="GK24" s="981">
        <v>0</v>
      </c>
      <c r="GL24" s="1067"/>
    </row>
    <row r="25" spans="1:194" ht="39.75" customHeight="1" x14ac:dyDescent="0.7">
      <c r="A25" s="988" t="s">
        <v>767</v>
      </c>
      <c r="B25" s="948">
        <v>0.95292160000000004</v>
      </c>
      <c r="C25" s="948">
        <v>0.95292160000000004</v>
      </c>
      <c r="D25" s="948">
        <v>0.95292160000000004</v>
      </c>
      <c r="E25" s="948">
        <v>0.95292160000000004</v>
      </c>
      <c r="F25" s="948">
        <v>0.95292160000000026</v>
      </c>
      <c r="G25" s="948">
        <v>0.95292160000000026</v>
      </c>
      <c r="H25" s="948">
        <v>0.95292160000000026</v>
      </c>
      <c r="I25" s="948">
        <v>0.95292160000000026</v>
      </c>
      <c r="J25" s="948">
        <v>0.95292160000000026</v>
      </c>
      <c r="K25" s="948">
        <v>0.95292160000000026</v>
      </c>
      <c r="L25" s="948">
        <v>0.95292160000000026</v>
      </c>
      <c r="M25" s="948">
        <v>192.82750265999999</v>
      </c>
      <c r="N25" s="953">
        <v>192.82750265999999</v>
      </c>
      <c r="O25" s="948">
        <v>192.82750265999999</v>
      </c>
      <c r="P25" s="948">
        <v>192.82750265999999</v>
      </c>
      <c r="Q25" s="948">
        <v>192.82750265999999</v>
      </c>
      <c r="R25" s="948">
        <v>192.82750265999999</v>
      </c>
      <c r="S25" s="948">
        <v>192.82750265999999</v>
      </c>
      <c r="T25" s="948">
        <v>192.82750265999999</v>
      </c>
      <c r="U25" s="948">
        <v>192.82750265999999</v>
      </c>
      <c r="V25" s="948">
        <v>192.82750265999999</v>
      </c>
      <c r="W25" s="948">
        <v>192.82750265999999</v>
      </c>
      <c r="X25" s="948">
        <v>192.82750265999999</v>
      </c>
      <c r="Y25" s="954">
        <v>192.82750265999999</v>
      </c>
      <c r="Z25" s="948">
        <v>192.82750265999999</v>
      </c>
      <c r="AA25" s="948">
        <v>192.82750265999999</v>
      </c>
      <c r="AB25" s="948">
        <v>192.82750265999999</v>
      </c>
      <c r="AC25" s="948">
        <v>192.82750265999999</v>
      </c>
      <c r="AD25" s="948">
        <v>192.82750265999999</v>
      </c>
      <c r="AE25" s="948">
        <v>192.82750265999999</v>
      </c>
      <c r="AF25" s="948">
        <v>192.82750265999999</v>
      </c>
      <c r="AG25" s="948">
        <v>192.82750265999999</v>
      </c>
      <c r="AH25" s="948">
        <v>192.82750265999999</v>
      </c>
      <c r="AI25" s="948">
        <v>401.01274376000003</v>
      </c>
      <c r="AJ25" s="948">
        <v>401.01274376000003</v>
      </c>
      <c r="AK25" s="948">
        <v>401.01274376000003</v>
      </c>
      <c r="AL25" s="953">
        <v>401.01274376000003</v>
      </c>
      <c r="AM25" s="948">
        <v>560.31396375999998</v>
      </c>
      <c r="AN25" s="948">
        <v>560.31396375999998</v>
      </c>
      <c r="AO25" s="948">
        <v>560.31396375999998</v>
      </c>
      <c r="AP25" s="948">
        <v>560.31396375999998</v>
      </c>
      <c r="AQ25" s="948">
        <v>560.31396375999998</v>
      </c>
      <c r="AR25" s="948">
        <v>560.31396375999998</v>
      </c>
      <c r="AS25" s="948">
        <v>560.31396375999998</v>
      </c>
      <c r="AT25" s="948">
        <v>560.31396375999998</v>
      </c>
      <c r="AU25" s="948">
        <v>560.31396375999998</v>
      </c>
      <c r="AV25" s="977">
        <v>560.31396375999998</v>
      </c>
      <c r="AW25" s="978">
        <v>560.31396375999998</v>
      </c>
      <c r="AX25" s="972">
        <v>560.31396375999998</v>
      </c>
      <c r="AY25" s="972">
        <v>560.31396375999998</v>
      </c>
      <c r="AZ25" s="972">
        <v>560.31396375999998</v>
      </c>
      <c r="BA25" s="972">
        <v>560.31396375999998</v>
      </c>
      <c r="BB25" s="972">
        <v>530.38996376</v>
      </c>
      <c r="BC25" s="972">
        <v>368.43938270000001</v>
      </c>
      <c r="BD25" s="972">
        <v>368.43938270000001</v>
      </c>
      <c r="BE25" s="972">
        <v>368.43938270000001</v>
      </c>
      <c r="BF25" s="972">
        <v>368.43938270000001</v>
      </c>
      <c r="BG25" s="972">
        <v>368.43938270000001</v>
      </c>
      <c r="BH25" s="972">
        <v>368.43938270000001</v>
      </c>
      <c r="BI25" s="972">
        <v>1282.76704797</v>
      </c>
      <c r="BJ25" s="971">
        <v>1282.76704797</v>
      </c>
      <c r="BK25" s="972">
        <v>1282.76704797</v>
      </c>
      <c r="BL25" s="972">
        <v>1282.76704797</v>
      </c>
      <c r="BM25" s="972">
        <v>1074.58180687</v>
      </c>
      <c r="BN25" s="972">
        <v>1074.58180687</v>
      </c>
      <c r="BO25" s="972">
        <v>1074.58180687</v>
      </c>
      <c r="BP25" s="972">
        <v>1074.58180687</v>
      </c>
      <c r="BQ25" s="972">
        <v>1074.58180687</v>
      </c>
      <c r="BR25" s="972">
        <v>1074.58180687</v>
      </c>
      <c r="BS25" s="972">
        <v>1074.58180687</v>
      </c>
      <c r="BT25" s="972">
        <v>1074.58180687</v>
      </c>
      <c r="BU25" s="973">
        <v>1074.58180687</v>
      </c>
      <c r="BV25" s="971">
        <v>1366.5120875999999</v>
      </c>
      <c r="BW25" s="972">
        <v>1366.5120875999999</v>
      </c>
      <c r="BX25" s="972">
        <v>1252.2211294400001</v>
      </c>
      <c r="BY25" s="948">
        <v>1252.2211294400001</v>
      </c>
      <c r="BZ25" s="972">
        <v>1252.2211294400001</v>
      </c>
      <c r="CA25" s="972">
        <v>1252.2211294400001</v>
      </c>
      <c r="CB25" s="972">
        <v>1252.2211294400001</v>
      </c>
      <c r="CC25" s="972">
        <v>1252.2211294400001</v>
      </c>
      <c r="CD25" s="972">
        <v>1137.9301712800002</v>
      </c>
      <c r="CE25" s="972">
        <v>1137.9301712800002</v>
      </c>
      <c r="CF25" s="972">
        <v>1137.9301712800002</v>
      </c>
      <c r="CG25" s="973">
        <v>1137.9301712800002</v>
      </c>
      <c r="CH25" s="972">
        <v>1137.9301712800002</v>
      </c>
      <c r="CI25" s="972">
        <v>1137.9301712800002</v>
      </c>
      <c r="CJ25" s="972">
        <v>1023.6392131200002</v>
      </c>
      <c r="CK25" s="972">
        <v>1023.6392131200002</v>
      </c>
      <c r="CL25" s="972">
        <v>1023.6392131200002</v>
      </c>
      <c r="CM25" s="972">
        <v>1023.6392131200002</v>
      </c>
      <c r="CN25" s="972">
        <v>1023.6392131200002</v>
      </c>
      <c r="CO25" s="972">
        <v>1023.6392131200002</v>
      </c>
      <c r="CP25" s="972">
        <v>909.34825496000019</v>
      </c>
      <c r="CQ25" s="1042">
        <v>909.34825496000019</v>
      </c>
      <c r="CR25" s="1042">
        <v>882.79805162000014</v>
      </c>
      <c r="CS25" s="1042">
        <v>882.79805162000014</v>
      </c>
      <c r="CT25" s="1043">
        <v>882.79805162000014</v>
      </c>
      <c r="CU25" s="1042">
        <v>882.79805162000014</v>
      </c>
      <c r="CV25" s="1042">
        <v>768.50709346000008</v>
      </c>
      <c r="CW25" s="1042">
        <v>768.50709346000008</v>
      </c>
      <c r="CX25" s="1042">
        <v>741.95689012000014</v>
      </c>
      <c r="CY25" s="1042">
        <v>693.30184334000012</v>
      </c>
      <c r="CZ25" s="1042">
        <v>693.30184334000012</v>
      </c>
      <c r="DA25" s="1042">
        <v>10384.51844564</v>
      </c>
      <c r="DB25" s="1042">
        <v>10270.22748748</v>
      </c>
      <c r="DC25" s="1042">
        <v>10270.22748748</v>
      </c>
      <c r="DD25" s="1042">
        <v>7043.6772841399988</v>
      </c>
      <c r="DE25" s="1044">
        <v>6884.9582056599993</v>
      </c>
      <c r="DF25" s="1043">
        <v>6884.9582056599993</v>
      </c>
      <c r="DG25" s="1042">
        <v>6884.9582056599993</v>
      </c>
      <c r="DH25" s="1042">
        <v>10021.1657075</v>
      </c>
      <c r="DI25" s="1042">
        <v>10021.1657075</v>
      </c>
      <c r="DJ25" s="1042">
        <v>9437.8776881600006</v>
      </c>
      <c r="DK25" s="1042">
        <v>8345.8964256799991</v>
      </c>
      <c r="DL25" s="1048">
        <v>8296.2297590099988</v>
      </c>
      <c r="DM25" s="1048">
        <v>8296.2297590099988</v>
      </c>
      <c r="DN25" s="1048">
        <v>8124.7388008499993</v>
      </c>
      <c r="DO25" s="1048">
        <v>8181.9388008499991</v>
      </c>
      <c r="DP25" s="1048">
        <v>8181.9388008499991</v>
      </c>
      <c r="DQ25" s="1049">
        <v>8155.3885975099993</v>
      </c>
      <c r="DR25" s="1050">
        <v>3596.6695190299993</v>
      </c>
      <c r="DS25" s="1048">
        <v>3889.5681890299984</v>
      </c>
      <c r="DT25" s="1048">
        <v>3663.5451390299991</v>
      </c>
      <c r="DU25" s="1048">
        <v>3663.5451390299991</v>
      </c>
      <c r="DV25" s="1048">
        <v>3636.9949356899988</v>
      </c>
      <c r="DW25" s="1042">
        <v>3478.2758572099992</v>
      </c>
      <c r="DX25" s="1042">
        <v>3478.2758572099992</v>
      </c>
      <c r="DY25" s="1042">
        <v>3478.2758572099992</v>
      </c>
      <c r="DZ25" s="1042">
        <v>1650.901777209999</v>
      </c>
      <c r="EA25" s="1042">
        <v>1650.901777209999</v>
      </c>
      <c r="EB25" s="1042">
        <v>1650.901777209999</v>
      </c>
      <c r="EC25" s="1044">
        <v>1492.1826986799992</v>
      </c>
      <c r="ED25" s="1043">
        <v>1492.1826986799992</v>
      </c>
      <c r="EE25" s="1042">
        <v>1492.1826986799992</v>
      </c>
      <c r="EF25" s="1042">
        <v>1492.1826986799992</v>
      </c>
      <c r="EG25" s="1042">
        <v>1492.1826986799992</v>
      </c>
      <c r="EH25" s="1042">
        <v>1492.1826986799992</v>
      </c>
      <c r="EI25" s="1042">
        <v>1382.1186669799993</v>
      </c>
      <c r="EJ25" s="1042">
        <v>1382.1186669799993</v>
      </c>
      <c r="EK25" s="1042">
        <v>1382.1186669799993</v>
      </c>
      <c r="EL25" s="1042">
        <v>1382.1186669799993</v>
      </c>
      <c r="EM25" s="1042">
        <v>1382.1186669799993</v>
      </c>
      <c r="EN25" s="1042">
        <v>1382.1186669799993</v>
      </c>
      <c r="EO25" s="1042">
        <v>1272.0546352799993</v>
      </c>
      <c r="EP25" s="1043">
        <v>1272.0546352799993</v>
      </c>
      <c r="EQ25" s="1042">
        <v>1272.0546352799993</v>
      </c>
      <c r="ER25" s="1042">
        <v>1272.0546352799993</v>
      </c>
      <c r="ES25" s="1042">
        <v>1272.0546352799993</v>
      </c>
      <c r="ET25" s="1042">
        <v>1272.0546352799993</v>
      </c>
      <c r="EU25" s="1042">
        <v>1161.9906035799995</v>
      </c>
      <c r="EV25" s="1042">
        <v>1272.0546352799993</v>
      </c>
      <c r="EW25" s="1042">
        <v>1272.0546352799993</v>
      </c>
      <c r="EX25" s="1042">
        <v>1161.9906035799995</v>
      </c>
      <c r="EY25" s="1042">
        <v>1161.9906035799995</v>
      </c>
      <c r="EZ25" s="1042">
        <v>1161.9906035799995</v>
      </c>
      <c r="FA25" s="1044">
        <v>1051.9265718799995</v>
      </c>
      <c r="FB25" s="1043">
        <v>1051.9265718799995</v>
      </c>
      <c r="FC25" s="1042">
        <v>1051.9265718799995</v>
      </c>
      <c r="FD25" s="1042">
        <v>1051.9265718799995</v>
      </c>
      <c r="FE25" s="1042">
        <v>1051.9265718799995</v>
      </c>
      <c r="FF25" s="1042">
        <v>1051.9265718799995</v>
      </c>
      <c r="FG25" s="1042">
        <v>64674.587404721999</v>
      </c>
      <c r="FH25" s="1042">
        <v>64674.587404721999</v>
      </c>
      <c r="FI25" s="1042">
        <v>64674.587404721999</v>
      </c>
      <c r="FJ25" s="1042">
        <v>1100.6403169999996</v>
      </c>
      <c r="FK25" s="1042">
        <v>1100.6403169999996</v>
      </c>
      <c r="FL25" s="1042">
        <v>1100.6403169999996</v>
      </c>
      <c r="FM25" s="1044">
        <v>990.5762853</v>
      </c>
      <c r="FN25" s="1042">
        <v>990.5762853</v>
      </c>
      <c r="FO25" s="1042">
        <v>990.5762853</v>
      </c>
      <c r="FP25" s="1042">
        <v>990.5762853</v>
      </c>
      <c r="FQ25" s="1042">
        <v>880.51225360000001</v>
      </c>
      <c r="FR25" s="1042">
        <v>880.51225360000001</v>
      </c>
      <c r="FS25" s="1042">
        <v>770.44822190000002</v>
      </c>
      <c r="FT25" s="1042">
        <v>770.44822190000002</v>
      </c>
      <c r="FU25" s="1042">
        <v>770.44822190000002</v>
      </c>
      <c r="FV25" s="1042">
        <v>770.44822190000002</v>
      </c>
      <c r="FW25" s="1042">
        <v>770.44822190000002</v>
      </c>
      <c r="FX25" s="1042">
        <v>770.44822190000002</v>
      </c>
      <c r="FY25" s="1044">
        <v>660.38419019999981</v>
      </c>
      <c r="FZ25" s="1043">
        <v>660.38419019999981</v>
      </c>
      <c r="GA25" s="1042">
        <v>660.38419019999219</v>
      </c>
      <c r="GB25" s="1042">
        <v>660.38419019999219</v>
      </c>
      <c r="GC25" s="1042">
        <v>660.38419019999219</v>
      </c>
      <c r="GD25" s="1042">
        <v>660.38419019999219</v>
      </c>
      <c r="GE25" s="1042">
        <v>550.32015849999937</v>
      </c>
      <c r="GF25" s="1042">
        <v>550.32015849999937</v>
      </c>
      <c r="GG25" s="1042">
        <v>550.32015849999937</v>
      </c>
      <c r="GH25" s="1042">
        <v>550.32015849999937</v>
      </c>
      <c r="GI25" s="1042">
        <v>550.32015850000005</v>
      </c>
      <c r="GJ25" s="1042">
        <v>550.32015850000005</v>
      </c>
      <c r="GK25" s="973">
        <v>440.2561268</v>
      </c>
      <c r="GL25" s="1067"/>
    </row>
    <row r="26" spans="1:194" ht="39.75" customHeight="1" x14ac:dyDescent="0.7">
      <c r="A26" s="975" t="s">
        <v>733</v>
      </c>
      <c r="B26" s="977">
        <v>2.75E-2</v>
      </c>
      <c r="C26" s="977">
        <v>2.75E-2</v>
      </c>
      <c r="D26" s="977">
        <v>2.75E-2</v>
      </c>
      <c r="E26" s="977">
        <v>2.75E-2</v>
      </c>
      <c r="F26" s="977">
        <v>2.75E-2</v>
      </c>
      <c r="G26" s="977">
        <v>2.75E-2</v>
      </c>
      <c r="H26" s="977">
        <v>2.75E-2</v>
      </c>
      <c r="I26" s="977">
        <v>2.75E-2</v>
      </c>
      <c r="J26" s="977">
        <v>2.75E-2</v>
      </c>
      <c r="K26" s="977">
        <v>2.75E-2</v>
      </c>
      <c r="L26" s="977">
        <v>2.75E-2</v>
      </c>
      <c r="M26" s="977">
        <v>29.951499999999999</v>
      </c>
      <c r="N26" s="976">
        <v>29.951499999999999</v>
      </c>
      <c r="O26" s="977">
        <v>29.951499999999999</v>
      </c>
      <c r="P26" s="977">
        <v>29.951499999999999</v>
      </c>
      <c r="Q26" s="977">
        <v>29.951499999999999</v>
      </c>
      <c r="R26" s="977">
        <v>29.951499999999999</v>
      </c>
      <c r="S26" s="977">
        <v>29.951499999999999</v>
      </c>
      <c r="T26" s="977">
        <v>29.951499999999999</v>
      </c>
      <c r="U26" s="977">
        <v>29.951499999999999</v>
      </c>
      <c r="V26" s="977">
        <v>29.951499999999999</v>
      </c>
      <c r="W26" s="977">
        <v>29.951499999999999</v>
      </c>
      <c r="X26" s="977">
        <v>29.951499999999999</v>
      </c>
      <c r="Y26" s="978">
        <v>29.951499999999999</v>
      </c>
      <c r="Z26" s="977">
        <v>29.951499999999999</v>
      </c>
      <c r="AA26" s="977">
        <v>29.951499999999999</v>
      </c>
      <c r="AB26" s="977">
        <v>29.951499999999999</v>
      </c>
      <c r="AC26" s="977">
        <v>29.951499999999999</v>
      </c>
      <c r="AD26" s="977">
        <v>29.951499999999999</v>
      </c>
      <c r="AE26" s="977">
        <v>29.951499999999999</v>
      </c>
      <c r="AF26" s="977">
        <v>29.951499999999999</v>
      </c>
      <c r="AG26" s="977">
        <v>29.951499999999999</v>
      </c>
      <c r="AH26" s="977">
        <v>29.951499999999999</v>
      </c>
      <c r="AI26" s="977">
        <v>29.951499999999999</v>
      </c>
      <c r="AJ26" s="977">
        <v>29.951499999999999</v>
      </c>
      <c r="AK26" s="977">
        <v>29.951499999999999</v>
      </c>
      <c r="AL26" s="976">
        <v>29.951499999999999</v>
      </c>
      <c r="AM26" s="977">
        <v>29.951499999999999</v>
      </c>
      <c r="AN26" s="977">
        <v>29.951499999999999</v>
      </c>
      <c r="AO26" s="977">
        <v>29.951499999999999</v>
      </c>
      <c r="AP26" s="977">
        <v>29.951499999999999</v>
      </c>
      <c r="AQ26" s="977">
        <v>29.951499999999999</v>
      </c>
      <c r="AR26" s="977">
        <v>29.951499999999999</v>
      </c>
      <c r="AS26" s="977">
        <v>29.951499999999999</v>
      </c>
      <c r="AT26" s="977">
        <v>29.951499999999999</v>
      </c>
      <c r="AU26" s="977">
        <v>29.951499999999999</v>
      </c>
      <c r="AV26" s="977">
        <v>29.951499999999999</v>
      </c>
      <c r="AW26" s="978">
        <v>29.951499999999999</v>
      </c>
      <c r="AX26" s="980">
        <v>29.951499999999999</v>
      </c>
      <c r="AY26" s="980">
        <v>29.951499999999999</v>
      </c>
      <c r="AZ26" s="980">
        <v>29.951499999999999</v>
      </c>
      <c r="BA26" s="980">
        <v>29.951499999999999</v>
      </c>
      <c r="BB26" s="980">
        <v>2.75E-2</v>
      </c>
      <c r="BC26" s="980">
        <v>2.75E-2</v>
      </c>
      <c r="BD26" s="980">
        <v>2.75E-2</v>
      </c>
      <c r="BE26" s="980">
        <v>2.75E-2</v>
      </c>
      <c r="BF26" s="980">
        <v>2.75E-2</v>
      </c>
      <c r="BG26" s="980">
        <v>2.75E-2</v>
      </c>
      <c r="BH26" s="980">
        <v>2.75E-2</v>
      </c>
      <c r="BI26" s="980">
        <v>2.75E-2</v>
      </c>
      <c r="BJ26" s="979">
        <v>2.75E-2</v>
      </c>
      <c r="BK26" s="980">
        <v>2.75E-2</v>
      </c>
      <c r="BL26" s="980">
        <v>2.75E-2</v>
      </c>
      <c r="BM26" s="980">
        <v>2.75E-2</v>
      </c>
      <c r="BN26" s="980">
        <v>2.75E-2</v>
      </c>
      <c r="BO26" s="980">
        <v>2.75E-2</v>
      </c>
      <c r="BP26" s="980">
        <v>2.75E-2</v>
      </c>
      <c r="BQ26" s="980">
        <v>2.75E-2</v>
      </c>
      <c r="BR26" s="980">
        <v>2.75E-2</v>
      </c>
      <c r="BS26" s="980">
        <v>2.75E-2</v>
      </c>
      <c r="BT26" s="980">
        <v>2.75E-2</v>
      </c>
      <c r="BU26" s="981">
        <v>2.75E-2</v>
      </c>
      <c r="BV26" s="979">
        <v>2.75E-2</v>
      </c>
      <c r="BW26" s="980">
        <v>2.75E-2</v>
      </c>
      <c r="BX26" s="980">
        <v>2.75E-2</v>
      </c>
      <c r="BY26" s="977">
        <v>2.75E-2</v>
      </c>
      <c r="BZ26" s="980">
        <v>2.75E-2</v>
      </c>
      <c r="CA26" s="980">
        <v>2.75E-2</v>
      </c>
      <c r="CB26" s="980">
        <v>2.75E-2</v>
      </c>
      <c r="CC26" s="980">
        <v>2.75E-2</v>
      </c>
      <c r="CD26" s="980">
        <v>2.75E-2</v>
      </c>
      <c r="CE26" s="980">
        <v>2.75E-2</v>
      </c>
      <c r="CF26" s="980">
        <v>2.75E-2</v>
      </c>
      <c r="CG26" s="981">
        <v>2.75E-2</v>
      </c>
      <c r="CH26" s="980">
        <v>2.75E-2</v>
      </c>
      <c r="CI26" s="980">
        <v>2.75E-2</v>
      </c>
      <c r="CJ26" s="980">
        <v>2.75E-2</v>
      </c>
      <c r="CK26" s="980">
        <v>2.75E-2</v>
      </c>
      <c r="CL26" s="980">
        <v>2.75E-2</v>
      </c>
      <c r="CM26" s="980">
        <v>2.75E-2</v>
      </c>
      <c r="CN26" s="980">
        <v>2.75E-2</v>
      </c>
      <c r="CO26" s="980">
        <v>2.75E-2</v>
      </c>
      <c r="CP26" s="980">
        <v>2.75E-2</v>
      </c>
      <c r="CQ26" s="1045">
        <v>2.75E-2</v>
      </c>
      <c r="CR26" s="1045">
        <v>2.75E-2</v>
      </c>
      <c r="CS26" s="1045">
        <v>2.75E-2</v>
      </c>
      <c r="CT26" s="1046">
        <v>2.75E-2</v>
      </c>
      <c r="CU26" s="1045">
        <v>2.75E-2</v>
      </c>
      <c r="CV26" s="1045">
        <v>2.75E-2</v>
      </c>
      <c r="CW26" s="1045">
        <v>2.75E-2</v>
      </c>
      <c r="CX26" s="1045">
        <v>2.75E-2</v>
      </c>
      <c r="CY26" s="1045">
        <v>2.75E-2</v>
      </c>
      <c r="CZ26" s="1045">
        <v>2.75E-2</v>
      </c>
      <c r="DA26" s="1045">
        <v>9691.2441022999992</v>
      </c>
      <c r="DB26" s="1045">
        <v>9691.2441022999992</v>
      </c>
      <c r="DC26" s="1045">
        <v>9691.2441022999992</v>
      </c>
      <c r="DD26" s="1045">
        <v>6491.2441022999992</v>
      </c>
      <c r="DE26" s="1047">
        <v>6381.1800705999995</v>
      </c>
      <c r="DF26" s="1046">
        <v>6381.1800705999995</v>
      </c>
      <c r="DG26" s="1045">
        <v>6381.1800705999995</v>
      </c>
      <c r="DH26" s="1045">
        <v>7871.1800705999995</v>
      </c>
      <c r="DI26" s="1045">
        <v>7871.1800705999995</v>
      </c>
      <c r="DJ26" s="1045">
        <v>7314.4422545999996</v>
      </c>
      <c r="DK26" s="1045">
        <v>6271.1160388999988</v>
      </c>
      <c r="DL26" s="1051">
        <v>6221.4493722299985</v>
      </c>
      <c r="DM26" s="1051">
        <v>6221.4493722299985</v>
      </c>
      <c r="DN26" s="1051">
        <v>6164.2493722299987</v>
      </c>
      <c r="DO26" s="1051">
        <v>6221.4493722299985</v>
      </c>
      <c r="DP26" s="1051">
        <v>6221.4493722299985</v>
      </c>
      <c r="DQ26" s="1052">
        <v>6221.4493722299985</v>
      </c>
      <c r="DR26" s="1053">
        <v>1711.3853405299988</v>
      </c>
      <c r="DS26" s="1051">
        <v>1711.3853405299988</v>
      </c>
      <c r="DT26" s="1051">
        <v>1711.3853405299988</v>
      </c>
      <c r="DU26" s="1051">
        <v>1711.3853405299988</v>
      </c>
      <c r="DV26" s="1051">
        <v>1711.3853405299988</v>
      </c>
      <c r="DW26" s="1045">
        <v>1601.3213088299988</v>
      </c>
      <c r="DX26" s="1045">
        <v>1601.3213088299988</v>
      </c>
      <c r="DY26" s="1045">
        <v>1601.3213088299988</v>
      </c>
      <c r="DZ26" s="1045">
        <v>1601.3213088299988</v>
      </c>
      <c r="EA26" s="1045">
        <v>1601.3213088299988</v>
      </c>
      <c r="EB26" s="1045">
        <v>1601.3213088299988</v>
      </c>
      <c r="EC26" s="1047">
        <v>1491.2572771299988</v>
      </c>
      <c r="ED26" s="1046">
        <v>1491.2572771299988</v>
      </c>
      <c r="EE26" s="1045">
        <v>1491.2572771299988</v>
      </c>
      <c r="EF26" s="1045">
        <v>1491.2572771299988</v>
      </c>
      <c r="EG26" s="1045">
        <v>1491.2572771299988</v>
      </c>
      <c r="EH26" s="1045">
        <v>1491.2572771299988</v>
      </c>
      <c r="EI26" s="1045">
        <v>1381.193245429999</v>
      </c>
      <c r="EJ26" s="1045">
        <v>1381.193245429999</v>
      </c>
      <c r="EK26" s="1045">
        <v>1381.193245429999</v>
      </c>
      <c r="EL26" s="1045">
        <v>1381.193245429999</v>
      </c>
      <c r="EM26" s="1045">
        <v>1381.193245429999</v>
      </c>
      <c r="EN26" s="1045">
        <v>1381.193245429999</v>
      </c>
      <c r="EO26" s="1045">
        <v>1271.129213729999</v>
      </c>
      <c r="EP26" s="1046">
        <v>1271.129213729999</v>
      </c>
      <c r="EQ26" s="1045">
        <v>1271.129213729999</v>
      </c>
      <c r="ER26" s="1045">
        <v>1271.129213729999</v>
      </c>
      <c r="ES26" s="1045">
        <v>1271.129213729999</v>
      </c>
      <c r="ET26" s="1045">
        <v>1271.129213729999</v>
      </c>
      <c r="EU26" s="1045">
        <v>1161.0651820299991</v>
      </c>
      <c r="EV26" s="1045">
        <v>1271.129213729999</v>
      </c>
      <c r="EW26" s="1045">
        <v>1271.129213729999</v>
      </c>
      <c r="EX26" s="1045">
        <v>1161.0651820299991</v>
      </c>
      <c r="EY26" s="1045">
        <v>1161.0651820299991</v>
      </c>
      <c r="EZ26" s="1045">
        <v>1161.0651820299991</v>
      </c>
      <c r="FA26" s="1047">
        <v>1051.0011503299991</v>
      </c>
      <c r="FB26" s="1046">
        <v>1051.0011503299991</v>
      </c>
      <c r="FC26" s="1045">
        <v>1051.0011503299991</v>
      </c>
      <c r="FD26" s="1045">
        <v>1051.0011503299991</v>
      </c>
      <c r="FE26" s="1045">
        <v>1051.0011503299991</v>
      </c>
      <c r="FF26" s="1045">
        <v>1051.0011503299991</v>
      </c>
      <c r="FG26" s="1045">
        <v>1051.0011503299991</v>
      </c>
      <c r="FH26" s="1045">
        <v>1051.0011503299991</v>
      </c>
      <c r="FI26" s="1045">
        <v>1051.0011503299991</v>
      </c>
      <c r="FJ26" s="1045">
        <v>1100.6403169999996</v>
      </c>
      <c r="FK26" s="1045">
        <v>1100.6403169999996</v>
      </c>
      <c r="FL26" s="1045">
        <v>1100.6403169999996</v>
      </c>
      <c r="FM26" s="1047">
        <v>990.5762853</v>
      </c>
      <c r="FN26" s="1045">
        <v>990.5762853</v>
      </c>
      <c r="FO26" s="1045">
        <v>990.5762853</v>
      </c>
      <c r="FP26" s="1045">
        <v>990.5762853</v>
      </c>
      <c r="FQ26" s="1045">
        <v>880.51225360000001</v>
      </c>
      <c r="FR26" s="1045">
        <v>880.51225360000001</v>
      </c>
      <c r="FS26" s="1045">
        <v>770.44822190000002</v>
      </c>
      <c r="FT26" s="1045">
        <v>770.44822190000002</v>
      </c>
      <c r="FU26" s="1045">
        <v>770.44822190000002</v>
      </c>
      <c r="FV26" s="1045">
        <v>770.44822190000002</v>
      </c>
      <c r="FW26" s="1045">
        <v>770.44822190000002</v>
      </c>
      <c r="FX26" s="1045">
        <v>770.44822190000002</v>
      </c>
      <c r="FY26" s="1047">
        <v>660.38419019999981</v>
      </c>
      <c r="FZ26" s="1046">
        <v>660.38419019999981</v>
      </c>
      <c r="GA26" s="1045">
        <v>660.38419019999219</v>
      </c>
      <c r="GB26" s="1045">
        <v>660.38419019999219</v>
      </c>
      <c r="GC26" s="1045">
        <v>660.38419019999219</v>
      </c>
      <c r="GD26" s="1045">
        <v>660.38419019999219</v>
      </c>
      <c r="GE26" s="1045">
        <v>550.32015849999937</v>
      </c>
      <c r="GF26" s="1045">
        <v>550.32015849999937</v>
      </c>
      <c r="GG26" s="1045">
        <v>550.32015849999937</v>
      </c>
      <c r="GH26" s="1045">
        <v>550.32015849999937</v>
      </c>
      <c r="GI26" s="1045">
        <v>550.32015850000005</v>
      </c>
      <c r="GJ26" s="1045">
        <v>550.32015850000005</v>
      </c>
      <c r="GK26" s="981">
        <v>440.2561268</v>
      </c>
      <c r="GL26" s="1067"/>
    </row>
    <row r="27" spans="1:194" ht="39.75" customHeight="1" x14ac:dyDescent="0.7">
      <c r="A27" s="975" t="s">
        <v>734</v>
      </c>
      <c r="B27" s="977">
        <v>0.92542160000000007</v>
      </c>
      <c r="C27" s="977">
        <v>0.92542160000000007</v>
      </c>
      <c r="D27" s="977">
        <v>0.92542160000000007</v>
      </c>
      <c r="E27" s="977">
        <v>0.92542160000000007</v>
      </c>
      <c r="F27" s="977">
        <v>0.92542160000000029</v>
      </c>
      <c r="G27" s="977">
        <v>0.92542160000000029</v>
      </c>
      <c r="H27" s="977">
        <v>0.92542160000000029</v>
      </c>
      <c r="I27" s="977">
        <v>0.92542160000000029</v>
      </c>
      <c r="J27" s="977">
        <v>0.92542160000000029</v>
      </c>
      <c r="K27" s="977">
        <v>0.92542160000000029</v>
      </c>
      <c r="L27" s="977">
        <v>0.92542160000000029</v>
      </c>
      <c r="M27" s="977">
        <v>162.87600266000001</v>
      </c>
      <c r="N27" s="976">
        <v>162.87600266000001</v>
      </c>
      <c r="O27" s="977">
        <v>162.87600266000001</v>
      </c>
      <c r="P27" s="977">
        <v>162.87600266000001</v>
      </c>
      <c r="Q27" s="977">
        <v>162.87600266000001</v>
      </c>
      <c r="R27" s="977">
        <v>162.87600266000001</v>
      </c>
      <c r="S27" s="977">
        <v>162.87600266000001</v>
      </c>
      <c r="T27" s="977">
        <v>162.87600266000001</v>
      </c>
      <c r="U27" s="977">
        <v>162.87600266000001</v>
      </c>
      <c r="V27" s="977">
        <v>162.87600266000001</v>
      </c>
      <c r="W27" s="977">
        <v>162.87600266000001</v>
      </c>
      <c r="X27" s="977">
        <v>162.87600266000001</v>
      </c>
      <c r="Y27" s="978">
        <v>162.87600266000001</v>
      </c>
      <c r="Z27" s="977">
        <v>162.87600266000001</v>
      </c>
      <c r="AA27" s="977">
        <v>162.87600266000001</v>
      </c>
      <c r="AB27" s="977">
        <v>162.87600266000001</v>
      </c>
      <c r="AC27" s="977">
        <v>162.87600266000001</v>
      </c>
      <c r="AD27" s="977">
        <v>162.87600266000001</v>
      </c>
      <c r="AE27" s="977">
        <v>162.87600266000001</v>
      </c>
      <c r="AF27" s="977">
        <v>162.87600266000001</v>
      </c>
      <c r="AG27" s="977">
        <v>162.87600266000001</v>
      </c>
      <c r="AH27" s="977">
        <v>162.87600266000001</v>
      </c>
      <c r="AI27" s="977">
        <v>371.06124376000002</v>
      </c>
      <c r="AJ27" s="977">
        <v>371.06124376000002</v>
      </c>
      <c r="AK27" s="977">
        <v>371.06124376000002</v>
      </c>
      <c r="AL27" s="976">
        <v>371.06124376000002</v>
      </c>
      <c r="AM27" s="977">
        <v>530.36246375999997</v>
      </c>
      <c r="AN27" s="977">
        <v>530.36246375999997</v>
      </c>
      <c r="AO27" s="977">
        <v>530.36246375999997</v>
      </c>
      <c r="AP27" s="977">
        <v>530.36246375999997</v>
      </c>
      <c r="AQ27" s="977">
        <v>530.36246375999997</v>
      </c>
      <c r="AR27" s="977">
        <v>530.36246375999997</v>
      </c>
      <c r="AS27" s="977">
        <v>530.36246375999997</v>
      </c>
      <c r="AT27" s="977">
        <v>530.36246375999997</v>
      </c>
      <c r="AU27" s="977">
        <v>530.36246375999997</v>
      </c>
      <c r="AV27" s="977">
        <v>530.36246375999997</v>
      </c>
      <c r="AW27" s="978">
        <v>530.36246375999997</v>
      </c>
      <c r="AX27" s="980">
        <v>530.36246375999997</v>
      </c>
      <c r="AY27" s="980">
        <v>530.36246375999997</v>
      </c>
      <c r="AZ27" s="980">
        <v>530.36246375999997</v>
      </c>
      <c r="BA27" s="980">
        <v>530.36246375999997</v>
      </c>
      <c r="BB27" s="980">
        <v>530.36246375999997</v>
      </c>
      <c r="BC27" s="980">
        <v>368.41188270000004</v>
      </c>
      <c r="BD27" s="980">
        <v>368.41188270000004</v>
      </c>
      <c r="BE27" s="980">
        <v>368.41188270000004</v>
      </c>
      <c r="BF27" s="980">
        <v>368.41188270000004</v>
      </c>
      <c r="BG27" s="980">
        <v>368.41188270000004</v>
      </c>
      <c r="BH27" s="980">
        <v>368.41188270000004</v>
      </c>
      <c r="BI27" s="980">
        <v>1282.7395479699999</v>
      </c>
      <c r="BJ27" s="979">
        <v>1282.7395479699999</v>
      </c>
      <c r="BK27" s="980">
        <v>1282.7395479699999</v>
      </c>
      <c r="BL27" s="980">
        <v>1282.7395479699999</v>
      </c>
      <c r="BM27" s="980">
        <v>1074.5543068699999</v>
      </c>
      <c r="BN27" s="980">
        <v>1074.5543068699999</v>
      </c>
      <c r="BO27" s="980">
        <v>1074.5543068699999</v>
      </c>
      <c r="BP27" s="980">
        <v>1074.5543068699999</v>
      </c>
      <c r="BQ27" s="980">
        <v>1074.5543068699999</v>
      </c>
      <c r="BR27" s="980">
        <v>1074.5543068699999</v>
      </c>
      <c r="BS27" s="980">
        <v>1074.5543068699999</v>
      </c>
      <c r="BT27" s="980">
        <v>1074.5543068699999</v>
      </c>
      <c r="BU27" s="981">
        <v>1074.5543068699999</v>
      </c>
      <c r="BV27" s="979">
        <v>1366.4845875999999</v>
      </c>
      <c r="BW27" s="980">
        <v>1366.4845875999999</v>
      </c>
      <c r="BX27" s="980">
        <v>1252.19362944</v>
      </c>
      <c r="BY27" s="977">
        <v>1252.19362944</v>
      </c>
      <c r="BZ27" s="980">
        <v>1252.19362944</v>
      </c>
      <c r="CA27" s="980">
        <v>1252.19362944</v>
      </c>
      <c r="CB27" s="980">
        <v>1252.19362944</v>
      </c>
      <c r="CC27" s="980">
        <v>1252.19362944</v>
      </c>
      <c r="CD27" s="980">
        <v>1137.90267128</v>
      </c>
      <c r="CE27" s="980">
        <v>1137.90267128</v>
      </c>
      <c r="CF27" s="980">
        <v>1137.90267128</v>
      </c>
      <c r="CG27" s="981">
        <v>1137.90267128</v>
      </c>
      <c r="CH27" s="980">
        <v>1137.90267128</v>
      </c>
      <c r="CI27" s="980">
        <v>1137.90267128</v>
      </c>
      <c r="CJ27" s="980">
        <v>1023.6117131200002</v>
      </c>
      <c r="CK27" s="980">
        <v>1023.6117131200002</v>
      </c>
      <c r="CL27" s="980">
        <v>1023.6117131200002</v>
      </c>
      <c r="CM27" s="980">
        <v>1023.6117131200002</v>
      </c>
      <c r="CN27" s="980">
        <v>1023.6117131200002</v>
      </c>
      <c r="CO27" s="980">
        <v>1023.6117131200002</v>
      </c>
      <c r="CP27" s="980">
        <v>909.32075496000016</v>
      </c>
      <c r="CQ27" s="1045">
        <v>909.32075496000016</v>
      </c>
      <c r="CR27" s="1045">
        <v>882.77055162000011</v>
      </c>
      <c r="CS27" s="1045">
        <v>882.77055162000011</v>
      </c>
      <c r="CT27" s="1046">
        <v>882.77055162000011</v>
      </c>
      <c r="CU27" s="1045">
        <v>882.77055162000011</v>
      </c>
      <c r="CV27" s="1045">
        <v>768.47959346000016</v>
      </c>
      <c r="CW27" s="1045">
        <v>768.47959346000016</v>
      </c>
      <c r="CX27" s="1045">
        <v>741.92939012000011</v>
      </c>
      <c r="CY27" s="1045">
        <v>693.27434334000009</v>
      </c>
      <c r="CZ27" s="1045">
        <v>693.27434334000009</v>
      </c>
      <c r="DA27" s="1045">
        <v>693.27434334000009</v>
      </c>
      <c r="DB27" s="1045">
        <v>578.98338518000014</v>
      </c>
      <c r="DC27" s="1045">
        <v>578.98338518000014</v>
      </c>
      <c r="DD27" s="1045">
        <v>552.43318184000009</v>
      </c>
      <c r="DE27" s="1047">
        <v>503.77813506000018</v>
      </c>
      <c r="DF27" s="1046">
        <v>503.77813506000018</v>
      </c>
      <c r="DG27" s="1045">
        <v>503.77813506000018</v>
      </c>
      <c r="DH27" s="1045">
        <v>2149.9856368999999</v>
      </c>
      <c r="DI27" s="1045">
        <v>2149.9856368999999</v>
      </c>
      <c r="DJ27" s="1045">
        <v>2123.4354335600001</v>
      </c>
      <c r="DK27" s="1045">
        <v>2074.7803867799998</v>
      </c>
      <c r="DL27" s="1051">
        <v>2074.7803867799998</v>
      </c>
      <c r="DM27" s="1051">
        <v>2074.7803867799998</v>
      </c>
      <c r="DN27" s="1051">
        <v>1960.4894286200001</v>
      </c>
      <c r="DO27" s="1051">
        <v>1960.4894286200001</v>
      </c>
      <c r="DP27" s="1051">
        <v>1960.4894286200001</v>
      </c>
      <c r="DQ27" s="1052">
        <v>1933.9392252800001</v>
      </c>
      <c r="DR27" s="1053">
        <v>1885.2841785000001</v>
      </c>
      <c r="DS27" s="1051">
        <v>2178.1828484999996</v>
      </c>
      <c r="DT27" s="1051">
        <v>1952.1597985000003</v>
      </c>
      <c r="DU27" s="1051">
        <v>1952.1597985000003</v>
      </c>
      <c r="DV27" s="1051">
        <v>1925.6095951600003</v>
      </c>
      <c r="DW27" s="1045">
        <v>1876.9545483800002</v>
      </c>
      <c r="DX27" s="1045">
        <v>1876.9545483800002</v>
      </c>
      <c r="DY27" s="1045">
        <v>1876.9545483800002</v>
      </c>
      <c r="DZ27" s="1045">
        <v>49.580468380000227</v>
      </c>
      <c r="EA27" s="1045">
        <v>49.580468380000227</v>
      </c>
      <c r="EB27" s="1045">
        <v>49.580468380000227</v>
      </c>
      <c r="EC27" s="1047">
        <v>0.92542155000021975</v>
      </c>
      <c r="ED27" s="1046">
        <v>0.92542155000021975</v>
      </c>
      <c r="EE27" s="1045">
        <v>0.92542155000021975</v>
      </c>
      <c r="EF27" s="1045">
        <v>0.92542155000021975</v>
      </c>
      <c r="EG27" s="1045">
        <v>0.92542155000021975</v>
      </c>
      <c r="EH27" s="1045">
        <v>0.92542155000021975</v>
      </c>
      <c r="EI27" s="1045">
        <v>0.92542155000021975</v>
      </c>
      <c r="EJ27" s="1045">
        <v>0.92542155000021975</v>
      </c>
      <c r="EK27" s="1045">
        <v>0.92542155000021975</v>
      </c>
      <c r="EL27" s="1045">
        <v>0.92542155000021975</v>
      </c>
      <c r="EM27" s="1045">
        <v>0.92542155000021975</v>
      </c>
      <c r="EN27" s="1045">
        <v>0.92542155000021975</v>
      </c>
      <c r="EO27" s="1045">
        <v>0.92542155000021975</v>
      </c>
      <c r="EP27" s="1046">
        <v>0.92542155000021975</v>
      </c>
      <c r="EQ27" s="1045">
        <v>0.92542155000021975</v>
      </c>
      <c r="ER27" s="1045">
        <v>0.92542155000021975</v>
      </c>
      <c r="ES27" s="1045">
        <v>0.92542155000021975</v>
      </c>
      <c r="ET27" s="1045">
        <v>0.92542155000021975</v>
      </c>
      <c r="EU27" s="1045">
        <v>0.92542155000021975</v>
      </c>
      <c r="EV27" s="1045">
        <v>0.92542155000021975</v>
      </c>
      <c r="EW27" s="1045">
        <v>0.92542155000021975</v>
      </c>
      <c r="EX27" s="1045">
        <v>0.92542155000021975</v>
      </c>
      <c r="EY27" s="1045">
        <v>0.92542155000021975</v>
      </c>
      <c r="EZ27" s="1045">
        <v>0.92542155000021975</v>
      </c>
      <c r="FA27" s="1047">
        <v>0.92542155000021975</v>
      </c>
      <c r="FB27" s="1046">
        <v>0.92542155000021975</v>
      </c>
      <c r="FC27" s="1045">
        <v>0.92542155000021975</v>
      </c>
      <c r="FD27" s="1045">
        <v>0.92542155000021975</v>
      </c>
      <c r="FE27" s="1045">
        <v>0.92542155000021975</v>
      </c>
      <c r="FF27" s="1045">
        <v>0.92542155000021975</v>
      </c>
      <c r="FG27" s="1045">
        <v>0.88052155000021981</v>
      </c>
      <c r="FH27" s="1045">
        <v>0.88052155000021981</v>
      </c>
      <c r="FI27" s="1045">
        <v>0.88052155000021981</v>
      </c>
      <c r="FJ27" s="1045">
        <v>0</v>
      </c>
      <c r="FK27" s="1045">
        <v>0</v>
      </c>
      <c r="FL27" s="1045">
        <v>0</v>
      </c>
      <c r="FM27" s="1047">
        <v>0</v>
      </c>
      <c r="FN27" s="1045">
        <v>0</v>
      </c>
      <c r="FO27" s="1045">
        <v>0</v>
      </c>
      <c r="FP27" s="1045">
        <v>0</v>
      </c>
      <c r="FQ27" s="1045">
        <v>0</v>
      </c>
      <c r="FR27" s="1045">
        <v>0</v>
      </c>
      <c r="FS27" s="1045">
        <v>0</v>
      </c>
      <c r="FT27" s="1045">
        <v>0</v>
      </c>
      <c r="FU27" s="1045">
        <v>0</v>
      </c>
      <c r="FV27" s="1045">
        <v>0</v>
      </c>
      <c r="FW27" s="1045">
        <v>0</v>
      </c>
      <c r="FX27" s="1045">
        <v>0</v>
      </c>
      <c r="FY27" s="1047">
        <v>0</v>
      </c>
      <c r="FZ27" s="1046">
        <v>0</v>
      </c>
      <c r="GA27" s="1045">
        <v>0</v>
      </c>
      <c r="GB27" s="1045">
        <v>0</v>
      </c>
      <c r="GC27" s="1045">
        <v>0</v>
      </c>
      <c r="GD27" s="1045">
        <v>0</v>
      </c>
      <c r="GE27" s="1045">
        <v>0</v>
      </c>
      <c r="GF27" s="1045">
        <v>0</v>
      </c>
      <c r="GG27" s="1045">
        <v>0</v>
      </c>
      <c r="GH27" s="1045">
        <v>0</v>
      </c>
      <c r="GI27" s="1045">
        <v>0</v>
      </c>
      <c r="GJ27" s="1045">
        <v>0</v>
      </c>
      <c r="GK27" s="981">
        <v>0</v>
      </c>
      <c r="GL27" s="1067"/>
    </row>
    <row r="28" spans="1:194" ht="39.75" customHeight="1" x14ac:dyDescent="0.7">
      <c r="A28" s="988" t="s">
        <v>704</v>
      </c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8"/>
      <c r="N28" s="953"/>
      <c r="O28" s="948"/>
      <c r="P28" s="948"/>
      <c r="Q28" s="948"/>
      <c r="R28" s="948"/>
      <c r="S28" s="948"/>
      <c r="T28" s="948"/>
      <c r="U28" s="948"/>
      <c r="V28" s="948"/>
      <c r="W28" s="948"/>
      <c r="X28" s="948"/>
      <c r="Y28" s="954"/>
      <c r="Z28" s="948"/>
      <c r="AA28" s="948"/>
      <c r="AB28" s="948"/>
      <c r="AC28" s="948"/>
      <c r="AD28" s="948"/>
      <c r="AE28" s="948"/>
      <c r="AF28" s="948"/>
      <c r="AG28" s="948"/>
      <c r="AH28" s="948"/>
      <c r="AI28" s="948"/>
      <c r="AJ28" s="948"/>
      <c r="AK28" s="948"/>
      <c r="AL28" s="953"/>
      <c r="AM28" s="948"/>
      <c r="AN28" s="948"/>
      <c r="AO28" s="948"/>
      <c r="AP28" s="948"/>
      <c r="AQ28" s="948"/>
      <c r="AR28" s="948"/>
      <c r="AS28" s="948"/>
      <c r="AT28" s="948"/>
      <c r="AU28" s="948"/>
      <c r="AV28" s="977"/>
      <c r="AW28" s="978"/>
      <c r="AX28" s="977"/>
      <c r="AY28" s="977"/>
      <c r="AZ28" s="977"/>
      <c r="BA28" s="977"/>
      <c r="BB28" s="977"/>
      <c r="BC28" s="977"/>
      <c r="BD28" s="977"/>
      <c r="BE28" s="977"/>
      <c r="BF28" s="977"/>
      <c r="BG28" s="977"/>
      <c r="BH28" s="977"/>
      <c r="BI28" s="977"/>
      <c r="BJ28" s="976"/>
      <c r="BK28" s="977"/>
      <c r="BL28" s="977"/>
      <c r="BM28" s="977"/>
      <c r="BN28" s="977"/>
      <c r="BO28" s="977"/>
      <c r="BP28" s="977"/>
      <c r="BQ28" s="977"/>
      <c r="BR28" s="977"/>
      <c r="BS28" s="977"/>
      <c r="BT28" s="977"/>
      <c r="BU28" s="978"/>
      <c r="BV28" s="976"/>
      <c r="BW28" s="977"/>
      <c r="BX28" s="977"/>
      <c r="BY28" s="977"/>
      <c r="BZ28" s="980"/>
      <c r="CA28" s="980"/>
      <c r="CB28" s="980"/>
      <c r="CC28" s="980"/>
      <c r="CD28" s="980"/>
      <c r="CE28" s="980"/>
      <c r="CF28" s="980"/>
      <c r="CG28" s="981"/>
      <c r="CH28" s="980"/>
      <c r="CI28" s="980"/>
      <c r="CJ28" s="980"/>
      <c r="CK28" s="980"/>
      <c r="CL28" s="980"/>
      <c r="CM28" s="980"/>
      <c r="CN28" s="980"/>
      <c r="CO28" s="980"/>
      <c r="CP28" s="980"/>
      <c r="CQ28" s="1045"/>
      <c r="CR28" s="1045"/>
      <c r="CS28" s="1045"/>
      <c r="CT28" s="1046"/>
      <c r="CU28" s="1045"/>
      <c r="CV28" s="1045"/>
      <c r="CW28" s="1045"/>
      <c r="CX28" s="1045"/>
      <c r="CY28" s="1045"/>
      <c r="CZ28" s="1045"/>
      <c r="DA28" s="1045"/>
      <c r="DB28" s="1045"/>
      <c r="DC28" s="1045"/>
      <c r="DD28" s="1045"/>
      <c r="DE28" s="1047"/>
      <c r="DF28" s="1046"/>
      <c r="DG28" s="1045"/>
      <c r="DH28" s="1045"/>
      <c r="DI28" s="1045"/>
      <c r="DJ28" s="1045"/>
      <c r="DK28" s="1045"/>
      <c r="DL28" s="1051"/>
      <c r="DM28" s="1051"/>
      <c r="DN28" s="1051"/>
      <c r="DO28" s="1051"/>
      <c r="DP28" s="1051"/>
      <c r="DQ28" s="1052"/>
      <c r="DR28" s="1053"/>
      <c r="DS28" s="1051"/>
      <c r="DT28" s="1051"/>
      <c r="DU28" s="1051"/>
      <c r="DV28" s="1051"/>
      <c r="DW28" s="1045"/>
      <c r="DX28" s="1045"/>
      <c r="DY28" s="1045"/>
      <c r="DZ28" s="1045"/>
      <c r="EA28" s="1045"/>
      <c r="EB28" s="1045"/>
      <c r="EC28" s="1047"/>
      <c r="ED28" s="1046"/>
      <c r="EE28" s="1045"/>
      <c r="EF28" s="1045"/>
      <c r="EG28" s="1045"/>
      <c r="EH28" s="1045"/>
      <c r="EI28" s="1045"/>
      <c r="EJ28" s="1045"/>
      <c r="EK28" s="1045"/>
      <c r="EL28" s="1045"/>
      <c r="EM28" s="1045"/>
      <c r="EN28" s="1045"/>
      <c r="EO28" s="1045"/>
      <c r="EP28" s="1046"/>
      <c r="EQ28" s="1045"/>
      <c r="ER28" s="1045"/>
      <c r="ES28" s="1045"/>
      <c r="ET28" s="1045"/>
      <c r="EU28" s="1045"/>
      <c r="EV28" s="1045"/>
      <c r="EW28" s="1045"/>
      <c r="EX28" s="1045"/>
      <c r="EY28" s="1045"/>
      <c r="EZ28" s="1045"/>
      <c r="FA28" s="1047"/>
      <c r="FB28" s="1046"/>
      <c r="FC28" s="1045"/>
      <c r="FD28" s="1045"/>
      <c r="FE28" s="1045"/>
      <c r="FF28" s="1045"/>
      <c r="FG28" s="1045"/>
      <c r="FH28" s="1045"/>
      <c r="FI28" s="1045"/>
      <c r="FJ28" s="1045"/>
      <c r="FK28" s="1045"/>
      <c r="FL28" s="1045"/>
      <c r="FM28" s="1047"/>
      <c r="FN28" s="1045"/>
      <c r="FO28" s="1045"/>
      <c r="FP28" s="1045"/>
      <c r="FQ28" s="1045"/>
      <c r="FR28" s="1045"/>
      <c r="FS28" s="1045"/>
      <c r="FT28" s="1045"/>
      <c r="FU28" s="1045"/>
      <c r="FV28" s="1045"/>
      <c r="FW28" s="1045"/>
      <c r="FX28" s="1045"/>
      <c r="FY28" s="1047"/>
      <c r="FZ28" s="1046"/>
      <c r="GA28" s="1045"/>
      <c r="GB28" s="1045"/>
      <c r="GC28" s="1045"/>
      <c r="GD28" s="1045"/>
      <c r="GE28" s="1045"/>
      <c r="GF28" s="1045"/>
      <c r="GG28" s="1045"/>
      <c r="GH28" s="1045"/>
      <c r="GI28" s="1045"/>
      <c r="GJ28" s="1045"/>
      <c r="GK28" s="981"/>
      <c r="GL28" s="1067"/>
    </row>
    <row r="29" spans="1:194" ht="39.75" customHeight="1" x14ac:dyDescent="0.7">
      <c r="A29" s="988" t="s">
        <v>768</v>
      </c>
      <c r="B29" s="948">
        <v>4164.9459268999999</v>
      </c>
      <c r="C29" s="948">
        <v>4153.5641858999998</v>
      </c>
      <c r="D29" s="948">
        <v>4482.7764988999998</v>
      </c>
      <c r="E29" s="948">
        <v>4519.1094028999996</v>
      </c>
      <c r="F29" s="948">
        <v>4538.2151899</v>
      </c>
      <c r="G29" s="948">
        <v>4512.3345838999994</v>
      </c>
      <c r="H29" s="948">
        <v>4579.892426899999</v>
      </c>
      <c r="I29" s="948">
        <v>4626.0915378999998</v>
      </c>
      <c r="J29" s="948">
        <v>4774.1784489000001</v>
      </c>
      <c r="K29" s="948">
        <v>5067.9185279000012</v>
      </c>
      <c r="L29" s="948">
        <v>5018.6984298999996</v>
      </c>
      <c r="M29" s="948"/>
      <c r="N29" s="953">
        <v>5390.85677596</v>
      </c>
      <c r="O29" s="948">
        <v>5349.7364339599999</v>
      </c>
      <c r="P29" s="948">
        <v>5454.7450269599994</v>
      </c>
      <c r="Q29" s="948">
        <v>6116.6899079599998</v>
      </c>
      <c r="R29" s="948">
        <v>6242.8567779600007</v>
      </c>
      <c r="S29" s="948">
        <v>6257.8961719600002</v>
      </c>
      <c r="T29" s="948">
        <v>6268.3316369600007</v>
      </c>
      <c r="U29" s="948">
        <v>6442.2713929599986</v>
      </c>
      <c r="V29" s="948">
        <v>6365.3051009599994</v>
      </c>
      <c r="W29" s="948">
        <v>6331.0884149599997</v>
      </c>
      <c r="X29" s="948">
        <v>6546.6952329600008</v>
      </c>
      <c r="Y29" s="954">
        <v>6766.510642960001</v>
      </c>
      <c r="Z29" s="948">
        <v>6996.4478139599996</v>
      </c>
      <c r="AA29" s="948">
        <v>7256.9941399599993</v>
      </c>
      <c r="AB29" s="948">
        <v>7299.6838649600022</v>
      </c>
      <c r="AC29" s="948">
        <v>7163.4001959600009</v>
      </c>
      <c r="AD29" s="948">
        <v>7452.3759029600005</v>
      </c>
      <c r="AE29" s="948">
        <v>7654.0591879600006</v>
      </c>
      <c r="AF29" s="948">
        <v>7532.5479149600005</v>
      </c>
      <c r="AG29" s="948">
        <v>7626.38019429</v>
      </c>
      <c r="AH29" s="948">
        <v>7552.7136509600005</v>
      </c>
      <c r="AI29" s="948">
        <v>8387.0719906020022</v>
      </c>
      <c r="AJ29" s="948">
        <v>8868.0829639800013</v>
      </c>
      <c r="AK29" s="948">
        <v>9721.8274744499995</v>
      </c>
      <c r="AL29" s="953">
        <v>10070.036242060001</v>
      </c>
      <c r="AM29" s="948">
        <v>10467.447937829997</v>
      </c>
      <c r="AN29" s="948">
        <v>10667.201661969999</v>
      </c>
      <c r="AO29" s="948">
        <v>10958.730957060001</v>
      </c>
      <c r="AP29" s="948">
        <v>11076.739774259999</v>
      </c>
      <c r="AQ29" s="948">
        <v>11187.977535639999</v>
      </c>
      <c r="AR29" s="948">
        <v>11886.026118489999</v>
      </c>
      <c r="AS29" s="948">
        <v>12207.829434790001</v>
      </c>
      <c r="AT29" s="948">
        <v>12283.139728769998</v>
      </c>
      <c r="AU29" s="948">
        <v>12522.619647672</v>
      </c>
      <c r="AV29" s="956">
        <v>13783.182222899999</v>
      </c>
      <c r="AW29" s="957">
        <v>14556.207922559999</v>
      </c>
      <c r="AX29" s="956">
        <v>14540.235603689998</v>
      </c>
      <c r="AY29" s="956">
        <v>14518.169894269999</v>
      </c>
      <c r="AZ29" s="956">
        <v>14639.4724855</v>
      </c>
      <c r="BA29" s="956">
        <v>14654.66512356</v>
      </c>
      <c r="BB29" s="956">
        <v>14848.950688389999</v>
      </c>
      <c r="BC29" s="956">
        <v>15324.853846499998</v>
      </c>
      <c r="BD29" s="956">
        <v>15713.914668609999</v>
      </c>
      <c r="BE29" s="956">
        <v>15328.574767790002</v>
      </c>
      <c r="BF29" s="956">
        <v>15264.064606029999</v>
      </c>
      <c r="BG29" s="956">
        <v>15977.930953022</v>
      </c>
      <c r="BH29" s="956">
        <v>16868.942676580002</v>
      </c>
      <c r="BI29" s="956">
        <v>19352.667148530003</v>
      </c>
      <c r="BJ29" s="955">
        <v>19377.091983390001</v>
      </c>
      <c r="BK29" s="956">
        <v>19573.445579390002</v>
      </c>
      <c r="BL29" s="956">
        <v>21407.426332390001</v>
      </c>
      <c r="BM29" s="956">
        <v>20851.881097290003</v>
      </c>
      <c r="BN29" s="956">
        <v>20342.21951029</v>
      </c>
      <c r="BO29" s="956">
        <v>20552.957488250002</v>
      </c>
      <c r="BP29" s="956">
        <v>20857.860705290001</v>
      </c>
      <c r="BQ29" s="956">
        <v>21622.183883289999</v>
      </c>
      <c r="BR29" s="956">
        <v>21788.136847280002</v>
      </c>
      <c r="BS29" s="956">
        <v>22477.962825280003</v>
      </c>
      <c r="BT29" s="956">
        <v>22494.871703270004</v>
      </c>
      <c r="BU29" s="957">
        <v>23259.399874279999</v>
      </c>
      <c r="BV29" s="955">
        <v>23785.118812010001</v>
      </c>
      <c r="BW29" s="956">
        <v>23341.94520301</v>
      </c>
      <c r="BX29" s="956">
        <v>23982.806707850003</v>
      </c>
      <c r="BY29" s="956">
        <v>23852.487673849999</v>
      </c>
      <c r="BZ29" s="956">
        <v>23871.81329885</v>
      </c>
      <c r="CA29" s="956">
        <v>24694.893265850002</v>
      </c>
      <c r="CB29" s="956">
        <v>25307.032514849998</v>
      </c>
      <c r="CC29" s="956">
        <v>26065.142967849999</v>
      </c>
      <c r="CD29" s="956">
        <v>26291.291417699998</v>
      </c>
      <c r="CE29" s="956">
        <v>27079.470971202001</v>
      </c>
      <c r="CF29" s="956">
        <v>27911.840907400005</v>
      </c>
      <c r="CG29" s="957">
        <v>28264.780916</v>
      </c>
      <c r="CH29" s="956">
        <v>27679.191356980002</v>
      </c>
      <c r="CI29" s="956">
        <v>28133.087037179997</v>
      </c>
      <c r="CJ29" s="956">
        <v>27781.898392219999</v>
      </c>
      <c r="CK29" s="956">
        <v>27659.445791819999</v>
      </c>
      <c r="CL29" s="956">
        <v>28195.286100019999</v>
      </c>
      <c r="CM29" s="956">
        <v>28246.05889543</v>
      </c>
      <c r="CN29" s="956">
        <v>28630.726180419995</v>
      </c>
      <c r="CO29" s="956">
        <v>26983.83100762</v>
      </c>
      <c r="CP29" s="956">
        <v>26884.027451459999</v>
      </c>
      <c r="CQ29" s="1068">
        <v>26691.286592459997</v>
      </c>
      <c r="CR29" s="1068">
        <v>27205.351646730007</v>
      </c>
      <c r="CS29" s="1068">
        <v>27874.351710719995</v>
      </c>
      <c r="CT29" s="1069">
        <v>27641.993018320001</v>
      </c>
      <c r="CU29" s="1068">
        <v>27782.54742966</v>
      </c>
      <c r="CV29" s="1068">
        <v>28457.232563960002</v>
      </c>
      <c r="CW29" s="1068">
        <v>28423.165084759999</v>
      </c>
      <c r="CX29" s="1068">
        <v>29043.93221902</v>
      </c>
      <c r="CY29" s="1068">
        <v>29945.430858040003</v>
      </c>
      <c r="CZ29" s="1068">
        <v>29864.016140210002</v>
      </c>
      <c r="DA29" s="1068">
        <v>40643.027521019998</v>
      </c>
      <c r="DB29" s="1068">
        <v>43003.657380329998</v>
      </c>
      <c r="DC29" s="1068">
        <v>44352.063708779999</v>
      </c>
      <c r="DD29" s="1068">
        <v>43014.471817440004</v>
      </c>
      <c r="DE29" s="1070">
        <v>43566.475944949998</v>
      </c>
      <c r="DF29" s="1069">
        <v>46144.121690020002</v>
      </c>
      <c r="DG29" s="1068">
        <v>47874.914093129992</v>
      </c>
      <c r="DH29" s="1068">
        <v>51796.143475420002</v>
      </c>
      <c r="DI29" s="1068">
        <v>53576.104220820002</v>
      </c>
      <c r="DJ29" s="1068">
        <v>54212.591793959989</v>
      </c>
      <c r="DK29" s="1068">
        <v>55027.431651440013</v>
      </c>
      <c r="DL29" s="1048">
        <v>56539.537989800003</v>
      </c>
      <c r="DM29" s="1048">
        <v>59530.783357900007</v>
      </c>
      <c r="DN29" s="1048">
        <v>59937.91738413</v>
      </c>
      <c r="DO29" s="1048">
        <v>60381.114150720001</v>
      </c>
      <c r="DP29" s="1048">
        <v>61709.93188471</v>
      </c>
      <c r="DQ29" s="1049">
        <v>62969.654344630006</v>
      </c>
      <c r="DR29" s="1050">
        <v>64125.501272249996</v>
      </c>
      <c r="DS29" s="1048">
        <v>64887.911938509991</v>
      </c>
      <c r="DT29" s="1048">
        <v>70537.311947499998</v>
      </c>
      <c r="DU29" s="1048">
        <v>72882.625720080003</v>
      </c>
      <c r="DV29" s="1048">
        <v>74935.639729479997</v>
      </c>
      <c r="DW29" s="1042">
        <v>76261.776999370006</v>
      </c>
      <c r="DX29" s="1042">
        <v>78482.148989840003</v>
      </c>
      <c r="DY29" s="1042">
        <v>82210.356959459983</v>
      </c>
      <c r="DZ29" s="1042">
        <v>78385.928768139987</v>
      </c>
      <c r="EA29" s="1042">
        <v>84245.790979510013</v>
      </c>
      <c r="EB29" s="1042">
        <v>87337.362009260003</v>
      </c>
      <c r="EC29" s="1044">
        <v>88264.547936399991</v>
      </c>
      <c r="ED29" s="1043">
        <v>91646.830557639987</v>
      </c>
      <c r="EE29" s="1042">
        <v>92773.406782779988</v>
      </c>
      <c r="EF29" s="1042">
        <v>97739.612313320016</v>
      </c>
      <c r="EG29" s="1042">
        <v>100504.01330252999</v>
      </c>
      <c r="EH29" s="1042">
        <v>103352.18768392998</v>
      </c>
      <c r="EI29" s="1042">
        <v>105341.01202634</v>
      </c>
      <c r="EJ29" s="1042">
        <v>105928.83256279999</v>
      </c>
      <c r="EK29" s="1042">
        <v>108451.52635766</v>
      </c>
      <c r="EL29" s="1042">
        <v>111912.7886936</v>
      </c>
      <c r="EM29" s="1042">
        <v>112936.85440538001</v>
      </c>
      <c r="EN29" s="1042">
        <v>115808.15978411</v>
      </c>
      <c r="EO29" s="1042">
        <v>116297.54963479</v>
      </c>
      <c r="EP29" s="1043">
        <f>EP31+EP30</f>
        <v>118875.96546163001</v>
      </c>
      <c r="EQ29" s="1042">
        <f t="shared" ref="EQ29:FA29" si="3">EQ31+EQ30</f>
        <v>121910.48393940002</v>
      </c>
      <c r="ER29" s="1042">
        <f t="shared" si="3"/>
        <v>123057.32202512001</v>
      </c>
      <c r="ES29" s="1042">
        <f t="shared" si="3"/>
        <v>123532.5275887</v>
      </c>
      <c r="ET29" s="1042">
        <f t="shared" si="3"/>
        <v>123247.11563674998</v>
      </c>
      <c r="EU29" s="1042">
        <f t="shared" si="3"/>
        <v>125479.88148680999</v>
      </c>
      <c r="EV29" s="1042">
        <f t="shared" si="3"/>
        <v>129636.82664689</v>
      </c>
      <c r="EW29" s="1042">
        <f t="shared" si="3"/>
        <v>133868.17519250003</v>
      </c>
      <c r="EX29" s="1042">
        <f t="shared" si="3"/>
        <v>135634.70844806</v>
      </c>
      <c r="EY29" s="1042">
        <f t="shared" si="3"/>
        <v>138596.80968554001</v>
      </c>
      <c r="EZ29" s="1042">
        <f t="shared" si="3"/>
        <v>136303.97421813</v>
      </c>
      <c r="FA29" s="1044">
        <f t="shared" si="3"/>
        <v>137803.05867486002</v>
      </c>
      <c r="FB29" s="1043">
        <v>135647.09805032</v>
      </c>
      <c r="FC29" s="1042">
        <v>146743.73486142003</v>
      </c>
      <c r="FD29" s="1042">
        <v>149952.26749593997</v>
      </c>
      <c r="FE29" s="1042">
        <v>150402.19108179002</v>
      </c>
      <c r="FF29" s="1042">
        <v>151520.59173618906</v>
      </c>
      <c r="FG29" s="1042">
        <v>246382.25059985</v>
      </c>
      <c r="FH29" s="1042">
        <v>248418.99443898999</v>
      </c>
      <c r="FI29" s="1042">
        <v>250957.40325562001</v>
      </c>
      <c r="FJ29" s="1042">
        <v>269892.46359184687</v>
      </c>
      <c r="FK29" s="1042">
        <v>269892.46359184687</v>
      </c>
      <c r="FL29" s="1042">
        <v>247528.48049636002</v>
      </c>
      <c r="FM29" s="1044">
        <v>254266.71001122001</v>
      </c>
      <c r="FN29" s="1042">
        <v>262416.22643134999</v>
      </c>
      <c r="FO29" s="1042">
        <v>272645.58624545002</v>
      </c>
      <c r="FP29" s="1042">
        <v>279633.21389999997</v>
      </c>
      <c r="FQ29" s="1042">
        <v>281627.51242790004</v>
      </c>
      <c r="FR29" s="1042">
        <v>284111.58108490001</v>
      </c>
      <c r="FS29" s="1042">
        <v>287047.61111846002</v>
      </c>
      <c r="FT29" s="1042">
        <v>288225.82170690002</v>
      </c>
      <c r="FU29" s="1042">
        <v>296505.10053781001</v>
      </c>
      <c r="FV29" s="1042">
        <v>298898.85062622</v>
      </c>
      <c r="FW29" s="1042">
        <v>304665.01265776996</v>
      </c>
      <c r="FX29" s="1042">
        <v>308995.19994687999</v>
      </c>
      <c r="FY29" s="1044">
        <v>308413.16340783663</v>
      </c>
      <c r="FZ29" s="1043">
        <v>318714.15721460432</v>
      </c>
      <c r="GA29" s="1042">
        <v>327132.11689153023</v>
      </c>
      <c r="GB29" s="1042">
        <v>326047.9724415302</v>
      </c>
      <c r="GC29" s="1042">
        <v>321562.91852561891</v>
      </c>
      <c r="GD29" s="1042">
        <v>315112.80856817082</v>
      </c>
      <c r="GE29" s="1042">
        <v>312160.78431759682</v>
      </c>
      <c r="GF29" s="1042">
        <v>323217.17899416259</v>
      </c>
      <c r="GG29" s="1042">
        <v>322054.25361468631</v>
      </c>
      <c r="GH29" s="1042">
        <v>317009.52027264581</v>
      </c>
      <c r="GI29" s="1042">
        <v>310484.07511047454</v>
      </c>
      <c r="GJ29" s="1042">
        <v>313948.26967867004</v>
      </c>
      <c r="GK29" s="973">
        <v>333305.11120817997</v>
      </c>
      <c r="GL29" s="1067"/>
    </row>
    <row r="30" spans="1:194" ht="39.75" customHeight="1" x14ac:dyDescent="0.7">
      <c r="A30" s="975" t="s">
        <v>733</v>
      </c>
      <c r="B30" s="977">
        <v>2892.7123963000008</v>
      </c>
      <c r="C30" s="977">
        <v>2852.3999773</v>
      </c>
      <c r="D30" s="977">
        <v>3057.1382952999993</v>
      </c>
      <c r="E30" s="977">
        <v>3090.0039642999996</v>
      </c>
      <c r="F30" s="977">
        <v>3050.0665432999999</v>
      </c>
      <c r="G30" s="977">
        <v>2981.8992402999993</v>
      </c>
      <c r="H30" s="977">
        <v>2984.8281003000002</v>
      </c>
      <c r="I30" s="977">
        <v>3161.9916733</v>
      </c>
      <c r="J30" s="977">
        <v>3243.6858193000003</v>
      </c>
      <c r="K30" s="977">
        <v>3600.4001023000005</v>
      </c>
      <c r="L30" s="977">
        <v>3585.6972743000001</v>
      </c>
      <c r="M30" s="977">
        <v>3766.3294993</v>
      </c>
      <c r="N30" s="976">
        <v>3678.1645622999999</v>
      </c>
      <c r="O30" s="977">
        <v>3606.7406863000001</v>
      </c>
      <c r="P30" s="977">
        <v>3526.0854172999998</v>
      </c>
      <c r="Q30" s="977">
        <v>4187.9324863000002</v>
      </c>
      <c r="R30" s="977">
        <v>4383.1858703000007</v>
      </c>
      <c r="S30" s="977">
        <v>4422.0367882999999</v>
      </c>
      <c r="T30" s="977">
        <v>4275.8327683000007</v>
      </c>
      <c r="U30" s="977">
        <v>4185.5842312999994</v>
      </c>
      <c r="V30" s="977">
        <v>4163.7569763000001</v>
      </c>
      <c r="W30" s="977">
        <v>3970.9079662999993</v>
      </c>
      <c r="X30" s="977">
        <v>4072.2845373</v>
      </c>
      <c r="Y30" s="978">
        <v>4282.9596993000005</v>
      </c>
      <c r="Z30" s="977">
        <v>4436.0798393000005</v>
      </c>
      <c r="AA30" s="977">
        <v>4544.1378152999996</v>
      </c>
      <c r="AB30" s="977">
        <v>4481.1366243000011</v>
      </c>
      <c r="AC30" s="977">
        <v>4251.086831300001</v>
      </c>
      <c r="AD30" s="977">
        <v>4407.6781473000001</v>
      </c>
      <c r="AE30" s="977">
        <v>4334.6831483000005</v>
      </c>
      <c r="AF30" s="977">
        <v>3907.4946393000005</v>
      </c>
      <c r="AG30" s="977">
        <v>3840.4537348100002</v>
      </c>
      <c r="AH30" s="977">
        <v>3692.3909822999999</v>
      </c>
      <c r="AI30" s="977">
        <v>4230.0524650720008</v>
      </c>
      <c r="AJ30" s="977">
        <v>4477.1914797899999</v>
      </c>
      <c r="AK30" s="977">
        <v>5191.8346864499999</v>
      </c>
      <c r="AL30" s="976">
        <v>5592.0780513</v>
      </c>
      <c r="AM30" s="977">
        <v>5695.5259027099992</v>
      </c>
      <c r="AN30" s="977">
        <v>5843.2975446</v>
      </c>
      <c r="AO30" s="977">
        <v>6019.2505573000008</v>
      </c>
      <c r="AP30" s="977">
        <v>5887.9819403000001</v>
      </c>
      <c r="AQ30" s="977">
        <v>5847.7751123799999</v>
      </c>
      <c r="AR30" s="977">
        <v>6535.3306018700005</v>
      </c>
      <c r="AS30" s="977">
        <v>6729.3897249299998</v>
      </c>
      <c r="AT30" s="977">
        <v>6704.0442235199998</v>
      </c>
      <c r="AU30" s="977">
        <v>6696.9815551319989</v>
      </c>
      <c r="AV30" s="977">
        <v>7146.85439649</v>
      </c>
      <c r="AW30" s="978">
        <v>7687.3176525599993</v>
      </c>
      <c r="AX30" s="977">
        <v>7548.8774046899998</v>
      </c>
      <c r="AY30" s="977">
        <v>7404.2209622700002</v>
      </c>
      <c r="AZ30" s="977">
        <v>7305.9357344999999</v>
      </c>
      <c r="BA30" s="977">
        <v>7197.0021635600006</v>
      </c>
      <c r="BB30" s="977">
        <v>7068.0013022999992</v>
      </c>
      <c r="BC30" s="977">
        <v>7429.0543335599996</v>
      </c>
      <c r="BD30" s="977">
        <v>7866.6917986699991</v>
      </c>
      <c r="BE30" s="977">
        <v>7490.4561086100002</v>
      </c>
      <c r="BF30" s="977">
        <v>7267.4497716100004</v>
      </c>
      <c r="BG30" s="977">
        <v>7463.1740786119999</v>
      </c>
      <c r="BH30" s="977">
        <v>8375.6653406799996</v>
      </c>
      <c r="BI30" s="977">
        <v>9451.9715023200006</v>
      </c>
      <c r="BJ30" s="976">
        <v>9272.0717713200011</v>
      </c>
      <c r="BK30" s="977">
        <v>9385.5742113199994</v>
      </c>
      <c r="BL30" s="977">
        <v>10551.121634560002</v>
      </c>
      <c r="BM30" s="977">
        <v>10168.305305560001</v>
      </c>
      <c r="BN30" s="977">
        <v>9411.0187735600011</v>
      </c>
      <c r="BO30" s="977">
        <v>9245.9419755199997</v>
      </c>
      <c r="BP30" s="977">
        <v>9429.9473475599989</v>
      </c>
      <c r="BQ30" s="977">
        <v>10122.17446656</v>
      </c>
      <c r="BR30" s="977">
        <v>10026.950978520001</v>
      </c>
      <c r="BS30" s="977">
        <v>10440.854516519999</v>
      </c>
      <c r="BT30" s="977">
        <v>9905.0649265199991</v>
      </c>
      <c r="BU30" s="978">
        <v>10429.13727152</v>
      </c>
      <c r="BV30" s="976">
        <v>10456.25558352</v>
      </c>
      <c r="BW30" s="977">
        <v>9546.575641520003</v>
      </c>
      <c r="BX30" s="977">
        <v>10013.659615780001</v>
      </c>
      <c r="BY30" s="977">
        <v>9733.3023217800001</v>
      </c>
      <c r="BZ30" s="977">
        <v>9463.647949780001</v>
      </c>
      <c r="CA30" s="977">
        <v>10049.511396779999</v>
      </c>
      <c r="CB30" s="977">
        <v>13268.620345520001</v>
      </c>
      <c r="CC30" s="977">
        <v>10036.343922300002</v>
      </c>
      <c r="CD30" s="977">
        <v>12412.494463290001</v>
      </c>
      <c r="CE30" s="977">
        <v>12905.772483891998</v>
      </c>
      <c r="CF30" s="977">
        <v>14146.78574709</v>
      </c>
      <c r="CG30" s="978">
        <v>14778.21695969</v>
      </c>
      <c r="CH30" s="977">
        <v>9284.3325517000012</v>
      </c>
      <c r="CI30" s="977">
        <v>10258.324403240002</v>
      </c>
      <c r="CJ30" s="977">
        <v>10373.813106560001</v>
      </c>
      <c r="CK30" s="977">
        <v>10583.51690927</v>
      </c>
      <c r="CL30" s="977">
        <v>10885.958240189999</v>
      </c>
      <c r="CM30" s="977">
        <v>10507.109920710001</v>
      </c>
      <c r="CN30" s="977">
        <v>11619.41520372</v>
      </c>
      <c r="CO30" s="977">
        <v>9299.1666038600015</v>
      </c>
      <c r="CP30" s="977">
        <v>9347.7586013600012</v>
      </c>
      <c r="CQ30" s="1071">
        <v>9422.4331840600007</v>
      </c>
      <c r="CR30" s="1071">
        <v>10458.71380361</v>
      </c>
      <c r="CS30" s="1071">
        <v>10316.54132081</v>
      </c>
      <c r="CT30" s="1072">
        <v>10400.885174080002</v>
      </c>
      <c r="CU30" s="1071">
        <v>10674.459697990002</v>
      </c>
      <c r="CV30" s="1071">
        <v>11223.659010950001</v>
      </c>
      <c r="CW30" s="1071">
        <v>10978.33050093</v>
      </c>
      <c r="CX30" s="1071">
        <v>10917.66328891</v>
      </c>
      <c r="CY30" s="1071">
        <v>11348.541963130001</v>
      </c>
      <c r="CZ30" s="1071">
        <v>10891.183956370001</v>
      </c>
      <c r="DA30" s="1071">
        <v>21506.5117728</v>
      </c>
      <c r="DB30" s="1071">
        <v>23595.492472679998</v>
      </c>
      <c r="DC30" s="1071">
        <v>24236.039860599998</v>
      </c>
      <c r="DD30" s="1071">
        <v>21593.672803600002</v>
      </c>
      <c r="DE30" s="1073">
        <v>21645.950442900001</v>
      </c>
      <c r="DF30" s="1072">
        <v>23456.441893719999</v>
      </c>
      <c r="DG30" s="1071">
        <v>24511.321491719995</v>
      </c>
      <c r="DH30" s="1071">
        <v>26166.55672049</v>
      </c>
      <c r="DI30" s="1071">
        <v>26152.133617370004</v>
      </c>
      <c r="DJ30" s="1071">
        <v>25669.976994299996</v>
      </c>
      <c r="DK30" s="1071">
        <v>26040.306189589999</v>
      </c>
      <c r="DL30" s="985">
        <v>27790.638509850003</v>
      </c>
      <c r="DM30" s="985">
        <v>29850.307145700001</v>
      </c>
      <c r="DN30" s="985">
        <v>30186.764430569998</v>
      </c>
      <c r="DO30" s="985">
        <v>30145.342469259998</v>
      </c>
      <c r="DP30" s="985">
        <v>30526.848419440001</v>
      </c>
      <c r="DQ30" s="986">
        <v>30724.017476080007</v>
      </c>
      <c r="DR30" s="987">
        <v>31420.299791689999</v>
      </c>
      <c r="DS30" s="985">
        <v>30622.294340199998</v>
      </c>
      <c r="DT30" s="985">
        <v>35652.121597620004</v>
      </c>
      <c r="DU30" s="985">
        <v>36639.134466699994</v>
      </c>
      <c r="DV30" s="985">
        <v>37399.036635350007</v>
      </c>
      <c r="DW30" s="982">
        <v>37807.49391573001</v>
      </c>
      <c r="DX30" s="982">
        <v>38210.30694083</v>
      </c>
      <c r="DY30" s="982">
        <v>40688.521644289998</v>
      </c>
      <c r="DZ30" s="982">
        <v>38116.851486709995</v>
      </c>
      <c r="EA30" s="982">
        <v>41693.323387130004</v>
      </c>
      <c r="EB30" s="982">
        <v>43525.219306170002</v>
      </c>
      <c r="EC30" s="984">
        <v>43054.229890430004</v>
      </c>
      <c r="ED30" s="983">
        <v>43982.412338679998</v>
      </c>
      <c r="EE30" s="982">
        <v>44580.180920570012</v>
      </c>
      <c r="EF30" s="982">
        <v>48316.69527643</v>
      </c>
      <c r="EG30" s="982">
        <v>49970.519529319994</v>
      </c>
      <c r="EH30" s="982">
        <v>51810.208031830007</v>
      </c>
      <c r="EI30" s="982">
        <v>52619.090847350002</v>
      </c>
      <c r="EJ30" s="982">
        <v>51999.863349749998</v>
      </c>
      <c r="EK30" s="982">
        <v>53812.571744920009</v>
      </c>
      <c r="EL30" s="982">
        <v>56547.502530439997</v>
      </c>
      <c r="EM30" s="982">
        <v>54717.210390889995</v>
      </c>
      <c r="EN30" s="982">
        <v>55749.072493139996</v>
      </c>
      <c r="EO30" s="982">
        <v>55127.104711690001</v>
      </c>
      <c r="EP30" s="983">
        <v>56280.168351930006</v>
      </c>
      <c r="EQ30" s="982">
        <v>58277.082048200013</v>
      </c>
      <c r="ER30" s="982">
        <v>57897.244557290011</v>
      </c>
      <c r="ES30" s="982">
        <v>57657.404494869996</v>
      </c>
      <c r="ET30" s="982">
        <v>55542.31767756999</v>
      </c>
      <c r="EU30" s="982">
        <v>55363.193050629998</v>
      </c>
      <c r="EV30" s="982">
        <v>56805.004508839986</v>
      </c>
      <c r="EW30" s="982">
        <v>57868.61355165</v>
      </c>
      <c r="EX30" s="982">
        <v>58277.532695890004</v>
      </c>
      <c r="EY30" s="982">
        <v>60281.610206510006</v>
      </c>
      <c r="EZ30" s="982">
        <v>58758.479014700002</v>
      </c>
      <c r="FA30" s="984">
        <v>61318.575597570009</v>
      </c>
      <c r="FB30" s="983">
        <v>59373.655508329997</v>
      </c>
      <c r="FC30" s="982">
        <v>69289.721792660013</v>
      </c>
      <c r="FD30" s="982">
        <v>71251.715825769992</v>
      </c>
      <c r="FE30" s="982">
        <v>70525.891022259995</v>
      </c>
      <c r="FF30" s="982">
        <v>70108.762245253005</v>
      </c>
      <c r="FG30" s="982">
        <v>68226.818987479972</v>
      </c>
      <c r="FH30" s="982">
        <v>68542.097713299969</v>
      </c>
      <c r="FI30" s="982">
        <v>69532.468788949991</v>
      </c>
      <c r="FJ30" s="982">
        <v>69531.82046125998</v>
      </c>
      <c r="FK30" s="982">
        <v>70419.836014300003</v>
      </c>
      <c r="FL30" s="982">
        <v>73901.662622349992</v>
      </c>
      <c r="FM30" s="984">
        <v>76234.193323739979</v>
      </c>
      <c r="FN30" s="982">
        <v>79483.941583740001</v>
      </c>
      <c r="FO30" s="982">
        <v>84295.364614980004</v>
      </c>
      <c r="FP30" s="982">
        <v>85637.627013709993</v>
      </c>
      <c r="FQ30" s="982">
        <v>83723.757634470006</v>
      </c>
      <c r="FR30" s="982">
        <v>81742.367403760014</v>
      </c>
      <c r="FS30" s="982">
        <v>80263.581903900005</v>
      </c>
      <c r="FT30" s="982">
        <v>78121.53124758997</v>
      </c>
      <c r="FU30" s="982">
        <v>78948.243809890002</v>
      </c>
      <c r="FV30" s="982">
        <v>78078.606585130008</v>
      </c>
      <c r="FW30" s="982">
        <v>80293.300258589996</v>
      </c>
      <c r="FX30" s="982">
        <v>81364.791614909991</v>
      </c>
      <c r="FY30" s="984">
        <v>77163.488639300165</v>
      </c>
      <c r="FZ30" s="983">
        <v>80374.132249016489</v>
      </c>
      <c r="GA30" s="2120">
        <v>83141.728817336771</v>
      </c>
      <c r="GB30" s="2120">
        <v>77315.176663367398</v>
      </c>
      <c r="GC30" s="2120">
        <v>74706.436083791181</v>
      </c>
      <c r="GD30" s="2120">
        <v>68471.803201374205</v>
      </c>
      <c r="GE30" s="2120">
        <v>73469.064460850408</v>
      </c>
      <c r="GF30" s="2120">
        <v>93064.460212303995</v>
      </c>
      <c r="GG30" s="2120">
        <v>90006.093944743319</v>
      </c>
      <c r="GH30" s="2120">
        <v>86602.645775094396</v>
      </c>
      <c r="GI30" s="2120">
        <v>80804.434549737009</v>
      </c>
      <c r="GJ30" s="2120">
        <v>71454.294088869996</v>
      </c>
      <c r="GK30" s="978">
        <v>83825.866769390006</v>
      </c>
      <c r="GL30" s="44"/>
    </row>
    <row r="31" spans="1:194" ht="39.75" customHeight="1" thickBot="1" x14ac:dyDescent="0.75">
      <c r="A31" s="1008" t="s">
        <v>734</v>
      </c>
      <c r="B31" s="1010">
        <v>1272.2335306</v>
      </c>
      <c r="C31" s="1010">
        <v>1301.1642085999999</v>
      </c>
      <c r="D31" s="1010">
        <v>1425.6382036000002</v>
      </c>
      <c r="E31" s="1010">
        <v>1429.1054385999998</v>
      </c>
      <c r="F31" s="1010">
        <v>1488.1486466000001</v>
      </c>
      <c r="G31" s="1010">
        <v>1530.4353436000001</v>
      </c>
      <c r="H31" s="1010">
        <v>1595.0643265999997</v>
      </c>
      <c r="I31" s="1010">
        <v>1464.0998646000003</v>
      </c>
      <c r="J31" s="1010">
        <v>1530.4926296000001</v>
      </c>
      <c r="K31" s="1010">
        <v>1467.5184256000002</v>
      </c>
      <c r="L31" s="1010">
        <v>1433.0011555999999</v>
      </c>
      <c r="M31" s="1010">
        <v>1503.1374946599999</v>
      </c>
      <c r="N31" s="1009">
        <v>1712.6922136599999</v>
      </c>
      <c r="O31" s="1010">
        <v>1742.9957476599998</v>
      </c>
      <c r="P31" s="1010">
        <v>1928.6596096599999</v>
      </c>
      <c r="Q31" s="1010">
        <v>1928.7574216599999</v>
      </c>
      <c r="R31" s="1010">
        <v>1859.6709076599998</v>
      </c>
      <c r="S31" s="1010">
        <v>1835.85938366</v>
      </c>
      <c r="T31" s="1010">
        <v>1992.4988686600002</v>
      </c>
      <c r="U31" s="1010">
        <v>2256.6871616599997</v>
      </c>
      <c r="V31" s="1010">
        <v>2201.5481246600002</v>
      </c>
      <c r="W31" s="1010">
        <v>2360.1804486600004</v>
      </c>
      <c r="X31" s="1010">
        <v>2474.4106956600008</v>
      </c>
      <c r="Y31" s="1011">
        <v>2483.5509436600005</v>
      </c>
      <c r="Z31" s="1010">
        <v>2560.3679746599996</v>
      </c>
      <c r="AA31" s="1010">
        <v>2712.8563246599992</v>
      </c>
      <c r="AB31" s="1010">
        <v>2818.5472406600006</v>
      </c>
      <c r="AC31" s="1010">
        <v>2912.3133646600004</v>
      </c>
      <c r="AD31" s="1010">
        <v>3044.6977556600004</v>
      </c>
      <c r="AE31" s="1010">
        <v>3319.3760396600001</v>
      </c>
      <c r="AF31" s="1010">
        <v>3625.0532756599996</v>
      </c>
      <c r="AG31" s="1010">
        <v>3785.9264594799997</v>
      </c>
      <c r="AH31" s="1010">
        <v>3860.3226686600001</v>
      </c>
      <c r="AI31" s="1010">
        <v>4157.0195255300005</v>
      </c>
      <c r="AJ31" s="1010">
        <v>4390.8914841900005</v>
      </c>
      <c r="AK31" s="1010">
        <v>4529.9927880000005</v>
      </c>
      <c r="AL31" s="1009">
        <v>4477.9581907600004</v>
      </c>
      <c r="AM31" s="1010">
        <v>4771.9220351199992</v>
      </c>
      <c r="AN31" s="1010">
        <v>4823.9041173699989</v>
      </c>
      <c r="AO31" s="1010">
        <v>4939.4803997600002</v>
      </c>
      <c r="AP31" s="1010">
        <v>5188.7578339599986</v>
      </c>
      <c r="AQ31" s="1010">
        <v>5340.2024232599997</v>
      </c>
      <c r="AR31" s="1010">
        <v>5350.6955166199996</v>
      </c>
      <c r="AS31" s="1010">
        <v>5478.4397098600002</v>
      </c>
      <c r="AT31" s="1010">
        <v>5579.0955052499994</v>
      </c>
      <c r="AU31" s="1010">
        <v>5825.6380925400008</v>
      </c>
      <c r="AV31" s="1010">
        <v>6636.3278264099999</v>
      </c>
      <c r="AW31" s="1011">
        <v>6868.8902699999999</v>
      </c>
      <c r="AX31" s="1010">
        <v>6991.3581989999993</v>
      </c>
      <c r="AY31" s="1010">
        <v>7113.9489320000002</v>
      </c>
      <c r="AZ31" s="1010">
        <v>7333.5367510000015</v>
      </c>
      <c r="BA31" s="1010">
        <v>7457.6629599999987</v>
      </c>
      <c r="BB31" s="1010">
        <v>7780.9493860900002</v>
      </c>
      <c r="BC31" s="1010">
        <v>7895.7995129399997</v>
      </c>
      <c r="BD31" s="1010">
        <v>7847.2228699399984</v>
      </c>
      <c r="BE31" s="1010">
        <v>7838.1186591799997</v>
      </c>
      <c r="BF31" s="1010">
        <v>7996.6148344199983</v>
      </c>
      <c r="BG31" s="1010">
        <v>8514.756874409999</v>
      </c>
      <c r="BH31" s="1010">
        <v>8493.2773359000021</v>
      </c>
      <c r="BI31" s="1010">
        <v>9900.6956462100025</v>
      </c>
      <c r="BJ31" s="1009">
        <v>10105.02021207</v>
      </c>
      <c r="BK31" s="1010">
        <v>10187.87136807</v>
      </c>
      <c r="BL31" s="1010">
        <v>10856.304697829999</v>
      </c>
      <c r="BM31" s="1010">
        <v>10683.57579173</v>
      </c>
      <c r="BN31" s="1010">
        <v>10931.200736729999</v>
      </c>
      <c r="BO31" s="1010">
        <v>11307.01551273</v>
      </c>
      <c r="BP31" s="1010">
        <v>11427.913357730002</v>
      </c>
      <c r="BQ31" s="1010">
        <v>11500.009416729999</v>
      </c>
      <c r="BR31" s="1010">
        <v>11761.185868760002</v>
      </c>
      <c r="BS31" s="1010">
        <v>12037.108308760002</v>
      </c>
      <c r="BT31" s="1010">
        <v>12589.806776750002</v>
      </c>
      <c r="BU31" s="1011">
        <v>12830.26260276</v>
      </c>
      <c r="BV31" s="1009">
        <v>13328.863228490001</v>
      </c>
      <c r="BW31" s="1010">
        <v>13795.369561489999</v>
      </c>
      <c r="BX31" s="1010">
        <v>13969.147092069999</v>
      </c>
      <c r="BY31" s="1010">
        <v>14119.185352070002</v>
      </c>
      <c r="BZ31" s="1010">
        <v>14408.165349070001</v>
      </c>
      <c r="CA31" s="1010">
        <v>14645.381869070001</v>
      </c>
      <c r="CB31" s="1010">
        <v>12038.412169329999</v>
      </c>
      <c r="CC31" s="1010">
        <v>16028.79904555</v>
      </c>
      <c r="CD31" s="1010">
        <v>13878.79695441</v>
      </c>
      <c r="CE31" s="1010">
        <v>14173.698487310001</v>
      </c>
      <c r="CF31" s="1010">
        <v>13765.055160310001</v>
      </c>
      <c r="CG31" s="1011">
        <v>13486.563956309999</v>
      </c>
      <c r="CH31" s="1010">
        <v>18394.858805280001</v>
      </c>
      <c r="CI31" s="1010">
        <v>17874.762633940001</v>
      </c>
      <c r="CJ31" s="1010">
        <v>17408.085285659999</v>
      </c>
      <c r="CK31" s="1010">
        <v>17075.928882549997</v>
      </c>
      <c r="CL31" s="1010">
        <v>17309.327859829998</v>
      </c>
      <c r="CM31" s="1010">
        <v>17738.948974719999</v>
      </c>
      <c r="CN31" s="1010">
        <v>17011.310976699995</v>
      </c>
      <c r="CO31" s="1010">
        <v>17684.664403759998</v>
      </c>
      <c r="CP31" s="1010">
        <v>17536.268850100001</v>
      </c>
      <c r="CQ31" s="1074">
        <v>17268.853408399998</v>
      </c>
      <c r="CR31" s="1074">
        <v>16746.637843120006</v>
      </c>
      <c r="CS31" s="1074">
        <v>17557.810389909999</v>
      </c>
      <c r="CT31" s="1075">
        <v>17241.107844239999</v>
      </c>
      <c r="CU31" s="1074">
        <v>17108.087731669999</v>
      </c>
      <c r="CV31" s="1074">
        <v>17233.573553010003</v>
      </c>
      <c r="CW31" s="1074">
        <v>17444.834583829997</v>
      </c>
      <c r="CX31" s="1074">
        <v>18126.26893011</v>
      </c>
      <c r="CY31" s="1074">
        <v>18596.88889491</v>
      </c>
      <c r="CZ31" s="1074">
        <v>18972.832183840001</v>
      </c>
      <c r="DA31" s="1074">
        <v>19136.515748219997</v>
      </c>
      <c r="DB31" s="1074">
        <v>19408.164907649996</v>
      </c>
      <c r="DC31" s="1074">
        <v>20116.023848180001</v>
      </c>
      <c r="DD31" s="1074">
        <v>21420.799013839998</v>
      </c>
      <c r="DE31" s="1076">
        <v>21920.525502050001</v>
      </c>
      <c r="DF31" s="1075">
        <v>22687.679796300006</v>
      </c>
      <c r="DG31" s="1074">
        <v>23363.59260141</v>
      </c>
      <c r="DH31" s="1074">
        <v>25629.586754930002</v>
      </c>
      <c r="DI31" s="1074">
        <v>27423.970603450001</v>
      </c>
      <c r="DJ31" s="1074">
        <v>28542.614799659998</v>
      </c>
      <c r="DK31" s="1074">
        <v>28987.125461850006</v>
      </c>
      <c r="DL31" s="1018">
        <v>28748.899479950003</v>
      </c>
      <c r="DM31" s="1018">
        <v>29680.476212200003</v>
      </c>
      <c r="DN31" s="1018">
        <v>29751.152953560002</v>
      </c>
      <c r="DO31" s="1018">
        <v>30235.771681459999</v>
      </c>
      <c r="DP31" s="1018">
        <v>31183.083465269996</v>
      </c>
      <c r="DQ31" s="1019">
        <v>32245.636868549998</v>
      </c>
      <c r="DR31" s="1020">
        <v>32705.201480560001</v>
      </c>
      <c r="DS31" s="1018">
        <v>34265.617598309997</v>
      </c>
      <c r="DT31" s="1018">
        <v>34885.190349880002</v>
      </c>
      <c r="DU31" s="1018">
        <v>36243.491253380009</v>
      </c>
      <c r="DV31" s="1018">
        <v>37536.603094129998</v>
      </c>
      <c r="DW31" s="1021">
        <v>38454.28308364001</v>
      </c>
      <c r="DX31" s="1021">
        <v>40271.842049010011</v>
      </c>
      <c r="DY31" s="1021">
        <v>41521.835315169992</v>
      </c>
      <c r="DZ31" s="1021">
        <v>40269.07728143</v>
      </c>
      <c r="EA31" s="1021">
        <v>42552.467592380002</v>
      </c>
      <c r="EB31" s="1021">
        <v>43812.142703089994</v>
      </c>
      <c r="EC31" s="1022">
        <v>45210.318045969994</v>
      </c>
      <c r="ED31" s="1023">
        <v>47664.418218959996</v>
      </c>
      <c r="EE31" s="1021">
        <v>48193.225862209991</v>
      </c>
      <c r="EF31" s="1021">
        <v>49422.917036890001</v>
      </c>
      <c r="EG31" s="1021">
        <v>50533.493773209993</v>
      </c>
      <c r="EH31" s="1021">
        <v>51541.979652099981</v>
      </c>
      <c r="EI31" s="1021">
        <v>52721.921178990007</v>
      </c>
      <c r="EJ31" s="1021">
        <v>53928.96921304999</v>
      </c>
      <c r="EK31" s="1021">
        <v>54638.954612739995</v>
      </c>
      <c r="EL31" s="1021">
        <v>55365.286163159995</v>
      </c>
      <c r="EM31" s="1021">
        <v>58219.644014490012</v>
      </c>
      <c r="EN31" s="1021">
        <v>60059.087290969997</v>
      </c>
      <c r="EO31" s="1021">
        <v>61170.444923100004</v>
      </c>
      <c r="EP31" s="1023">
        <v>62595.797109700005</v>
      </c>
      <c r="EQ31" s="1021">
        <v>63633.401891200003</v>
      </c>
      <c r="ER31" s="1021">
        <v>65160.07746783</v>
      </c>
      <c r="ES31" s="1021">
        <v>65875.12309383</v>
      </c>
      <c r="ET31" s="1021">
        <v>67704.797959179996</v>
      </c>
      <c r="EU31" s="1021">
        <v>70116.688436179989</v>
      </c>
      <c r="EV31" s="1021">
        <v>72831.822138050004</v>
      </c>
      <c r="EW31" s="1021">
        <v>75999.561640850021</v>
      </c>
      <c r="EX31" s="1021">
        <v>77357.175752170006</v>
      </c>
      <c r="EY31" s="1021">
        <v>78315.199479029994</v>
      </c>
      <c r="EZ31" s="1021">
        <v>77545.495203430008</v>
      </c>
      <c r="FA31" s="1022">
        <v>76484.483077290017</v>
      </c>
      <c r="FB31" s="1023">
        <v>76273.442541990007</v>
      </c>
      <c r="FC31" s="1021">
        <v>77454.013068760003</v>
      </c>
      <c r="FD31" s="1021">
        <v>78700.551670169996</v>
      </c>
      <c r="FE31" s="1021">
        <v>79876.300059530025</v>
      </c>
      <c r="FF31" s="1021">
        <v>81411.829490936041</v>
      </c>
      <c r="FG31" s="1021">
        <v>83511.443840889959</v>
      </c>
      <c r="FH31" s="1021">
        <v>85286.061394179982</v>
      </c>
      <c r="FI31" s="1021">
        <v>86437.119908299996</v>
      </c>
      <c r="FJ31" s="1021">
        <v>102682.42011988</v>
      </c>
      <c r="FK31" s="1021">
        <v>104977.56371675999</v>
      </c>
      <c r="FL31" s="1021">
        <v>106411.87519718999</v>
      </c>
      <c r="FM31" s="1022">
        <v>110446.21853721999</v>
      </c>
      <c r="FN31" s="1021">
        <v>115210.20987268002</v>
      </c>
      <c r="FO31" s="1021">
        <v>119151.39182476001</v>
      </c>
      <c r="FP31" s="1021">
        <v>124881.80002614</v>
      </c>
      <c r="FQ31" s="1021">
        <v>128785.28818436996</v>
      </c>
      <c r="FR31" s="1021">
        <v>133255.26886589002</v>
      </c>
      <c r="FS31" s="1021">
        <v>137664.07529104003</v>
      </c>
      <c r="FT31" s="1021">
        <v>140638.13274583995</v>
      </c>
      <c r="FU31" s="1021">
        <v>146605.28458201999</v>
      </c>
      <c r="FV31" s="1021">
        <v>150084.19873237994</v>
      </c>
      <c r="FW31" s="1021">
        <v>153416.17176110001</v>
      </c>
      <c r="FX31" s="1021">
        <v>156979.61289575</v>
      </c>
      <c r="FY31" s="1022">
        <v>159249.15687628099</v>
      </c>
      <c r="FZ31" s="1023">
        <v>166052.26376947609</v>
      </c>
      <c r="GA31" s="1021">
        <v>171422.0600626996</v>
      </c>
      <c r="GB31" s="1021">
        <v>176367.24854566902</v>
      </c>
      <c r="GC31" s="1021">
        <v>174334.60783217859</v>
      </c>
      <c r="GD31" s="1021">
        <v>174818.82453145957</v>
      </c>
      <c r="GE31" s="1021">
        <v>167410.34504222721</v>
      </c>
      <c r="GF31" s="1021">
        <v>159721.91937079738</v>
      </c>
      <c r="GG31" s="1021">
        <v>161516.2786373088</v>
      </c>
      <c r="GH31" s="1021">
        <v>159374.91112452041</v>
      </c>
      <c r="GI31" s="1021">
        <v>158651.06499941001</v>
      </c>
      <c r="GJ31" s="1021">
        <v>172078.42921732002</v>
      </c>
      <c r="GK31" s="1011">
        <v>177754.48185362999</v>
      </c>
      <c r="GL31" s="44"/>
    </row>
    <row r="32" spans="1:194" ht="57" hidden="1" customHeight="1" thickBot="1" x14ac:dyDescent="0.7">
      <c r="A32" s="1062" t="s">
        <v>758</v>
      </c>
      <c r="B32" s="982"/>
      <c r="C32" s="982"/>
      <c r="D32" s="982"/>
      <c r="E32" s="982"/>
      <c r="F32" s="982"/>
      <c r="G32" s="982"/>
      <c r="H32" s="982"/>
      <c r="I32" s="982"/>
      <c r="J32" s="982"/>
      <c r="K32" s="982"/>
      <c r="L32" s="982"/>
      <c r="M32" s="982"/>
      <c r="N32" s="982"/>
      <c r="O32" s="982"/>
      <c r="P32" s="982"/>
      <c r="Q32" s="982"/>
      <c r="R32" s="982"/>
      <c r="S32" s="982"/>
      <c r="T32" s="982"/>
      <c r="U32" s="982"/>
      <c r="V32" s="982"/>
      <c r="W32" s="982"/>
      <c r="X32" s="982"/>
      <c r="Y32" s="982"/>
      <c r="Z32" s="982"/>
      <c r="AA32" s="982"/>
      <c r="AB32" s="982"/>
      <c r="AC32" s="982"/>
      <c r="AD32" s="982"/>
      <c r="AE32" s="982"/>
      <c r="AF32" s="982"/>
      <c r="AG32" s="982"/>
      <c r="AH32" s="982"/>
      <c r="AI32" s="982"/>
      <c r="AJ32" s="982"/>
      <c r="AK32" s="982"/>
      <c r="AL32" s="982"/>
      <c r="AM32" s="982"/>
      <c r="AN32" s="982"/>
      <c r="AO32" s="982"/>
      <c r="AP32" s="982"/>
      <c r="AQ32" s="982"/>
      <c r="AR32" s="982"/>
      <c r="AS32" s="982"/>
      <c r="AT32" s="982"/>
      <c r="AU32" s="982"/>
      <c r="AV32" s="982"/>
      <c r="AW32" s="982"/>
      <c r="AX32" s="982"/>
      <c r="AY32" s="982"/>
      <c r="AZ32" s="982"/>
      <c r="BA32" s="982"/>
      <c r="BB32" s="982"/>
      <c r="BC32" s="982"/>
      <c r="BD32" s="982"/>
      <c r="BE32" s="982"/>
      <c r="BF32" s="982"/>
      <c r="BG32" s="982"/>
      <c r="BH32" s="982"/>
      <c r="BI32" s="982"/>
      <c r="BJ32" s="982"/>
      <c r="BK32" s="982"/>
      <c r="BL32" s="982"/>
      <c r="BM32" s="982"/>
      <c r="BN32" s="982"/>
      <c r="BO32" s="982"/>
      <c r="BP32" s="982"/>
      <c r="BQ32" s="982"/>
      <c r="BR32" s="982"/>
      <c r="BS32" s="982"/>
      <c r="BT32" s="982"/>
      <c r="BU32" s="982"/>
      <c r="BV32" s="982"/>
      <c r="BW32" s="982"/>
      <c r="BX32" s="982"/>
      <c r="BY32" s="982"/>
      <c r="BZ32" s="982"/>
      <c r="CA32" s="982"/>
      <c r="CB32" s="982"/>
      <c r="CC32" s="982"/>
      <c r="CD32" s="982"/>
      <c r="CE32" s="982"/>
      <c r="CF32" s="982"/>
      <c r="CG32" s="982"/>
      <c r="CH32" s="982"/>
      <c r="CI32" s="982"/>
      <c r="CJ32" s="982"/>
      <c r="CK32" s="982"/>
      <c r="CL32" s="982"/>
      <c r="CM32" s="982"/>
      <c r="CN32" s="982"/>
      <c r="CO32" s="982"/>
      <c r="CP32" s="982"/>
    </row>
    <row r="33" spans="136:193" ht="24.75" customHeight="1" thickTop="1" x14ac:dyDescent="0.7">
      <c r="EF33" s="982"/>
      <c r="EG33" s="982"/>
      <c r="EH33" s="982"/>
      <c r="EI33" s="982"/>
      <c r="EJ33" s="982"/>
      <c r="EK33" s="982"/>
      <c r="EL33" s="982"/>
      <c r="EM33" s="982"/>
      <c r="EN33" s="982"/>
      <c r="EO33" s="982"/>
      <c r="EP33" s="982"/>
      <c r="EQ33" s="982"/>
      <c r="ER33" s="982"/>
      <c r="ES33" s="982"/>
      <c r="ET33" s="982"/>
      <c r="EU33" s="982"/>
      <c r="EV33" s="982"/>
      <c r="EW33" s="982"/>
      <c r="EX33" s="982"/>
      <c r="EY33" s="982"/>
      <c r="EZ33" s="982"/>
      <c r="FA33" s="982"/>
      <c r="FB33" s="982"/>
      <c r="FC33" s="982"/>
      <c r="FD33" s="982"/>
      <c r="FE33" s="982"/>
      <c r="FF33" s="982"/>
      <c r="FG33" s="982"/>
      <c r="FH33" s="982"/>
      <c r="FI33" s="982"/>
      <c r="FJ33" s="982"/>
      <c r="FK33" s="982"/>
      <c r="FL33" s="982"/>
      <c r="FM33" s="982"/>
      <c r="FN33" s="982"/>
      <c r="FO33" s="982"/>
      <c r="FP33" s="982"/>
      <c r="FQ33" s="982"/>
      <c r="FR33" s="982"/>
      <c r="FS33" s="982"/>
      <c r="FT33" s="982"/>
      <c r="FU33" s="982"/>
      <c r="FV33" s="982"/>
      <c r="FW33" s="982"/>
      <c r="FX33" s="982"/>
      <c r="FY33" s="982"/>
      <c r="FZ33" s="982"/>
      <c r="GA33" s="982"/>
      <c r="GB33" s="982"/>
      <c r="GC33" s="982"/>
      <c r="GD33" s="982"/>
      <c r="GE33" s="982"/>
      <c r="GF33" s="982"/>
      <c r="GG33" s="982"/>
      <c r="GH33" s="982"/>
      <c r="GI33" s="982"/>
      <c r="GJ33" s="982"/>
      <c r="GK33" s="982"/>
    </row>
  </sheetData>
  <mergeCells count="17"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  <mergeCell ref="ED2:EO2"/>
    <mergeCell ref="EP2:FA2"/>
    <mergeCell ref="FB2:FM2"/>
    <mergeCell ref="FN2:FY2"/>
    <mergeCell ref="FZ2:GK2"/>
  </mergeCells>
  <phoneticPr fontId="153" type="noConversion"/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&amp;C&amp;12 &amp;14 22&amp;10_x000D_&amp;1#&amp;"Aptos"&amp;10&amp;K000000 PUBLIC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20581-8B0F-4977-AE2A-5A5C4810EB70}">
  <dimension ref="B1:AM62"/>
  <sheetViews>
    <sheetView showGridLines="0" view="pageBreakPreview" zoomScale="70" zoomScaleNormal="100" zoomScaleSheetLayoutView="70" workbookViewId="0">
      <pane xSplit="2" topLeftCell="AA1" activePane="topRight" state="frozen"/>
      <selection activeCell="FZ29" sqref="FZ29"/>
      <selection pane="topRight" activeCell="FZ29" sqref="FZ29"/>
    </sheetView>
  </sheetViews>
  <sheetFormatPr defaultColWidth="9.1796875" defaultRowHeight="23.25" customHeight="1" x14ac:dyDescent="0.4"/>
  <cols>
    <col min="1" max="1" width="4.1796875" style="2" customWidth="1"/>
    <col min="2" max="2" width="52.6328125" style="2" customWidth="1"/>
    <col min="3" max="6" width="15.453125" style="2" hidden="1" customWidth="1"/>
    <col min="7" max="11" width="14.453125" style="2" hidden="1" customWidth="1"/>
    <col min="12" max="26" width="15.453125" style="2" hidden="1" customWidth="1"/>
    <col min="27" max="39" width="15.453125" style="2" customWidth="1"/>
    <col min="40" max="16384" width="9.1796875" style="2"/>
  </cols>
  <sheetData>
    <row r="1" spans="2:39" ht="46" customHeight="1" thickBot="1" x14ac:dyDescent="0.5">
      <c r="B1" s="329" t="s">
        <v>1023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</row>
    <row r="2" spans="2:39" ht="43.5" customHeight="1" thickTop="1" thickBot="1" x14ac:dyDescent="0.5">
      <c r="B2" s="2033" t="s">
        <v>769</v>
      </c>
      <c r="C2" s="1077"/>
      <c r="D2" s="2035">
        <v>2023</v>
      </c>
      <c r="E2" s="2036"/>
      <c r="F2" s="2036"/>
      <c r="G2" s="2036"/>
      <c r="H2" s="2036"/>
      <c r="I2" s="2036"/>
      <c r="J2" s="2036"/>
      <c r="K2" s="2036"/>
      <c r="L2" s="2036"/>
      <c r="M2" s="2036"/>
      <c r="N2" s="2036"/>
      <c r="O2" s="2037"/>
      <c r="P2" s="2035">
        <v>2024</v>
      </c>
      <c r="Q2" s="2036"/>
      <c r="R2" s="2036"/>
      <c r="S2" s="2036"/>
      <c r="T2" s="2036"/>
      <c r="U2" s="2036"/>
      <c r="V2" s="2036"/>
      <c r="W2" s="2036"/>
      <c r="X2" s="2036"/>
      <c r="Y2" s="2036"/>
      <c r="Z2" s="2036"/>
      <c r="AA2" s="2037"/>
      <c r="AB2" s="2035">
        <v>2025</v>
      </c>
      <c r="AC2" s="2036"/>
      <c r="AD2" s="2036"/>
      <c r="AE2" s="2036"/>
      <c r="AF2" s="2036"/>
      <c r="AG2" s="2036"/>
      <c r="AH2" s="2036"/>
      <c r="AI2" s="2036"/>
      <c r="AJ2" s="2036"/>
      <c r="AK2" s="2036"/>
      <c r="AL2" s="2036"/>
      <c r="AM2" s="2037"/>
    </row>
    <row r="3" spans="2:39" ht="44.25" customHeight="1" thickTop="1" thickBot="1" x14ac:dyDescent="0.5">
      <c r="B3" s="2034"/>
      <c r="C3" s="1078" t="s">
        <v>90</v>
      </c>
      <c r="D3" s="1079" t="s">
        <v>79</v>
      </c>
      <c r="E3" s="1080" t="s">
        <v>80</v>
      </c>
      <c r="F3" s="1080" t="s">
        <v>81</v>
      </c>
      <c r="G3" s="1080" t="s">
        <v>82</v>
      </c>
      <c r="H3" s="1080" t="s">
        <v>83</v>
      </c>
      <c r="I3" s="1080" t="s">
        <v>84</v>
      </c>
      <c r="J3" s="1080" t="s">
        <v>85</v>
      </c>
      <c r="K3" s="1080" t="s">
        <v>86</v>
      </c>
      <c r="L3" s="1080" t="s">
        <v>87</v>
      </c>
      <c r="M3" s="1080" t="s">
        <v>88</v>
      </c>
      <c r="N3" s="1080" t="s">
        <v>89</v>
      </c>
      <c r="O3" s="1078" t="s">
        <v>90</v>
      </c>
      <c r="P3" s="1079" t="s">
        <v>79</v>
      </c>
      <c r="Q3" s="1080" t="s">
        <v>80</v>
      </c>
      <c r="R3" s="1080" t="s">
        <v>81</v>
      </c>
      <c r="S3" s="1080" t="s">
        <v>82</v>
      </c>
      <c r="T3" s="1080" t="s">
        <v>83</v>
      </c>
      <c r="U3" s="1080" t="s">
        <v>84</v>
      </c>
      <c r="V3" s="1080" t="s">
        <v>85</v>
      </c>
      <c r="W3" s="1080" t="s">
        <v>86</v>
      </c>
      <c r="X3" s="1080" t="s">
        <v>87</v>
      </c>
      <c r="Y3" s="1080" t="s">
        <v>88</v>
      </c>
      <c r="Z3" s="1080" t="s">
        <v>89</v>
      </c>
      <c r="AA3" s="1078" t="s">
        <v>90</v>
      </c>
      <c r="AB3" s="1079" t="s">
        <v>79</v>
      </c>
      <c r="AC3" s="1080" t="s">
        <v>80</v>
      </c>
      <c r="AD3" s="1080" t="s">
        <v>81</v>
      </c>
      <c r="AE3" s="1080" t="s">
        <v>82</v>
      </c>
      <c r="AF3" s="1080" t="s">
        <v>83</v>
      </c>
      <c r="AG3" s="1080" t="s">
        <v>84</v>
      </c>
      <c r="AH3" s="1080" t="s">
        <v>85</v>
      </c>
      <c r="AI3" s="1080" t="s">
        <v>86</v>
      </c>
      <c r="AJ3" s="1080" t="s">
        <v>87</v>
      </c>
      <c r="AK3" s="1080" t="s">
        <v>88</v>
      </c>
      <c r="AL3" s="1080" t="s">
        <v>89</v>
      </c>
      <c r="AM3" s="1078" t="s">
        <v>90</v>
      </c>
    </row>
    <row r="4" spans="2:39" ht="43.5" customHeight="1" thickTop="1" x14ac:dyDescent="0.45">
      <c r="B4" s="1081" t="s">
        <v>770</v>
      </c>
      <c r="C4" s="1082">
        <f>C5+C6</f>
        <v>107714.79168671923</v>
      </c>
      <c r="D4" s="1083">
        <f t="shared" ref="D4:AA4" si="0">D5+D6</f>
        <v>147234.90098649496</v>
      </c>
      <c r="E4" s="1084">
        <f t="shared" si="0"/>
        <v>151892.09092030505</v>
      </c>
      <c r="F4" s="1084">
        <f t="shared" si="0"/>
        <v>153447.60466657445</v>
      </c>
      <c r="G4" s="1084">
        <f t="shared" si="0"/>
        <v>152874.85441743222</v>
      </c>
      <c r="H4" s="1084">
        <f t="shared" si="0"/>
        <v>152251.323672014</v>
      </c>
      <c r="I4" s="1084">
        <f t="shared" si="0"/>
        <v>150370.40281435984</v>
      </c>
      <c r="J4" s="1084">
        <f t="shared" si="0"/>
        <v>150676.7569060341</v>
      </c>
      <c r="K4" s="1084">
        <f t="shared" si="0"/>
        <v>151907.55982706425</v>
      </c>
      <c r="L4" s="1084">
        <f t="shared" si="0"/>
        <v>122977.97391858371</v>
      </c>
      <c r="M4" s="1084">
        <f t="shared" si="0"/>
        <v>124949.70901577899</v>
      </c>
      <c r="N4" s="1084">
        <f t="shared" si="0"/>
        <v>128438.29784133329</v>
      </c>
      <c r="O4" s="1082">
        <f t="shared" si="0"/>
        <v>130576.84010792393</v>
      </c>
      <c r="P4" s="1083">
        <f t="shared" si="0"/>
        <v>134125.77303227305</v>
      </c>
      <c r="Q4" s="1084">
        <f t="shared" si="0"/>
        <v>140141.12064437594</v>
      </c>
      <c r="R4" s="1084">
        <f t="shared" si="0"/>
        <v>141215.78238102983</v>
      </c>
      <c r="S4" s="1084">
        <f t="shared" si="0"/>
        <v>139616.43754746465</v>
      </c>
      <c r="T4" s="1084">
        <f t="shared" si="0"/>
        <v>137635.81509350106</v>
      </c>
      <c r="U4" s="1084">
        <f t="shared" si="0"/>
        <v>136270.82037732081</v>
      </c>
      <c r="V4" s="1084">
        <f t="shared" si="0"/>
        <v>134021.84344827602</v>
      </c>
      <c r="W4" s="1084">
        <f t="shared" si="0"/>
        <v>136127.87529805786</v>
      </c>
      <c r="X4" s="1084">
        <f t="shared" si="0"/>
        <v>135221.11723560785</v>
      </c>
      <c r="Y4" s="1084">
        <f t="shared" si="0"/>
        <v>137268.82044817731</v>
      </c>
      <c r="Z4" s="1084">
        <f t="shared" si="0"/>
        <v>138481.74910236467</v>
      </c>
      <c r="AA4" s="1082">
        <f t="shared" si="0"/>
        <v>135756.93252459023</v>
      </c>
      <c r="AB4" s="1083">
        <v>139066.16</v>
      </c>
      <c r="AC4" s="1084">
        <v>141488.47999999998</v>
      </c>
      <c r="AD4" s="1084">
        <v>135691.33000000002</v>
      </c>
      <c r="AE4" s="1084">
        <v>133060.08000000002</v>
      </c>
      <c r="AF4" s="1084">
        <v>126837.08</v>
      </c>
      <c r="AG4" s="1084">
        <v>131807.46</v>
      </c>
      <c r="AH4" s="1084">
        <v>151400.96000000002</v>
      </c>
      <c r="AI4" s="1084">
        <v>148346.26</v>
      </c>
      <c r="AJ4" s="1084">
        <v>144936.74</v>
      </c>
      <c r="AK4" s="1084">
        <v>139073.03</v>
      </c>
      <c r="AL4" s="1084">
        <v>129458.32</v>
      </c>
      <c r="AM4" s="1931">
        <v>142101.62035044999</v>
      </c>
    </row>
    <row r="5" spans="2:39" ht="43.5" customHeight="1" x14ac:dyDescent="0.45">
      <c r="B5" s="1085" t="s">
        <v>771</v>
      </c>
      <c r="C5" s="1086">
        <v>42277.782287960006</v>
      </c>
      <c r="D5" s="1087">
        <v>80433.450737959996</v>
      </c>
      <c r="E5" s="1088">
        <v>81942.119006959998</v>
      </c>
      <c r="F5" s="1088">
        <v>82142.838512959992</v>
      </c>
      <c r="G5" s="1088">
        <v>82294.011612959992</v>
      </c>
      <c r="H5" s="1088">
        <v>82097.614281959992</v>
      </c>
      <c r="I5" s="1088">
        <v>82090.871849959993</v>
      </c>
      <c r="J5" s="1088">
        <v>82081.86797395999</v>
      </c>
      <c r="K5" s="1088">
        <v>82324.263585959998</v>
      </c>
      <c r="L5" s="1088">
        <v>53460.268036000001</v>
      </c>
      <c r="M5" s="1088">
        <v>54546.953895999999</v>
      </c>
      <c r="N5" s="1088">
        <v>54541.878423000002</v>
      </c>
      <c r="O5" s="1086">
        <v>54530.683783</v>
      </c>
      <c r="P5" s="1087">
        <v>54657.916990999991</v>
      </c>
      <c r="Q5" s="1088">
        <v>55897.9827</v>
      </c>
      <c r="R5" s="1088">
        <v>55895.171338</v>
      </c>
      <c r="S5" s="1088">
        <v>55913.808998</v>
      </c>
      <c r="T5" s="1088">
        <v>55916.635386000002</v>
      </c>
      <c r="U5" s="1088">
        <v>55914.682191</v>
      </c>
      <c r="V5" s="1088">
        <v>55906.260055999999</v>
      </c>
      <c r="W5" s="1088">
        <v>57202.502475000001</v>
      </c>
      <c r="X5" s="1088">
        <v>57193.476430000002</v>
      </c>
      <c r="Y5" s="1088">
        <v>57014.566693000001</v>
      </c>
      <c r="Z5" s="1088">
        <v>57031.652115999997</v>
      </c>
      <c r="AA5" s="1086">
        <v>58585.526144000003</v>
      </c>
      <c r="AB5" s="1087">
        <v>58692.03</v>
      </c>
      <c r="AC5" s="1088">
        <v>58346.75</v>
      </c>
      <c r="AD5" s="1088">
        <v>58345.34</v>
      </c>
      <c r="AE5" s="1088">
        <v>58353.64</v>
      </c>
      <c r="AF5" s="1088">
        <v>58365.279999999999</v>
      </c>
      <c r="AG5" s="1088">
        <v>58338.400000000001</v>
      </c>
      <c r="AH5" s="1088">
        <v>58336.5</v>
      </c>
      <c r="AI5" s="1088">
        <v>58340.17</v>
      </c>
      <c r="AJ5" s="1088">
        <v>58334.09</v>
      </c>
      <c r="AK5" s="1088">
        <v>58268.6</v>
      </c>
      <c r="AL5" s="1088">
        <v>58268.41</v>
      </c>
      <c r="AM5" s="1932">
        <v>58275.75357500001</v>
      </c>
    </row>
    <row r="6" spans="2:39" ht="44.25" customHeight="1" x14ac:dyDescent="0.45">
      <c r="B6" s="1085" t="s">
        <v>772</v>
      </c>
      <c r="C6" s="1086">
        <v>65437.009398759219</v>
      </c>
      <c r="D6" s="1087">
        <v>66801.45024853498</v>
      </c>
      <c r="E6" s="1088">
        <v>69949.971913345042</v>
      </c>
      <c r="F6" s="1088">
        <v>71304.766153614473</v>
      </c>
      <c r="G6" s="1088">
        <v>70580.842804472224</v>
      </c>
      <c r="H6" s="1088">
        <v>70153.709390054006</v>
      </c>
      <c r="I6" s="1088">
        <v>68279.530964399848</v>
      </c>
      <c r="J6" s="1088">
        <v>68594.888932074115</v>
      </c>
      <c r="K6" s="1088">
        <v>69583.296241104254</v>
      </c>
      <c r="L6" s="1088">
        <v>69517.705882583716</v>
      </c>
      <c r="M6" s="1088">
        <v>70402.755119778987</v>
      </c>
      <c r="N6" s="1088">
        <v>73896.419418333287</v>
      </c>
      <c r="O6" s="1086">
        <v>76046.156324923926</v>
      </c>
      <c r="P6" s="1087">
        <v>79467.856041273059</v>
      </c>
      <c r="Q6" s="1088">
        <v>84243.137944375936</v>
      </c>
      <c r="R6" s="1088">
        <v>85320.611043029829</v>
      </c>
      <c r="S6" s="1088">
        <v>83702.628549464644</v>
      </c>
      <c r="T6" s="1088">
        <v>81719.179707501069</v>
      </c>
      <c r="U6" s="1088">
        <v>80356.138186320808</v>
      </c>
      <c r="V6" s="1088">
        <v>78115.583392276021</v>
      </c>
      <c r="W6" s="1088">
        <v>78925.372823057842</v>
      </c>
      <c r="X6" s="1088">
        <v>78027.640805607851</v>
      </c>
      <c r="Y6" s="1088">
        <v>80254.253755177313</v>
      </c>
      <c r="Z6" s="1088">
        <v>81450.096986364675</v>
      </c>
      <c r="AA6" s="1086">
        <v>77171.406380590241</v>
      </c>
      <c r="AB6" s="1087">
        <v>80374.13</v>
      </c>
      <c r="AC6" s="1088">
        <v>83141.73</v>
      </c>
      <c r="AD6" s="1088">
        <v>77345.990000000005</v>
      </c>
      <c r="AE6" s="1088">
        <v>74706.44</v>
      </c>
      <c r="AF6" s="1088">
        <v>68471.8</v>
      </c>
      <c r="AG6" s="1088">
        <v>73469.06</v>
      </c>
      <c r="AH6" s="1088">
        <v>93064.46</v>
      </c>
      <c r="AI6" s="1088">
        <v>90006.09</v>
      </c>
      <c r="AJ6" s="1088">
        <v>86602.65</v>
      </c>
      <c r="AK6" s="1088">
        <v>80804.429999999993</v>
      </c>
      <c r="AL6" s="1088">
        <v>71189.91</v>
      </c>
      <c r="AM6" s="1932">
        <v>83825.866775449977</v>
      </c>
    </row>
    <row r="7" spans="2:39" s="315" customFormat="1" ht="43.5" customHeight="1" x14ac:dyDescent="0.45">
      <c r="B7" s="1089" t="s">
        <v>773</v>
      </c>
      <c r="C7" s="1082">
        <f>C8+C9+C10+C11</f>
        <v>83199.593142737387</v>
      </c>
      <c r="D7" s="1083">
        <f t="shared" ref="D7:AA7" si="1">D8+D9+D10+D11</f>
        <v>84375.681835436393</v>
      </c>
      <c r="E7" s="1084">
        <f t="shared" si="1"/>
        <v>84747.299688212996</v>
      </c>
      <c r="F7" s="1084">
        <f t="shared" si="1"/>
        <v>86054.370945619201</v>
      </c>
      <c r="G7" s="1084">
        <f t="shared" si="1"/>
        <v>87233.983439967807</v>
      </c>
      <c r="H7" s="1084">
        <f t="shared" si="1"/>
        <v>88807.658828386004</v>
      </c>
      <c r="I7" s="1084">
        <f t="shared" si="1"/>
        <v>90898.744276345111</v>
      </c>
      <c r="J7" s="1084">
        <f t="shared" si="1"/>
        <v>92713.908522630198</v>
      </c>
      <c r="K7" s="1084">
        <f t="shared" si="1"/>
        <v>93864.967036754577</v>
      </c>
      <c r="L7" s="1084">
        <f t="shared" si="1"/>
        <v>104309.21131989888</v>
      </c>
      <c r="M7" s="1084">
        <f t="shared" si="1"/>
        <v>106556.57999075802</v>
      </c>
      <c r="N7" s="1084">
        <f t="shared" si="1"/>
        <v>108063.00344159764</v>
      </c>
      <c r="O7" s="1082">
        <f t="shared" si="1"/>
        <v>112206.73662104089</v>
      </c>
      <c r="P7" s="1083">
        <f t="shared" si="1"/>
        <v>116972.4971167616</v>
      </c>
      <c r="Q7" s="1084">
        <f t="shared" si="1"/>
        <v>120950.6427821504</v>
      </c>
      <c r="R7" s="1084">
        <f t="shared" si="1"/>
        <v>127045.7786054134</v>
      </c>
      <c r="S7" s="1084">
        <f t="shared" si="1"/>
        <v>130441.2330263725</v>
      </c>
      <c r="T7" s="1084">
        <f t="shared" si="1"/>
        <v>134916.14641989401</v>
      </c>
      <c r="U7" s="1084">
        <f t="shared" si="1"/>
        <v>139211.20927004289</v>
      </c>
      <c r="V7" s="1084">
        <f t="shared" si="1"/>
        <v>142125.45004683797</v>
      </c>
      <c r="W7" s="1084">
        <f t="shared" si="1"/>
        <v>148050.12124001249</v>
      </c>
      <c r="X7" s="1084">
        <f t="shared" si="1"/>
        <v>151529.03539037018</v>
      </c>
      <c r="Y7" s="1084">
        <f t="shared" si="1"/>
        <v>154820.85265274145</v>
      </c>
      <c r="Z7" s="1084">
        <f t="shared" si="1"/>
        <v>158154.86469384385</v>
      </c>
      <c r="AA7" s="1082">
        <f t="shared" si="1"/>
        <v>159604.84427528098</v>
      </c>
      <c r="AB7" s="1083">
        <v>166505.17167047609</v>
      </c>
      <c r="AC7" s="1084">
        <v>171422.10448769957</v>
      </c>
      <c r="AD7" s="1084">
        <v>176331.464990104</v>
      </c>
      <c r="AE7" s="1084">
        <v>174334.60783217862</v>
      </c>
      <c r="AF7" s="1084">
        <v>174816.99041145961</v>
      </c>
      <c r="AG7" s="1084">
        <v>167410.34504222721</v>
      </c>
      <c r="AH7" s="1084">
        <v>159721.9193707974</v>
      </c>
      <c r="AI7" s="1084">
        <v>161516.2786373088</v>
      </c>
      <c r="AJ7" s="1084">
        <v>159374.91112452038</v>
      </c>
      <c r="AK7" s="1084">
        <v>139870.84492994295</v>
      </c>
      <c r="AL7" s="1084">
        <v>172343.21071731049</v>
      </c>
      <c r="AM7" s="1931">
        <v>177754.48185360673</v>
      </c>
    </row>
    <row r="8" spans="2:39" ht="43.5" customHeight="1" x14ac:dyDescent="0.45">
      <c r="B8" s="1085" t="s">
        <v>774</v>
      </c>
      <c r="C8" s="1086">
        <v>1417.059199</v>
      </c>
      <c r="D8" s="1087">
        <v>1340.310921</v>
      </c>
      <c r="E8" s="1088">
        <v>1355.8289209999998</v>
      </c>
      <c r="F8" s="1088">
        <v>1247.0217109999999</v>
      </c>
      <c r="G8" s="1088">
        <v>1350.6163120000001</v>
      </c>
      <c r="H8" s="1088">
        <v>1409.2090079999998</v>
      </c>
      <c r="I8" s="1088">
        <v>1367.444301</v>
      </c>
      <c r="J8" s="1088">
        <v>1439.4859469999999</v>
      </c>
      <c r="K8" s="1088">
        <v>1313.100187</v>
      </c>
      <c r="L8" s="1088">
        <v>2736.5858669999998</v>
      </c>
      <c r="M8" s="1088">
        <v>1603.2689459999997</v>
      </c>
      <c r="N8" s="1088">
        <v>1642.9948200000001</v>
      </c>
      <c r="O8" s="1086">
        <v>1638.0695069999999</v>
      </c>
      <c r="P8" s="1087">
        <v>1677.5526170000001</v>
      </c>
      <c r="Q8" s="1088">
        <v>1794.8294559999999</v>
      </c>
      <c r="R8" s="1088">
        <v>1805.1725790000003</v>
      </c>
      <c r="S8" s="1088">
        <v>4294.1942239999998</v>
      </c>
      <c r="T8" s="1088">
        <v>4415.3846489999996</v>
      </c>
      <c r="U8" s="1088">
        <v>4366.8749269999998</v>
      </c>
      <c r="V8" s="1088">
        <v>4528.5782349999999</v>
      </c>
      <c r="W8" s="1088">
        <v>4196.761657</v>
      </c>
      <c r="X8" s="1088">
        <v>4235.0345870000001</v>
      </c>
      <c r="Y8" s="1088">
        <v>4268.4977259999996</v>
      </c>
      <c r="Z8" s="1088">
        <v>3886.991524</v>
      </c>
      <c r="AA8" s="1086">
        <v>3916.5036190000005</v>
      </c>
      <c r="AB8" s="1087">
        <v>4041.0026180000004</v>
      </c>
      <c r="AC8" s="1088">
        <v>4477.139666</v>
      </c>
      <c r="AD8" s="1088">
        <v>4286.9567429999997</v>
      </c>
      <c r="AE8" s="1088">
        <v>3883.5679150000001</v>
      </c>
      <c r="AF8" s="1088">
        <v>3940.1604139999999</v>
      </c>
      <c r="AG8" s="1088">
        <v>4000.2047029999999</v>
      </c>
      <c r="AH8" s="1088">
        <v>4425.1226399999996</v>
      </c>
      <c r="AI8" s="1088">
        <v>4355.3383409999997</v>
      </c>
      <c r="AJ8" s="1088">
        <v>3932.97858</v>
      </c>
      <c r="AK8" s="1851">
        <v>3451.6664711810527</v>
      </c>
      <c r="AL8" s="1851">
        <v>4590.9926800000003</v>
      </c>
      <c r="AM8" s="1932">
        <v>6285.3115319999997</v>
      </c>
    </row>
    <row r="9" spans="2:39" ht="43.5" customHeight="1" x14ac:dyDescent="0.45">
      <c r="B9" s="1085" t="s">
        <v>775</v>
      </c>
      <c r="C9" s="1086">
        <v>1625.6548798835001</v>
      </c>
      <c r="D9" s="1087">
        <v>1677.8361163194995</v>
      </c>
      <c r="E9" s="1088">
        <v>1730.9423919549999</v>
      </c>
      <c r="F9" s="1088">
        <v>1725.352976144</v>
      </c>
      <c r="G9" s="1088">
        <v>1702.0555709595001</v>
      </c>
      <c r="H9" s="1088">
        <v>1733.9465732650001</v>
      </c>
      <c r="I9" s="1088">
        <v>1759.0895150515</v>
      </c>
      <c r="J9" s="1088">
        <v>1762.4472769104998</v>
      </c>
      <c r="K9" s="1088">
        <v>1788.8669568414998</v>
      </c>
      <c r="L9" s="1088">
        <v>1826.5464883688999</v>
      </c>
      <c r="M9" s="1088">
        <v>1850.1748301580001</v>
      </c>
      <c r="N9" s="1088">
        <v>1859.7949850856</v>
      </c>
      <c r="O9" s="1086">
        <v>1864.4327862111002</v>
      </c>
      <c r="P9" s="1087">
        <v>1900.2053436863998</v>
      </c>
      <c r="Q9" s="1088">
        <v>1957.8370677616003</v>
      </c>
      <c r="R9" s="1088">
        <v>1997.0749051386003</v>
      </c>
      <c r="S9" s="1088">
        <v>1997.1209415345002</v>
      </c>
      <c r="T9" s="1088">
        <v>2136.3493431388001</v>
      </c>
      <c r="U9" s="1088">
        <v>2160.9420784457002</v>
      </c>
      <c r="V9" s="1088">
        <v>2226.0858008635996</v>
      </c>
      <c r="W9" s="1088">
        <v>2266.2451337275006</v>
      </c>
      <c r="X9" s="1088">
        <v>2284.4931225491</v>
      </c>
      <c r="Y9" s="1088">
        <v>2316.5532888978</v>
      </c>
      <c r="Z9" s="1088">
        <v>2406.4162363303999</v>
      </c>
      <c r="AA9" s="1086">
        <v>2375.7183282346</v>
      </c>
      <c r="AB9" s="1087">
        <v>2480.2188154833002</v>
      </c>
      <c r="AC9" s="1088">
        <v>2523.1187134362003</v>
      </c>
      <c r="AD9" s="1088">
        <v>2668.1562994362002</v>
      </c>
      <c r="AE9" s="1088">
        <v>2581.5748534359004</v>
      </c>
      <c r="AF9" s="1088">
        <v>2768.8441695478996</v>
      </c>
      <c r="AG9" s="1088">
        <v>2825.1127347007996</v>
      </c>
      <c r="AH9" s="1088">
        <v>2744.9455154937004</v>
      </c>
      <c r="AI9" s="1088">
        <v>2740.6631887253002</v>
      </c>
      <c r="AJ9" s="1088">
        <v>2745.0749267197998</v>
      </c>
      <c r="AK9" s="1851">
        <v>2409.1367122163479</v>
      </c>
      <c r="AL9" s="1851">
        <v>2751.8140756800003</v>
      </c>
      <c r="AM9" s="1932">
        <v>2791.0851687700001</v>
      </c>
    </row>
    <row r="10" spans="2:39" ht="43.5" customHeight="1" x14ac:dyDescent="0.45">
      <c r="B10" s="1085" t="s">
        <v>776</v>
      </c>
      <c r="C10" s="1086">
        <v>0</v>
      </c>
      <c r="D10" s="1087">
        <v>0</v>
      </c>
      <c r="E10" s="1088">
        <v>0</v>
      </c>
      <c r="F10" s="1088">
        <v>0</v>
      </c>
      <c r="G10" s="1088">
        <v>0</v>
      </c>
      <c r="H10" s="1088">
        <v>0</v>
      </c>
      <c r="I10" s="1088">
        <v>0</v>
      </c>
      <c r="J10" s="1088">
        <v>0</v>
      </c>
      <c r="K10" s="1088">
        <v>0</v>
      </c>
      <c r="L10" s="1088">
        <v>0</v>
      </c>
      <c r="M10" s="1088">
        <v>0</v>
      </c>
      <c r="N10" s="1088">
        <v>0</v>
      </c>
      <c r="O10" s="1086">
        <v>0</v>
      </c>
      <c r="P10" s="1087">
        <v>0</v>
      </c>
      <c r="Q10" s="1088">
        <v>0</v>
      </c>
      <c r="R10" s="1088">
        <v>0</v>
      </c>
      <c r="S10" s="1088">
        <v>0</v>
      </c>
      <c r="T10" s="1088">
        <v>0</v>
      </c>
      <c r="U10" s="1088">
        <v>0</v>
      </c>
      <c r="V10" s="1088">
        <v>0</v>
      </c>
      <c r="W10" s="1088">
        <v>0</v>
      </c>
      <c r="X10" s="1088">
        <v>0</v>
      </c>
      <c r="Y10" s="1088">
        <v>0</v>
      </c>
      <c r="Z10" s="1088">
        <v>0</v>
      </c>
      <c r="AA10" s="1086">
        <v>0</v>
      </c>
      <c r="AB10" s="1087">
        <v>0</v>
      </c>
      <c r="AC10" s="1088">
        <v>0</v>
      </c>
      <c r="AD10" s="1088">
        <v>0</v>
      </c>
      <c r="AE10" s="1088">
        <v>0</v>
      </c>
      <c r="AF10" s="1088">
        <v>0</v>
      </c>
      <c r="AG10" s="1088">
        <v>0</v>
      </c>
      <c r="AH10" s="1088">
        <v>0</v>
      </c>
      <c r="AI10" s="1088">
        <v>0</v>
      </c>
      <c r="AJ10" s="1088">
        <v>0</v>
      </c>
      <c r="AK10" s="1852">
        <v>0</v>
      </c>
      <c r="AL10" s="1852">
        <v>0</v>
      </c>
      <c r="AM10" s="1932">
        <v>0</v>
      </c>
    </row>
    <row r="11" spans="2:39" ht="43.5" customHeight="1" x14ac:dyDescent="0.45">
      <c r="B11" s="1085" t="s">
        <v>777</v>
      </c>
      <c r="C11" s="1086">
        <v>80156.879063853892</v>
      </c>
      <c r="D11" s="1087">
        <v>81357.534798116889</v>
      </c>
      <c r="E11" s="1088">
        <v>81660.528375258</v>
      </c>
      <c r="F11" s="1088">
        <v>83081.996258475207</v>
      </c>
      <c r="G11" s="1088">
        <v>84181.311557008303</v>
      </c>
      <c r="H11" s="1088">
        <v>85664.503247121</v>
      </c>
      <c r="I11" s="1088">
        <v>87772.210460293616</v>
      </c>
      <c r="J11" s="1088">
        <v>89511.975298719699</v>
      </c>
      <c r="K11" s="1088">
        <v>90762.999892913082</v>
      </c>
      <c r="L11" s="1088">
        <v>99746.078964529981</v>
      </c>
      <c r="M11" s="1088">
        <v>103103.13621460002</v>
      </c>
      <c r="N11" s="1088">
        <v>104560.21363651204</v>
      </c>
      <c r="O11" s="1086">
        <v>108704.23432782979</v>
      </c>
      <c r="P11" s="1087">
        <v>113394.7391560752</v>
      </c>
      <c r="Q11" s="1088">
        <v>117197.97625838881</v>
      </c>
      <c r="R11" s="1088">
        <v>123243.53112127481</v>
      </c>
      <c r="S11" s="1088">
        <v>124149.917860838</v>
      </c>
      <c r="T11" s="1088">
        <v>128364.41242775522</v>
      </c>
      <c r="U11" s="1088">
        <v>132683.39226459721</v>
      </c>
      <c r="V11" s="1088">
        <v>135370.78601097438</v>
      </c>
      <c r="W11" s="1088">
        <v>141587.114449285</v>
      </c>
      <c r="X11" s="1088">
        <v>145009.50768082109</v>
      </c>
      <c r="Y11" s="1088">
        <v>148235.80163784366</v>
      </c>
      <c r="Z11" s="1088">
        <v>151861.45693351346</v>
      </c>
      <c r="AA11" s="1086">
        <v>153312.62232804639</v>
      </c>
      <c r="AB11" s="1087">
        <v>159983.95023699279</v>
      </c>
      <c r="AC11" s="1088">
        <v>164421.84610826339</v>
      </c>
      <c r="AD11" s="1088">
        <v>169376.3519476678</v>
      </c>
      <c r="AE11" s="1088">
        <v>167869.46506374271</v>
      </c>
      <c r="AF11" s="1088">
        <v>168107.9858279117</v>
      </c>
      <c r="AG11" s="1088">
        <v>160585.0276045264</v>
      </c>
      <c r="AH11" s="1088">
        <v>152551.8512153037</v>
      </c>
      <c r="AI11" s="1088">
        <v>154420.2771075835</v>
      </c>
      <c r="AJ11" s="1088">
        <v>152696.85761780059</v>
      </c>
      <c r="AK11" s="1851">
        <v>134010.04174654555</v>
      </c>
      <c r="AL11" s="1851">
        <v>165000.40396163048</v>
      </c>
      <c r="AM11" s="1932">
        <v>168678.08515283675</v>
      </c>
    </row>
    <row r="12" spans="2:39" s="315" customFormat="1" ht="44.15" customHeight="1" x14ac:dyDescent="0.45">
      <c r="B12" s="1089" t="s">
        <v>778</v>
      </c>
      <c r="C12" s="1082">
        <v>13820.3883039434</v>
      </c>
      <c r="D12" s="1083">
        <v>13331.606522468601</v>
      </c>
      <c r="E12" s="1084">
        <v>13481.722374882002</v>
      </c>
      <c r="F12" s="1084">
        <v>12226.332735206403</v>
      </c>
      <c r="G12" s="1084">
        <v>12370.810186000001</v>
      </c>
      <c r="H12" s="1084">
        <v>12358.461297000002</v>
      </c>
      <c r="I12" s="1084">
        <v>12506.224304695101</v>
      </c>
      <c r="J12" s="1084">
        <v>12462.075740735701</v>
      </c>
      <c r="K12" s="1084">
        <v>12616.6593555811</v>
      </c>
      <c r="L12" s="1084">
        <v>13232.999898979804</v>
      </c>
      <c r="M12" s="1084">
        <v>12662.757684556002</v>
      </c>
      <c r="N12" s="1084">
        <v>12674.488777127999</v>
      </c>
      <c r="O12" s="1082">
        <v>13057.038890568001</v>
      </c>
      <c r="P12" s="1083">
        <v>13065.582507231999</v>
      </c>
      <c r="Q12" s="1084">
        <v>13302.271629007999</v>
      </c>
      <c r="R12" s="1084">
        <v>13222.055191768002</v>
      </c>
      <c r="S12" s="1084">
        <v>13206.08213436</v>
      </c>
      <c r="T12" s="1084">
        <v>13198.733952543998</v>
      </c>
      <c r="U12" s="1084">
        <v>13206.658255816001</v>
      </c>
      <c r="V12" s="1084">
        <v>13561.284180768002</v>
      </c>
      <c r="W12" s="1084">
        <v>13750.4561942</v>
      </c>
      <c r="X12" s="1084">
        <v>13543.955402008</v>
      </c>
      <c r="Y12" s="1084">
        <v>13941.599884867725</v>
      </c>
      <c r="Z12" s="1084">
        <v>13619.719710924579</v>
      </c>
      <c r="AA12" s="1082">
        <v>13414.991742555399</v>
      </c>
      <c r="AB12" s="1083">
        <v>13595.73</v>
      </c>
      <c r="AC12" s="1084">
        <v>14221.58</v>
      </c>
      <c r="AD12" s="1084">
        <v>14025.17</v>
      </c>
      <c r="AE12" s="1084">
        <v>14168.24</v>
      </c>
      <c r="AF12" s="1084">
        <v>13458.73</v>
      </c>
      <c r="AG12" s="1084">
        <v>12942.97</v>
      </c>
      <c r="AH12" s="1084">
        <v>12094.3</v>
      </c>
      <c r="AI12" s="1084">
        <v>12191.71</v>
      </c>
      <c r="AJ12" s="1084">
        <v>12697.88</v>
      </c>
      <c r="AK12" s="1084">
        <v>11143.93</v>
      </c>
      <c r="AL12" s="1084">
        <v>12146.73</v>
      </c>
      <c r="AM12" s="1931">
        <v>13449.00901016</v>
      </c>
    </row>
    <row r="13" spans="2:39" s="315" customFormat="1" ht="44.15" customHeight="1" x14ac:dyDescent="0.45">
      <c r="B13" s="1089" t="s">
        <v>779</v>
      </c>
      <c r="C13" s="1082">
        <v>1449.4188401507799</v>
      </c>
      <c r="D13" s="1083">
        <v>1866.268486459018</v>
      </c>
      <c r="E13" s="1084">
        <v>1818.6280450802672</v>
      </c>
      <c r="F13" s="1084">
        <v>1802.9279655111834</v>
      </c>
      <c r="G13" s="1084">
        <v>1744.2932018366866</v>
      </c>
      <c r="H13" s="1084">
        <v>1736.742487294764</v>
      </c>
      <c r="I13" s="1084">
        <v>1590.1537819323823</v>
      </c>
      <c r="J13" s="1084">
        <v>1577.9883576527693</v>
      </c>
      <c r="K13" s="1084">
        <v>1511.845216609395</v>
      </c>
      <c r="L13" s="1084">
        <v>1453.7326949364158</v>
      </c>
      <c r="M13" s="1084">
        <v>1477.1092283281159</v>
      </c>
      <c r="N13" s="1084">
        <v>1477.909586416614</v>
      </c>
      <c r="O13" s="1082">
        <v>1455.3071003897278</v>
      </c>
      <c r="P13" s="1083">
        <v>1449.972915591248</v>
      </c>
      <c r="Q13" s="1084">
        <v>1394.7901878466921</v>
      </c>
      <c r="R13" s="1084">
        <v>1332.9840021289749</v>
      </c>
      <c r="S13" s="1084">
        <v>1212.9269311008891</v>
      </c>
      <c r="T13" s="1084">
        <v>1266.7013237618785</v>
      </c>
      <c r="U13" s="1084">
        <v>1305.7378705287256</v>
      </c>
      <c r="V13" s="1084">
        <v>1204.0803493491239</v>
      </c>
      <c r="W13" s="1084">
        <v>1202.0275371337559</v>
      </c>
      <c r="X13" s="1084">
        <v>1174.4645021354552</v>
      </c>
      <c r="Y13" s="1084">
        <v>1187.093710627601</v>
      </c>
      <c r="Z13" s="1084">
        <v>1118.8375455267519</v>
      </c>
      <c r="AA13" s="1082">
        <v>1068.079718632335</v>
      </c>
      <c r="AB13" s="1083">
        <v>912.86</v>
      </c>
      <c r="AC13" s="1084">
        <v>903.81</v>
      </c>
      <c r="AD13" s="1084">
        <v>855.15</v>
      </c>
      <c r="AE13" s="1084">
        <v>732.48</v>
      </c>
      <c r="AF13" s="1084">
        <v>517.52</v>
      </c>
      <c r="AG13" s="1084">
        <v>520.33000000000004</v>
      </c>
      <c r="AH13" s="1084">
        <v>528.91</v>
      </c>
      <c r="AI13" s="1084">
        <v>575.16</v>
      </c>
      <c r="AJ13" s="1084">
        <v>581.24</v>
      </c>
      <c r="AK13" s="1084">
        <v>509.37</v>
      </c>
      <c r="AL13" s="1084">
        <v>526.84</v>
      </c>
      <c r="AM13" s="1931">
        <v>489.07385030857392</v>
      </c>
    </row>
    <row r="14" spans="2:39" ht="43.5" customHeight="1" thickBot="1" x14ac:dyDescent="0.5">
      <c r="B14" s="1090" t="s">
        <v>780</v>
      </c>
      <c r="C14" s="1091">
        <f t="shared" ref="C14:AA14" si="2">C4+C7+C12+C13</f>
        <v>206184.1919735508</v>
      </c>
      <c r="D14" s="1092">
        <f t="shared" si="2"/>
        <v>246808.45783085894</v>
      </c>
      <c r="E14" s="1093">
        <f t="shared" si="2"/>
        <v>251939.74102848029</v>
      </c>
      <c r="F14" s="1093">
        <f t="shared" si="2"/>
        <v>253531.23631291123</v>
      </c>
      <c r="G14" s="1093">
        <f t="shared" si="2"/>
        <v>254223.9412452367</v>
      </c>
      <c r="H14" s="1093">
        <f t="shared" si="2"/>
        <v>255154.18628469476</v>
      </c>
      <c r="I14" s="1093">
        <f t="shared" si="2"/>
        <v>255365.5251773324</v>
      </c>
      <c r="J14" s="1093">
        <f t="shared" si="2"/>
        <v>257430.72952705275</v>
      </c>
      <c r="K14" s="1093">
        <f t="shared" si="2"/>
        <v>259901.0314360093</v>
      </c>
      <c r="L14" s="1093">
        <f t="shared" si="2"/>
        <v>241973.91783239882</v>
      </c>
      <c r="M14" s="1093">
        <f t="shared" si="2"/>
        <v>245646.15591942111</v>
      </c>
      <c r="N14" s="1093">
        <f t="shared" si="2"/>
        <v>250653.69964647555</v>
      </c>
      <c r="O14" s="1091">
        <f t="shared" si="2"/>
        <v>257295.92271992256</v>
      </c>
      <c r="P14" s="1092">
        <f t="shared" si="2"/>
        <v>265613.82557185792</v>
      </c>
      <c r="Q14" s="1093">
        <f t="shared" si="2"/>
        <v>275788.82524338103</v>
      </c>
      <c r="R14" s="1093">
        <f t="shared" si="2"/>
        <v>282816.60018034023</v>
      </c>
      <c r="S14" s="1093">
        <f t="shared" si="2"/>
        <v>284476.679639298</v>
      </c>
      <c r="T14" s="1093">
        <f t="shared" si="2"/>
        <v>287017.39678970096</v>
      </c>
      <c r="U14" s="1093">
        <f t="shared" si="2"/>
        <v>289994.42577370838</v>
      </c>
      <c r="V14" s="1093">
        <f t="shared" si="2"/>
        <v>290912.6580252311</v>
      </c>
      <c r="W14" s="1093">
        <f t="shared" si="2"/>
        <v>299130.48026940413</v>
      </c>
      <c r="X14" s="1093">
        <f t="shared" si="2"/>
        <v>301468.57253012148</v>
      </c>
      <c r="Y14" s="1093">
        <f t="shared" si="2"/>
        <v>307218.36669641407</v>
      </c>
      <c r="Z14" s="1093">
        <f t="shared" si="2"/>
        <v>311375.17105265986</v>
      </c>
      <c r="AA14" s="1091">
        <f t="shared" si="2"/>
        <v>309844.84826105897</v>
      </c>
      <c r="AB14" s="1092">
        <v>320079.92167047609</v>
      </c>
      <c r="AC14" s="1093">
        <v>328035.97448769957</v>
      </c>
      <c r="AD14" s="1093">
        <v>326903.11499010405</v>
      </c>
      <c r="AE14" s="1093">
        <v>322295.40783217864</v>
      </c>
      <c r="AF14" s="1093">
        <v>315630.3204114596</v>
      </c>
      <c r="AG14" s="1093">
        <v>312681.10504222719</v>
      </c>
      <c r="AH14" s="1093">
        <v>323746.08937079739</v>
      </c>
      <c r="AI14" s="1093">
        <v>322629.40863730881</v>
      </c>
      <c r="AJ14" s="1093">
        <v>317590.77112452034</v>
      </c>
      <c r="AK14" s="1093">
        <v>290597.17492994294</v>
      </c>
      <c r="AL14" s="1093">
        <v>314475.1007173105</v>
      </c>
      <c r="AM14" s="1933">
        <v>333794.18506452523</v>
      </c>
    </row>
    <row r="15" spans="2:39" ht="38.15" hidden="1" customHeight="1" thickBot="1" x14ac:dyDescent="0.45">
      <c r="B15" s="1094" t="s">
        <v>781</v>
      </c>
      <c r="C15" s="1084"/>
      <c r="D15" s="1084"/>
      <c r="E15" s="1084"/>
      <c r="F15" s="1084"/>
      <c r="G15" s="1084"/>
      <c r="H15" s="1084"/>
      <c r="I15" s="1084"/>
      <c r="J15" s="1084"/>
      <c r="K15" s="1084"/>
      <c r="L15" s="1084"/>
      <c r="M15" s="1084"/>
      <c r="N15" s="1084"/>
      <c r="O15" s="1084"/>
      <c r="P15" s="1084"/>
      <c r="Q15" s="1084"/>
      <c r="R15" s="1084"/>
      <c r="S15" s="1084"/>
      <c r="T15" s="1084"/>
      <c r="U15" s="1084"/>
      <c r="V15" s="1084"/>
      <c r="W15" s="1084"/>
      <c r="X15" s="1084"/>
      <c r="Y15" s="1084"/>
      <c r="Z15" s="1084"/>
      <c r="AA15" s="1084"/>
      <c r="AB15" s="1084"/>
      <c r="AC15" s="1084"/>
      <c r="AD15" s="1084"/>
      <c r="AE15" s="1084"/>
      <c r="AF15" s="1084"/>
      <c r="AG15" s="1084"/>
      <c r="AH15" s="1084"/>
      <c r="AI15" s="1084"/>
      <c r="AJ15" s="1084"/>
      <c r="AK15" s="1084"/>
      <c r="AL15" s="1084"/>
      <c r="AM15" s="1084"/>
    </row>
    <row r="16" spans="2:39" ht="49" customHeight="1" thickTop="1" x14ac:dyDescent="0.45">
      <c r="B16" s="1094" t="s">
        <v>782</v>
      </c>
      <c r="C16" s="1088"/>
      <c r="D16" s="1088"/>
      <c r="E16" s="1088"/>
      <c r="F16" s="1088"/>
      <c r="G16" s="1088"/>
      <c r="H16" s="1088"/>
      <c r="I16" s="1088"/>
      <c r="J16" s="1088"/>
      <c r="K16" s="1088"/>
      <c r="L16" s="1088"/>
      <c r="M16" s="1088"/>
      <c r="N16" s="1088"/>
      <c r="O16" s="1088"/>
      <c r="P16" s="1088"/>
      <c r="Q16" s="1088"/>
      <c r="R16" s="1088"/>
      <c r="S16" s="1088"/>
      <c r="T16" s="1088"/>
      <c r="U16" s="1088"/>
      <c r="V16" s="1088"/>
      <c r="W16" s="1088"/>
      <c r="X16" s="1088"/>
      <c r="Y16" s="1088"/>
      <c r="Z16" s="1088"/>
      <c r="AA16" s="1088"/>
      <c r="AB16" s="1088"/>
      <c r="AC16" s="1088"/>
      <c r="AD16" s="1088"/>
      <c r="AE16" s="1088"/>
      <c r="AF16" s="1088"/>
      <c r="AG16" s="1088"/>
      <c r="AH16" s="1088"/>
      <c r="AI16" s="1088"/>
      <c r="AJ16" s="1088"/>
      <c r="AK16" s="1088"/>
      <c r="AL16" s="1088"/>
      <c r="AM16" s="1088"/>
    </row>
    <row r="17" spans="2:39" ht="43.5" customHeight="1" x14ac:dyDescent="0.4">
      <c r="B17" s="1095"/>
      <c r="C17" s="442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42"/>
      <c r="AC17" s="442"/>
      <c r="AD17" s="442"/>
      <c r="AE17" s="442"/>
      <c r="AF17" s="442"/>
      <c r="AG17" s="442"/>
      <c r="AH17" s="442"/>
      <c r="AI17" s="442"/>
      <c r="AJ17" s="442"/>
      <c r="AK17" s="442"/>
      <c r="AL17" s="442"/>
      <c r="AM17" s="442"/>
    </row>
    <row r="18" spans="2:39" ht="14.25" customHeight="1" x14ac:dyDescent="0.4">
      <c r="C18" s="327"/>
      <c r="D18" s="327"/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/>
    </row>
    <row r="19" spans="2:39" ht="14.25" customHeight="1" x14ac:dyDescent="0.4"/>
    <row r="20" spans="2:39" ht="14.25" customHeight="1" x14ac:dyDescent="0.4"/>
    <row r="21" spans="2:39" ht="14.25" customHeight="1" x14ac:dyDescent="0.4"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2"/>
      <c r="AA21" s="442"/>
      <c r="AB21" s="442"/>
      <c r="AC21" s="442"/>
      <c r="AD21" s="442"/>
      <c r="AE21" s="442"/>
      <c r="AF21" s="442"/>
      <c r="AG21" s="442"/>
      <c r="AH21" s="442"/>
      <c r="AI21" s="442"/>
      <c r="AJ21" s="442"/>
      <c r="AK21" s="442"/>
      <c r="AL21" s="442"/>
      <c r="AM21" s="442"/>
    </row>
    <row r="22" spans="2:39" ht="14.25" customHeight="1" x14ac:dyDescent="0.4">
      <c r="C22" s="1096"/>
      <c r="D22" s="1096"/>
      <c r="E22" s="1096"/>
      <c r="F22" s="1096"/>
      <c r="G22" s="1096"/>
      <c r="H22" s="1096"/>
      <c r="I22" s="1096"/>
      <c r="J22" s="1096"/>
      <c r="K22" s="1096"/>
      <c r="L22" s="1096"/>
      <c r="M22" s="1096"/>
      <c r="N22" s="1096"/>
      <c r="O22" s="1096"/>
      <c r="P22" s="1096"/>
      <c r="Q22" s="1096"/>
      <c r="R22" s="1096"/>
      <c r="S22" s="1096"/>
      <c r="T22" s="1096"/>
      <c r="U22" s="1096"/>
      <c r="V22" s="1096"/>
      <c r="W22" s="1096"/>
      <c r="X22" s="1096"/>
      <c r="Y22" s="1096"/>
      <c r="Z22" s="1096"/>
      <c r="AA22" s="1096"/>
      <c r="AB22" s="1096"/>
      <c r="AC22" s="1096"/>
      <c r="AD22" s="1096"/>
      <c r="AE22" s="1096"/>
      <c r="AF22" s="1096"/>
      <c r="AG22" s="1096"/>
      <c r="AH22" s="1096"/>
      <c r="AI22" s="1096"/>
      <c r="AJ22" s="1096"/>
      <c r="AK22" s="1096"/>
      <c r="AL22" s="1096"/>
      <c r="AM22" s="1096"/>
    </row>
    <row r="23" spans="2:39" ht="14.25" customHeight="1" x14ac:dyDescent="0.4"/>
    <row r="24" spans="2:39" ht="14.25" customHeight="1" x14ac:dyDescent="0.4"/>
    <row r="25" spans="2:39" ht="14.25" customHeight="1" x14ac:dyDescent="0.4">
      <c r="C25" s="442"/>
      <c r="D25" s="442"/>
      <c r="E25" s="442"/>
      <c r="F25" s="442"/>
      <c r="G25" s="442"/>
      <c r="H25" s="442"/>
      <c r="I25" s="442"/>
      <c r="J25" s="442"/>
      <c r="K25" s="442"/>
      <c r="L25" s="442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  <c r="AG25" s="442"/>
      <c r="AH25" s="442"/>
      <c r="AI25" s="442"/>
      <c r="AJ25" s="442"/>
      <c r="AK25" s="442"/>
      <c r="AL25" s="442"/>
      <c r="AM25" s="442"/>
    </row>
    <row r="26" spans="2:39" ht="14.25" customHeight="1" x14ac:dyDescent="0.4">
      <c r="C26" s="1097"/>
      <c r="D26" s="1097"/>
      <c r="E26" s="1097"/>
      <c r="F26" s="1097"/>
      <c r="G26" s="1097"/>
      <c r="H26" s="1097"/>
      <c r="I26" s="1097"/>
      <c r="J26" s="1097"/>
      <c r="K26" s="1097"/>
      <c r="L26" s="1097"/>
      <c r="M26" s="1097"/>
      <c r="N26" s="1097"/>
      <c r="O26" s="1097"/>
      <c r="P26" s="1097"/>
      <c r="Q26" s="1097"/>
      <c r="R26" s="1097"/>
      <c r="S26" s="1097"/>
      <c r="T26" s="1097"/>
      <c r="U26" s="1097"/>
      <c r="V26" s="1097"/>
      <c r="W26" s="1097"/>
      <c r="X26" s="1097"/>
      <c r="Y26" s="1097"/>
      <c r="Z26" s="1097"/>
      <c r="AA26" s="1097"/>
      <c r="AB26" s="1097"/>
      <c r="AC26" s="1097"/>
      <c r="AD26" s="1097"/>
      <c r="AE26" s="1097"/>
      <c r="AF26" s="1097"/>
      <c r="AG26" s="1097"/>
      <c r="AH26" s="1097"/>
      <c r="AI26" s="1097"/>
      <c r="AJ26" s="1097"/>
      <c r="AK26" s="1097"/>
      <c r="AL26" s="1097"/>
      <c r="AM26" s="1097"/>
    </row>
    <row r="27" spans="2:39" ht="14.25" customHeight="1" x14ac:dyDescent="0.4"/>
    <row r="28" spans="2:39" ht="14.25" customHeight="1" x14ac:dyDescent="0.4"/>
    <row r="29" spans="2:39" ht="14.25" customHeight="1" x14ac:dyDescent="0.4"/>
    <row r="30" spans="2:39" ht="14.25" customHeight="1" x14ac:dyDescent="0.4"/>
    <row r="31" spans="2:39" ht="14.25" customHeight="1" x14ac:dyDescent="0.4"/>
    <row r="32" spans="2:39" ht="14.25" customHeight="1" x14ac:dyDescent="0.4"/>
    <row r="33" ht="14.25" customHeight="1" x14ac:dyDescent="0.4"/>
    <row r="34" ht="14.25" customHeight="1" x14ac:dyDescent="0.4"/>
    <row r="35" ht="14.25" customHeight="1" x14ac:dyDescent="0.4"/>
    <row r="36" ht="14.25" customHeight="1" x14ac:dyDescent="0.4"/>
    <row r="37" ht="14.25" customHeight="1" x14ac:dyDescent="0.4"/>
    <row r="38" ht="14.25" customHeight="1" x14ac:dyDescent="0.4"/>
    <row r="39" ht="14.25" customHeight="1" x14ac:dyDescent="0.4"/>
    <row r="40" ht="14.25" customHeight="1" x14ac:dyDescent="0.4"/>
    <row r="41" ht="14.25" customHeight="1" x14ac:dyDescent="0.4"/>
    <row r="42" ht="14.25" customHeight="1" x14ac:dyDescent="0.4"/>
    <row r="43" ht="14.25" customHeight="1" x14ac:dyDescent="0.4"/>
    <row r="44" ht="14.25" customHeight="1" x14ac:dyDescent="0.4"/>
    <row r="45" ht="14.25" customHeight="1" x14ac:dyDescent="0.4"/>
    <row r="46" ht="14.25" customHeight="1" x14ac:dyDescent="0.4"/>
    <row r="47" ht="14.25" customHeight="1" x14ac:dyDescent="0.4"/>
    <row r="48" ht="14.25" customHeight="1" x14ac:dyDescent="0.4"/>
    <row r="49" ht="14.25" customHeight="1" x14ac:dyDescent="0.4"/>
    <row r="50" ht="14.25" customHeight="1" x14ac:dyDescent="0.4"/>
    <row r="51" ht="14.25" customHeight="1" x14ac:dyDescent="0.4"/>
    <row r="52" ht="14.25" customHeight="1" x14ac:dyDescent="0.4"/>
    <row r="53" ht="14.25" customHeight="1" x14ac:dyDescent="0.4"/>
    <row r="54" ht="14.25" customHeight="1" x14ac:dyDescent="0.4"/>
    <row r="55" ht="14.25" customHeight="1" x14ac:dyDescent="0.4"/>
    <row r="56" ht="14.25" customHeight="1" x14ac:dyDescent="0.4"/>
    <row r="57" ht="14.25" customHeight="1" x14ac:dyDescent="0.4"/>
    <row r="58" ht="14.25" customHeight="1" x14ac:dyDescent="0.4"/>
    <row r="59" ht="14.25" customHeight="1" x14ac:dyDescent="0.4"/>
    <row r="60" ht="14.25" customHeight="1" x14ac:dyDescent="0.4"/>
    <row r="61" ht="14.25" customHeight="1" x14ac:dyDescent="0.4"/>
    <row r="62" ht="14.25" customHeight="1" x14ac:dyDescent="0.4"/>
  </sheetData>
  <mergeCells count="4">
    <mergeCell ref="B2:B3"/>
    <mergeCell ref="D2:O2"/>
    <mergeCell ref="P2:AA2"/>
    <mergeCell ref="AB2:AM2"/>
  </mergeCells>
  <phoneticPr fontId="153" type="noConversion"/>
  <printOptions horizontalCentered="1"/>
  <pageMargins left="0" right="0" top="0.39370078740157483" bottom="1.8897637795275593" header="0" footer="0.23622047244094491"/>
  <pageSetup paperSize="9" scale="52" orientation="landscape" r:id="rId1"/>
  <headerFooter>
    <oddHeader>&amp;C&amp;"Aptos"&amp;10&amp;K000000 PUBLIC&amp;1#_x000D_&amp;"Arialri"&amp;10&amp;K000000&amp;G</oddHeader>
    <oddFooter>&amp;C23_x000D_&amp;1#&amp;"Aptos"&amp;10&amp;K000000 PUBLIC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61E65-A3EA-4C67-A4DC-F6459498CF34}">
  <dimension ref="A1:AL81"/>
  <sheetViews>
    <sheetView showGridLines="0" view="pageBreakPreview" zoomScale="70" zoomScaleNormal="100" zoomScaleSheetLayoutView="70" workbookViewId="0">
      <pane xSplit="1" ySplit="3" topLeftCell="Z38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14.25" customHeight="1" x14ac:dyDescent="0.4"/>
  <cols>
    <col min="1" max="1" width="49.26953125" style="2" customWidth="1"/>
    <col min="2" max="2" width="23.1796875" style="2" hidden="1" customWidth="1"/>
    <col min="3" max="25" width="16.1796875" style="2" hidden="1" customWidth="1"/>
    <col min="26" max="38" width="16.1796875" style="2" customWidth="1"/>
    <col min="39" max="16384" width="9.1796875" style="2"/>
  </cols>
  <sheetData>
    <row r="1" spans="1:38" ht="32.5" customHeight="1" thickBot="1" x14ac:dyDescent="0.5">
      <c r="A1" s="1098" t="s">
        <v>1022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</row>
    <row r="2" spans="1:38" ht="25.5" customHeight="1" thickTop="1" thickBot="1" x14ac:dyDescent="0.5">
      <c r="A2" s="2033" t="s">
        <v>783</v>
      </c>
      <c r="B2" s="1077"/>
      <c r="C2" s="2035">
        <v>2023</v>
      </c>
      <c r="D2" s="2036"/>
      <c r="E2" s="2036"/>
      <c r="F2" s="2036"/>
      <c r="G2" s="2036"/>
      <c r="H2" s="2036"/>
      <c r="I2" s="2036"/>
      <c r="J2" s="2036"/>
      <c r="K2" s="2036"/>
      <c r="L2" s="2036"/>
      <c r="M2" s="2036"/>
      <c r="N2" s="2037"/>
      <c r="O2" s="2035">
        <v>2024</v>
      </c>
      <c r="P2" s="2036"/>
      <c r="Q2" s="2036"/>
      <c r="R2" s="2036"/>
      <c r="S2" s="2036"/>
      <c r="T2" s="2036"/>
      <c r="U2" s="2036"/>
      <c r="V2" s="2036"/>
      <c r="W2" s="2036"/>
      <c r="X2" s="2036"/>
      <c r="Y2" s="2036"/>
      <c r="Z2" s="2037"/>
      <c r="AA2" s="2035">
        <v>2025</v>
      </c>
      <c r="AB2" s="2036"/>
      <c r="AC2" s="2036"/>
      <c r="AD2" s="2036"/>
      <c r="AE2" s="2036"/>
      <c r="AF2" s="2036"/>
      <c r="AG2" s="2036"/>
      <c r="AH2" s="2036"/>
      <c r="AI2" s="2036"/>
      <c r="AJ2" s="2036"/>
      <c r="AK2" s="2036"/>
      <c r="AL2" s="2037"/>
    </row>
    <row r="3" spans="1:38" ht="25.5" customHeight="1" thickTop="1" thickBot="1" x14ac:dyDescent="0.5">
      <c r="A3" s="2034"/>
      <c r="B3" s="1078" t="s">
        <v>90</v>
      </c>
      <c r="C3" s="1079" t="s">
        <v>79</v>
      </c>
      <c r="D3" s="1080" t="s">
        <v>80</v>
      </c>
      <c r="E3" s="1080" t="s">
        <v>81</v>
      </c>
      <c r="F3" s="1080" t="s">
        <v>82</v>
      </c>
      <c r="G3" s="1080" t="s">
        <v>83</v>
      </c>
      <c r="H3" s="1080" t="s">
        <v>84</v>
      </c>
      <c r="I3" s="1080" t="s">
        <v>85</v>
      </c>
      <c r="J3" s="1080" t="s">
        <v>86</v>
      </c>
      <c r="K3" s="1080" t="s">
        <v>87</v>
      </c>
      <c r="L3" s="1080" t="s">
        <v>88</v>
      </c>
      <c r="M3" s="1080" t="s">
        <v>89</v>
      </c>
      <c r="N3" s="1078" t="s">
        <v>90</v>
      </c>
      <c r="O3" s="1079" t="s">
        <v>79</v>
      </c>
      <c r="P3" s="1080" t="s">
        <v>80</v>
      </c>
      <c r="Q3" s="1080" t="s">
        <v>81</v>
      </c>
      <c r="R3" s="1080" t="s">
        <v>82</v>
      </c>
      <c r="S3" s="1080" t="s">
        <v>83</v>
      </c>
      <c r="T3" s="1080" t="s">
        <v>84</v>
      </c>
      <c r="U3" s="1080" t="s">
        <v>85</v>
      </c>
      <c r="V3" s="1080" t="s">
        <v>86</v>
      </c>
      <c r="W3" s="1080" t="s">
        <v>87</v>
      </c>
      <c r="X3" s="1080" t="s">
        <v>88</v>
      </c>
      <c r="Y3" s="1080" t="s">
        <v>89</v>
      </c>
      <c r="Z3" s="1078" t="s">
        <v>90</v>
      </c>
      <c r="AA3" s="1079" t="s">
        <v>79</v>
      </c>
      <c r="AB3" s="1080" t="s">
        <v>80</v>
      </c>
      <c r="AC3" s="1080" t="s">
        <v>81</v>
      </c>
      <c r="AD3" s="1080" t="s">
        <v>82</v>
      </c>
      <c r="AE3" s="1080" t="s">
        <v>83</v>
      </c>
      <c r="AF3" s="1080" t="s">
        <v>84</v>
      </c>
      <c r="AG3" s="1080" t="s">
        <v>85</v>
      </c>
      <c r="AH3" s="1080" t="s">
        <v>86</v>
      </c>
      <c r="AI3" s="1080" t="s">
        <v>87</v>
      </c>
      <c r="AJ3" s="1080" t="s">
        <v>88</v>
      </c>
      <c r="AK3" s="1080" t="s">
        <v>89</v>
      </c>
      <c r="AL3" s="1078" t="s">
        <v>90</v>
      </c>
    </row>
    <row r="4" spans="1:38" ht="25.5" customHeight="1" thickTop="1" x14ac:dyDescent="0.45">
      <c r="A4" s="1089" t="s">
        <v>784</v>
      </c>
      <c r="B4" s="1099">
        <f>SUM(B5:B12)</f>
        <v>34192.338235999996</v>
      </c>
      <c r="C4" s="1100">
        <f t="shared" ref="C4:U4" si="0">SUM(C5:C12)</f>
        <v>38779.559486999999</v>
      </c>
      <c r="D4" s="1101">
        <f t="shared" si="0"/>
        <v>45266.865560999999</v>
      </c>
      <c r="E4" s="1101">
        <f t="shared" si="0"/>
        <v>48290.729046</v>
      </c>
      <c r="F4" s="1101">
        <f t="shared" si="0"/>
        <v>49469.576293999999</v>
      </c>
      <c r="G4" s="1101">
        <f t="shared" si="0"/>
        <v>50655.41087</v>
      </c>
      <c r="H4" s="1101">
        <f t="shared" si="0"/>
        <v>50993.356415000002</v>
      </c>
      <c r="I4" s="1084">
        <f t="shared" si="0"/>
        <v>53331.869275999998</v>
      </c>
      <c r="J4" s="1084">
        <f t="shared" si="0"/>
        <v>55217.358451000007</v>
      </c>
      <c r="K4" s="1084">
        <f t="shared" si="0"/>
        <v>57719.006115000004</v>
      </c>
      <c r="L4" s="1084">
        <f t="shared" si="0"/>
        <v>60131.39197199999</v>
      </c>
      <c r="M4" s="1084">
        <f t="shared" si="0"/>
        <v>65734.365310000008</v>
      </c>
      <c r="N4" s="1082">
        <f t="shared" si="0"/>
        <v>67069.030985999998</v>
      </c>
      <c r="O4" s="1083">
        <f t="shared" si="0"/>
        <v>75095.268263000005</v>
      </c>
      <c r="P4" s="1084">
        <f t="shared" si="0"/>
        <v>82105.797086999999</v>
      </c>
      <c r="Q4" s="1084">
        <f t="shared" si="0"/>
        <v>89076.163604000001</v>
      </c>
      <c r="R4" s="1084">
        <f t="shared" si="0"/>
        <v>89081.733943999992</v>
      </c>
      <c r="S4" s="1084">
        <f t="shared" si="0"/>
        <v>90982.335799000008</v>
      </c>
      <c r="T4" s="1084">
        <f t="shared" si="0"/>
        <v>93542.464443999997</v>
      </c>
      <c r="U4" s="1084">
        <f t="shared" si="0"/>
        <v>94678.618569999991</v>
      </c>
      <c r="V4" s="1084">
        <f>SUM(V5:V12)</f>
        <v>99353.101555000001</v>
      </c>
      <c r="W4" s="1084">
        <f>SUM(W5:W12)</f>
        <v>101186.447487</v>
      </c>
      <c r="X4" s="1084">
        <f t="shared" ref="X4:Z4" si="1">SUM(X5:X12)</f>
        <v>106014.24976600001</v>
      </c>
      <c r="Y4" s="1084">
        <f t="shared" si="1"/>
        <v>111160.43887899999</v>
      </c>
      <c r="Z4" s="1082">
        <f t="shared" si="1"/>
        <v>111165.70458400001</v>
      </c>
      <c r="AA4" s="1083">
        <v>121185.1</v>
      </c>
      <c r="AB4" s="1084">
        <v>125962.38</v>
      </c>
      <c r="AC4" s="1084">
        <v>124988.62</v>
      </c>
      <c r="AD4" s="1084">
        <v>121822.69</v>
      </c>
      <c r="AE4" s="1084">
        <v>117440.29</v>
      </c>
      <c r="AF4" s="1084">
        <v>114734.11</v>
      </c>
      <c r="AG4" s="1084">
        <v>125861.07</v>
      </c>
      <c r="AH4" s="1084">
        <v>123985.24</v>
      </c>
      <c r="AI4" s="1084">
        <v>118132.5</v>
      </c>
      <c r="AJ4" s="1084">
        <v>112893.93</v>
      </c>
      <c r="AK4" s="1084">
        <v>107066.64</v>
      </c>
      <c r="AL4" s="1931">
        <v>127026.509773</v>
      </c>
    </row>
    <row r="5" spans="1:38" ht="25.5" hidden="1" customHeight="1" thickTop="1" x14ac:dyDescent="0.45">
      <c r="A5" s="1102" t="s">
        <v>785</v>
      </c>
      <c r="B5" s="1086">
        <v>0</v>
      </c>
      <c r="C5" s="1087">
        <v>1255.204414</v>
      </c>
      <c r="D5" s="1088">
        <v>0</v>
      </c>
      <c r="E5" s="1088">
        <v>0</v>
      </c>
      <c r="F5" s="1088">
        <v>0</v>
      </c>
      <c r="G5" s="1088">
        <v>0</v>
      </c>
      <c r="H5" s="1088">
        <v>0</v>
      </c>
      <c r="I5" s="1088">
        <v>0</v>
      </c>
      <c r="J5" s="1088">
        <v>0</v>
      </c>
      <c r="K5" s="1088">
        <v>0</v>
      </c>
      <c r="L5" s="1088">
        <v>0</v>
      </c>
      <c r="M5" s="1088">
        <v>0</v>
      </c>
      <c r="N5" s="1086">
        <v>0</v>
      </c>
      <c r="O5" s="1087">
        <v>0</v>
      </c>
      <c r="P5" s="1088">
        <v>0</v>
      </c>
      <c r="Q5" s="1088">
        <v>0</v>
      </c>
      <c r="R5" s="1088">
        <v>0</v>
      </c>
      <c r="S5" s="1088">
        <v>0</v>
      </c>
      <c r="T5" s="1088">
        <v>0</v>
      </c>
      <c r="U5" s="1088">
        <v>0</v>
      </c>
      <c r="V5" s="1088">
        <v>618</v>
      </c>
      <c r="W5" s="1088">
        <v>0</v>
      </c>
      <c r="X5" s="1088">
        <v>0</v>
      </c>
      <c r="Y5" s="1088">
        <v>0</v>
      </c>
      <c r="Z5" s="1086">
        <v>0</v>
      </c>
      <c r="AA5" s="1087">
        <v>0</v>
      </c>
      <c r="AB5" s="1088">
        <v>0</v>
      </c>
      <c r="AC5" s="1088">
        <v>0</v>
      </c>
      <c r="AD5" s="1088">
        <v>0</v>
      </c>
      <c r="AE5" s="1088">
        <v>0</v>
      </c>
      <c r="AF5" s="1088">
        <v>0</v>
      </c>
      <c r="AG5" s="1088">
        <v>0</v>
      </c>
      <c r="AH5" s="1088">
        <v>0</v>
      </c>
      <c r="AI5" s="1088">
        <v>0</v>
      </c>
      <c r="AJ5" s="1088">
        <v>0</v>
      </c>
      <c r="AK5" s="1088">
        <v>0</v>
      </c>
      <c r="AL5" s="1932">
        <v>47921.486258999998</v>
      </c>
    </row>
    <row r="6" spans="1:38" ht="25.5" hidden="1" customHeight="1" x14ac:dyDescent="0.45">
      <c r="A6" s="1102" t="s">
        <v>786</v>
      </c>
      <c r="B6" s="1086">
        <v>0</v>
      </c>
      <c r="C6" s="1087">
        <v>607.84698500000002</v>
      </c>
      <c r="D6" s="1088">
        <v>607.84698500000002</v>
      </c>
      <c r="E6" s="1088">
        <v>0</v>
      </c>
      <c r="F6" s="1088">
        <v>0</v>
      </c>
      <c r="G6" s="1088">
        <v>0</v>
      </c>
      <c r="H6" s="1088">
        <v>0</v>
      </c>
      <c r="I6" s="1088">
        <v>0</v>
      </c>
      <c r="J6" s="1088">
        <v>0</v>
      </c>
      <c r="K6" s="1088">
        <v>0</v>
      </c>
      <c r="L6" s="1088">
        <v>0</v>
      </c>
      <c r="M6" s="1088">
        <v>0</v>
      </c>
      <c r="N6" s="1086">
        <v>0</v>
      </c>
      <c r="O6" s="1087">
        <v>0</v>
      </c>
      <c r="P6" s="1088">
        <v>0</v>
      </c>
      <c r="Q6" s="1088">
        <v>0</v>
      </c>
      <c r="R6" s="1088">
        <v>0</v>
      </c>
      <c r="S6" s="1088">
        <v>0</v>
      </c>
      <c r="T6" s="1088">
        <v>0</v>
      </c>
      <c r="U6" s="1088">
        <v>0</v>
      </c>
      <c r="V6" s="1088">
        <v>1250</v>
      </c>
      <c r="W6" s="1088">
        <v>1250</v>
      </c>
      <c r="X6" s="1088">
        <v>0</v>
      </c>
      <c r="Y6" s="1088">
        <v>0</v>
      </c>
      <c r="Z6" s="1086">
        <v>0</v>
      </c>
      <c r="AA6" s="1087">
        <v>0</v>
      </c>
      <c r="AB6" s="1088">
        <v>0</v>
      </c>
      <c r="AC6" s="1088">
        <v>0</v>
      </c>
      <c r="AD6" s="1088">
        <v>0</v>
      </c>
      <c r="AE6" s="1088">
        <v>0</v>
      </c>
      <c r="AF6" s="1088">
        <v>0</v>
      </c>
      <c r="AG6" s="1088">
        <v>0</v>
      </c>
      <c r="AH6" s="1088">
        <v>0</v>
      </c>
      <c r="AI6" s="1088">
        <v>0</v>
      </c>
      <c r="AJ6" s="1088">
        <v>0</v>
      </c>
      <c r="AK6" s="1088">
        <v>0</v>
      </c>
      <c r="AL6" s="1932">
        <v>36073.545563</v>
      </c>
    </row>
    <row r="7" spans="1:38" ht="25.5" hidden="1" customHeight="1" x14ac:dyDescent="0.45">
      <c r="A7" s="1102" t="s">
        <v>787</v>
      </c>
      <c r="B7" s="1086">
        <v>0</v>
      </c>
      <c r="C7" s="1087">
        <v>0</v>
      </c>
      <c r="D7" s="1088">
        <v>1185.14273</v>
      </c>
      <c r="E7" s="1088">
        <v>0</v>
      </c>
      <c r="F7" s="1088">
        <v>0</v>
      </c>
      <c r="G7" s="1088">
        <v>0</v>
      </c>
      <c r="H7" s="1088">
        <v>0</v>
      </c>
      <c r="I7" s="1088">
        <v>0</v>
      </c>
      <c r="J7" s="1088">
        <v>0</v>
      </c>
      <c r="K7" s="1088">
        <v>0</v>
      </c>
      <c r="L7" s="1088">
        <v>0</v>
      </c>
      <c r="M7" s="1088">
        <v>0</v>
      </c>
      <c r="N7" s="1086">
        <v>0</v>
      </c>
      <c r="O7" s="1087">
        <v>0</v>
      </c>
      <c r="P7" s="1088">
        <v>0</v>
      </c>
      <c r="Q7" s="1088">
        <v>0</v>
      </c>
      <c r="R7" s="1088">
        <v>0</v>
      </c>
      <c r="S7" s="1088">
        <v>0</v>
      </c>
      <c r="T7" s="1088">
        <v>0</v>
      </c>
      <c r="U7" s="1088">
        <v>0</v>
      </c>
      <c r="V7" s="1088">
        <v>0</v>
      </c>
      <c r="W7" s="1088">
        <v>0</v>
      </c>
      <c r="X7" s="1088">
        <v>0</v>
      </c>
      <c r="Y7" s="1088">
        <v>0</v>
      </c>
      <c r="Z7" s="1086">
        <v>0</v>
      </c>
      <c r="AA7" s="1087">
        <v>0</v>
      </c>
      <c r="AB7" s="1088">
        <v>0</v>
      </c>
      <c r="AC7" s="1088">
        <v>0</v>
      </c>
      <c r="AD7" s="1088">
        <v>0</v>
      </c>
      <c r="AE7" s="1088">
        <v>0</v>
      </c>
      <c r="AF7" s="1088">
        <v>0</v>
      </c>
      <c r="AG7" s="1088">
        <v>0</v>
      </c>
      <c r="AH7" s="1088">
        <v>0</v>
      </c>
      <c r="AI7" s="1088">
        <v>0</v>
      </c>
      <c r="AJ7" s="1088">
        <v>0</v>
      </c>
      <c r="AK7" s="1088">
        <v>0</v>
      </c>
      <c r="AL7" s="1932">
        <v>43031.477951000008</v>
      </c>
    </row>
    <row r="8" spans="1:38" ht="25.5" customHeight="1" x14ac:dyDescent="0.45">
      <c r="A8" s="1102" t="s">
        <v>788</v>
      </c>
      <c r="B8" s="1086">
        <v>18167.475181999998</v>
      </c>
      <c r="C8" s="1087">
        <v>20779.178242999998</v>
      </c>
      <c r="D8" s="1088">
        <v>23338.600837999998</v>
      </c>
      <c r="E8" s="1088">
        <v>23100.153151000002</v>
      </c>
      <c r="F8" s="1088">
        <v>23380.662421999998</v>
      </c>
      <c r="G8" s="1088">
        <v>22781.706720000002</v>
      </c>
      <c r="H8" s="1088">
        <v>22904.119799000004</v>
      </c>
      <c r="I8" s="1088">
        <v>24037.732188999998</v>
      </c>
      <c r="J8" s="1088">
        <v>24536.027149000001</v>
      </c>
      <c r="K8" s="1088">
        <v>27134.816804000002</v>
      </c>
      <c r="L8" s="1088">
        <v>28876.728910999995</v>
      </c>
      <c r="M8" s="1088">
        <v>31554.492878000001</v>
      </c>
      <c r="N8" s="1086">
        <v>30774.534020999999</v>
      </c>
      <c r="O8" s="1087">
        <v>34257.115510000003</v>
      </c>
      <c r="P8" s="1088">
        <v>33677.826011999998</v>
      </c>
      <c r="Q8" s="1088">
        <v>35271.606333999996</v>
      </c>
      <c r="R8" s="1088">
        <v>33382.733699999997</v>
      </c>
      <c r="S8" s="1088">
        <v>34030.003547</v>
      </c>
      <c r="T8" s="1088">
        <v>35896.663033999997</v>
      </c>
      <c r="U8" s="1088">
        <v>37737.982580000004</v>
      </c>
      <c r="V8" s="1088">
        <v>41048.220824999997</v>
      </c>
      <c r="W8" s="1088">
        <v>44262.114264999997</v>
      </c>
      <c r="X8" s="1088">
        <v>47117.911456000002</v>
      </c>
      <c r="Y8" s="1088">
        <v>49918.180973000002</v>
      </c>
      <c r="Z8" s="1086">
        <v>51565.000461000003</v>
      </c>
      <c r="AA8" s="1087">
        <v>57230.05</v>
      </c>
      <c r="AB8" s="1088">
        <v>58300.29</v>
      </c>
      <c r="AC8" s="1088">
        <v>56137.760000000002</v>
      </c>
      <c r="AD8" s="1088">
        <v>52977.89</v>
      </c>
      <c r="AE8" s="1088">
        <v>47935.32</v>
      </c>
      <c r="AF8" s="1088">
        <v>45995.93</v>
      </c>
      <c r="AG8" s="1088">
        <v>46373.42</v>
      </c>
      <c r="AH8" s="1088">
        <v>48225.04</v>
      </c>
      <c r="AI8" s="1088">
        <v>47873.05</v>
      </c>
      <c r="AJ8" s="1088">
        <v>44482.68</v>
      </c>
      <c r="AK8" s="1088">
        <v>43261.93</v>
      </c>
      <c r="AL8" s="1932">
        <v>47921.486258999998</v>
      </c>
    </row>
    <row r="9" spans="1:38" ht="25.5" customHeight="1" x14ac:dyDescent="0.45">
      <c r="A9" s="1102" t="s">
        <v>789</v>
      </c>
      <c r="B9" s="1086">
        <v>8746.5642609999995</v>
      </c>
      <c r="C9" s="1087">
        <v>9628.5985760000003</v>
      </c>
      <c r="D9" s="1088">
        <v>11704.178583999999</v>
      </c>
      <c r="E9" s="1088">
        <v>13793.463945</v>
      </c>
      <c r="F9" s="1088">
        <v>14529.142587</v>
      </c>
      <c r="G9" s="1088">
        <v>16632.594395</v>
      </c>
      <c r="H9" s="1088">
        <v>16536.568340999998</v>
      </c>
      <c r="I9" s="1088">
        <v>16974.079037</v>
      </c>
      <c r="J9" s="1088">
        <v>17525.199116</v>
      </c>
      <c r="K9" s="1088">
        <v>16151.922307000001</v>
      </c>
      <c r="L9" s="1088">
        <v>16361.590118</v>
      </c>
      <c r="M9" s="1088">
        <v>16169.813485999999</v>
      </c>
      <c r="N9" s="1086">
        <v>16911.057362</v>
      </c>
      <c r="O9" s="1087">
        <v>18391.351875</v>
      </c>
      <c r="P9" s="1088">
        <v>20733.761649</v>
      </c>
      <c r="Q9" s="1088">
        <v>24447.758922000001</v>
      </c>
      <c r="R9" s="1088">
        <v>25691.915873999998</v>
      </c>
      <c r="S9" s="1088">
        <v>26776.888664999999</v>
      </c>
      <c r="T9" s="1088">
        <v>27298.071479999999</v>
      </c>
      <c r="U9" s="1088">
        <v>26474.492511</v>
      </c>
      <c r="V9" s="1088">
        <v>25285.621018999998</v>
      </c>
      <c r="W9" s="1088">
        <v>23365.163271000001</v>
      </c>
      <c r="X9" s="1088">
        <v>24034.302431</v>
      </c>
      <c r="Y9" s="1088">
        <v>24202.983279</v>
      </c>
      <c r="Z9" s="1086">
        <v>24696.083009999998</v>
      </c>
      <c r="AA9" s="1087">
        <v>26469.34</v>
      </c>
      <c r="AB9" s="1088">
        <v>28804.28</v>
      </c>
      <c r="AC9" s="1088">
        <v>30487.68</v>
      </c>
      <c r="AD9" s="1088">
        <v>30528.45</v>
      </c>
      <c r="AE9" s="1088">
        <v>29786.05</v>
      </c>
      <c r="AF9" s="1088">
        <v>29050.03</v>
      </c>
      <c r="AG9" s="1088">
        <v>34105.61</v>
      </c>
      <c r="AH9" s="1088">
        <v>30837.15</v>
      </c>
      <c r="AI9" s="1088">
        <v>27793.19</v>
      </c>
      <c r="AJ9" s="1088">
        <v>27543.01</v>
      </c>
      <c r="AK9" s="1088">
        <v>27255.35</v>
      </c>
      <c r="AL9" s="1932">
        <v>36073.545563</v>
      </c>
    </row>
    <row r="10" spans="1:38" ht="25.5" customHeight="1" x14ac:dyDescent="0.45">
      <c r="A10" s="1102" t="s">
        <v>790</v>
      </c>
      <c r="B10" s="1086">
        <v>7278.298792999999</v>
      </c>
      <c r="C10" s="1087">
        <v>6508.7312689999999</v>
      </c>
      <c r="D10" s="1088">
        <v>8431.0964239999994</v>
      </c>
      <c r="E10" s="1088">
        <v>11397.11195</v>
      </c>
      <c r="F10" s="1088">
        <v>11559.771285000001</v>
      </c>
      <c r="G10" s="1088">
        <v>11241.109754999999</v>
      </c>
      <c r="H10" s="1088">
        <v>11552.668275000002</v>
      </c>
      <c r="I10" s="1088">
        <v>12320.05805</v>
      </c>
      <c r="J10" s="1088">
        <v>13156.132186000001</v>
      </c>
      <c r="K10" s="1088">
        <v>14432.267003999999</v>
      </c>
      <c r="L10" s="1088">
        <v>14893.072942999999</v>
      </c>
      <c r="M10" s="1088">
        <v>18010.058946000001</v>
      </c>
      <c r="N10" s="1086">
        <v>19383.439602999999</v>
      </c>
      <c r="O10" s="1087">
        <v>22446.800877999998</v>
      </c>
      <c r="P10" s="1088">
        <v>27694.209426000005</v>
      </c>
      <c r="Q10" s="1088">
        <v>29356.798348</v>
      </c>
      <c r="R10" s="1088">
        <v>30007.08437</v>
      </c>
      <c r="S10" s="1088">
        <v>30175.443587000005</v>
      </c>
      <c r="T10" s="1088">
        <v>30347.729929999998</v>
      </c>
      <c r="U10" s="1088">
        <v>30466.143478999998</v>
      </c>
      <c r="V10" s="1088">
        <v>31151.259710999999</v>
      </c>
      <c r="W10" s="1088">
        <v>32309.169951</v>
      </c>
      <c r="X10" s="1088">
        <v>34862.035879000003</v>
      </c>
      <c r="Y10" s="1088">
        <v>37039.274626999999</v>
      </c>
      <c r="Z10" s="1086">
        <v>34904.621113000001</v>
      </c>
      <c r="AA10" s="1087">
        <v>37485.699999999997</v>
      </c>
      <c r="AB10" s="1088">
        <v>38857.81</v>
      </c>
      <c r="AC10" s="1088">
        <v>38363.17</v>
      </c>
      <c r="AD10" s="1088">
        <v>38316.35</v>
      </c>
      <c r="AE10" s="1088">
        <v>39718.92</v>
      </c>
      <c r="AF10" s="1088">
        <v>39688.15</v>
      </c>
      <c r="AG10" s="1088">
        <v>45382.04</v>
      </c>
      <c r="AH10" s="1088">
        <v>44923.040000000001</v>
      </c>
      <c r="AI10" s="1088">
        <v>42466.25</v>
      </c>
      <c r="AJ10" s="1088">
        <v>40868.25</v>
      </c>
      <c r="AK10" s="1088">
        <v>36549.370000000003</v>
      </c>
      <c r="AL10" s="1932">
        <v>43031.477951000008</v>
      </c>
    </row>
    <row r="11" spans="1:38" ht="25.5" hidden="1" customHeight="1" x14ac:dyDescent="0.45">
      <c r="A11" s="1102" t="s">
        <v>791</v>
      </c>
      <c r="B11" s="1086">
        <v>0</v>
      </c>
      <c r="C11" s="1087">
        <v>0</v>
      </c>
      <c r="D11" s="1088">
        <v>0</v>
      </c>
      <c r="E11" s="1088">
        <v>0</v>
      </c>
      <c r="F11" s="1088">
        <v>0</v>
      </c>
      <c r="G11" s="1088">
        <v>0</v>
      </c>
      <c r="H11" s="1088">
        <v>0</v>
      </c>
      <c r="I11" s="1088">
        <v>0</v>
      </c>
      <c r="J11" s="1088">
        <v>0</v>
      </c>
      <c r="K11" s="1088">
        <v>0</v>
      </c>
      <c r="L11" s="1088">
        <v>0</v>
      </c>
      <c r="M11" s="1088">
        <v>0</v>
      </c>
      <c r="N11" s="1086">
        <v>0</v>
      </c>
      <c r="O11" s="1087">
        <v>0</v>
      </c>
      <c r="P11" s="1088">
        <v>0</v>
      </c>
      <c r="Q11" s="1088">
        <v>0</v>
      </c>
      <c r="R11" s="1088">
        <v>0</v>
      </c>
      <c r="S11" s="1088">
        <v>0</v>
      </c>
      <c r="T11" s="1088">
        <v>0</v>
      </c>
      <c r="U11" s="1088">
        <v>0</v>
      </c>
      <c r="V11" s="1088"/>
      <c r="W11" s="1088"/>
      <c r="X11" s="1088"/>
      <c r="Y11" s="1088"/>
      <c r="Z11" s="1086"/>
      <c r="AA11" s="1087">
        <v>0</v>
      </c>
      <c r="AB11" s="1088">
        <v>0</v>
      </c>
      <c r="AC11" s="1088">
        <v>0</v>
      </c>
      <c r="AD11" s="1088">
        <v>0</v>
      </c>
      <c r="AE11" s="1088">
        <v>0</v>
      </c>
      <c r="AF11" s="1088">
        <v>0</v>
      </c>
      <c r="AG11" s="1088">
        <v>0</v>
      </c>
      <c r="AH11" s="1088">
        <v>0</v>
      </c>
      <c r="AI11" s="1088">
        <v>0</v>
      </c>
      <c r="AJ11" s="1088">
        <v>0</v>
      </c>
      <c r="AK11" s="1088">
        <v>0</v>
      </c>
      <c r="AL11" s="1932"/>
    </row>
    <row r="12" spans="1:38" ht="25.5" hidden="1" customHeight="1" x14ac:dyDescent="0.45">
      <c r="A12" s="1102" t="s">
        <v>792</v>
      </c>
      <c r="B12" s="1086">
        <v>0</v>
      </c>
      <c r="C12" s="1087">
        <v>0</v>
      </c>
      <c r="D12" s="1088">
        <v>0</v>
      </c>
      <c r="E12" s="1088">
        <v>0</v>
      </c>
      <c r="F12" s="1088">
        <v>0</v>
      </c>
      <c r="G12" s="1088">
        <v>0</v>
      </c>
      <c r="H12" s="1088">
        <v>0</v>
      </c>
      <c r="I12" s="1088">
        <v>0</v>
      </c>
      <c r="J12" s="1088">
        <v>0</v>
      </c>
      <c r="K12" s="1088">
        <v>0</v>
      </c>
      <c r="L12" s="1088">
        <v>0</v>
      </c>
      <c r="M12" s="1088">
        <v>0</v>
      </c>
      <c r="N12" s="1086">
        <v>0</v>
      </c>
      <c r="O12" s="1087">
        <v>0</v>
      </c>
      <c r="P12" s="1088">
        <v>0</v>
      </c>
      <c r="Q12" s="1088">
        <v>0</v>
      </c>
      <c r="R12" s="1088">
        <v>0</v>
      </c>
      <c r="S12" s="1088">
        <v>0</v>
      </c>
      <c r="T12" s="1088">
        <v>0</v>
      </c>
      <c r="U12" s="1088">
        <v>0</v>
      </c>
      <c r="V12" s="1088"/>
      <c r="W12" s="1088"/>
      <c r="X12" s="1088"/>
      <c r="Y12" s="1088"/>
      <c r="Z12" s="1086"/>
      <c r="AA12" s="1087">
        <v>0</v>
      </c>
      <c r="AB12" s="1088">
        <v>0</v>
      </c>
      <c r="AC12" s="1088">
        <v>0</v>
      </c>
      <c r="AD12" s="1088">
        <v>0</v>
      </c>
      <c r="AE12" s="1088">
        <v>0</v>
      </c>
      <c r="AF12" s="1088">
        <v>0</v>
      </c>
      <c r="AG12" s="1088">
        <v>0</v>
      </c>
      <c r="AH12" s="1088">
        <v>0</v>
      </c>
      <c r="AI12" s="1088">
        <v>0</v>
      </c>
      <c r="AJ12" s="1088">
        <v>0</v>
      </c>
      <c r="AK12" s="1088">
        <v>0</v>
      </c>
      <c r="AL12" s="1932"/>
    </row>
    <row r="13" spans="1:38" ht="25.5" customHeight="1" x14ac:dyDescent="0.45">
      <c r="A13" s="1089" t="s">
        <v>793</v>
      </c>
      <c r="B13" s="1082">
        <f>SUM(B14:B41)</f>
        <v>123665.13511300001</v>
      </c>
      <c r="C13" s="1083">
        <f t="shared" ref="C13:Z13" si="2">SUM(C14:C41)</f>
        <v>121378.19674</v>
      </c>
      <c r="D13" s="1084">
        <f t="shared" si="2"/>
        <v>112207.573252</v>
      </c>
      <c r="E13" s="1084">
        <f t="shared" si="2"/>
        <v>110789.799681</v>
      </c>
      <c r="F13" s="1084">
        <f t="shared" si="2"/>
        <v>110362.29212900001</v>
      </c>
      <c r="G13" s="1084">
        <f t="shared" si="2"/>
        <v>110114.25330700001</v>
      </c>
      <c r="H13" s="1084">
        <f t="shared" si="2"/>
        <v>110134.23536000002</v>
      </c>
      <c r="I13" s="1084">
        <f t="shared" si="2"/>
        <v>109873.09227300002</v>
      </c>
      <c r="J13" s="1084">
        <f t="shared" si="2"/>
        <v>111000.05549900001</v>
      </c>
      <c r="K13" s="1084">
        <f t="shared" si="2"/>
        <v>122255.46115946239</v>
      </c>
      <c r="L13" s="1084">
        <f t="shared" si="2"/>
        <v>122572.681493093</v>
      </c>
      <c r="M13" s="1084">
        <f t="shared" si="2"/>
        <v>121939.12644605889</v>
      </c>
      <c r="N13" s="1082">
        <f t="shared" si="2"/>
        <v>123632.95367123283</v>
      </c>
      <c r="O13" s="1083">
        <f t="shared" si="2"/>
        <v>123929.95343096662</v>
      </c>
      <c r="P13" s="1084">
        <f t="shared" si="2"/>
        <v>125794.25782323441</v>
      </c>
      <c r="Q13" s="1084">
        <f t="shared" si="2"/>
        <v>126023.5364606112</v>
      </c>
      <c r="R13" s="1084">
        <f t="shared" si="2"/>
        <v>126497.89498059719</v>
      </c>
      <c r="S13" s="1084">
        <f t="shared" si="2"/>
        <v>127084.23588333909</v>
      </c>
      <c r="T13" s="1084">
        <f t="shared" si="2"/>
        <v>127374.6496755797</v>
      </c>
      <c r="U13" s="1084">
        <f t="shared" si="2"/>
        <v>127368.44935398198</v>
      </c>
      <c r="V13" s="1084">
        <f t="shared" si="2"/>
        <v>129394.59938037039</v>
      </c>
      <c r="W13" s="1084">
        <f t="shared" si="2"/>
        <v>129926.90874408609</v>
      </c>
      <c r="X13" s="1084">
        <f t="shared" si="2"/>
        <v>130975.1417600174</v>
      </c>
      <c r="Y13" s="1084">
        <f t="shared" si="2"/>
        <v>130155.73155161168</v>
      </c>
      <c r="Z13" s="1082">
        <f t="shared" si="2"/>
        <v>129051.17532322661</v>
      </c>
      <c r="AA13" s="1083">
        <v>129422.1</v>
      </c>
      <c r="AB13" s="1084">
        <v>131053.5</v>
      </c>
      <c r="AC13" s="1084">
        <v>130943.1</v>
      </c>
      <c r="AD13" s="1084">
        <v>129624</v>
      </c>
      <c r="AE13" s="1084">
        <v>127176.7</v>
      </c>
      <c r="AF13" s="1084">
        <v>126949.4</v>
      </c>
      <c r="AG13" s="1084">
        <v>126878.8</v>
      </c>
      <c r="AH13" s="1084">
        <v>127591.7</v>
      </c>
      <c r="AI13" s="1084">
        <v>128399.7</v>
      </c>
      <c r="AJ13" s="1084">
        <v>127112.8</v>
      </c>
      <c r="AK13" s="1084">
        <v>136404.29999999999</v>
      </c>
      <c r="AL13" s="1931">
        <v>205838.34530838</v>
      </c>
    </row>
    <row r="14" spans="1:38" ht="25.5" customHeight="1" x14ac:dyDescent="0.45">
      <c r="A14" s="1102" t="s">
        <v>794</v>
      </c>
      <c r="B14" s="1086">
        <v>0</v>
      </c>
      <c r="C14" s="1087">
        <v>0</v>
      </c>
      <c r="D14" s="1088">
        <v>0</v>
      </c>
      <c r="E14" s="1088">
        <v>0</v>
      </c>
      <c r="F14" s="1088">
        <v>0</v>
      </c>
      <c r="G14" s="1088">
        <v>0</v>
      </c>
      <c r="H14" s="1088">
        <v>0</v>
      </c>
      <c r="I14" s="1088">
        <v>0</v>
      </c>
      <c r="J14" s="1088">
        <v>0</v>
      </c>
      <c r="K14" s="1088">
        <v>0</v>
      </c>
      <c r="L14" s="1088">
        <v>0</v>
      </c>
      <c r="M14" s="1088">
        <v>0</v>
      </c>
      <c r="N14" s="1086">
        <v>0</v>
      </c>
      <c r="O14" s="1087">
        <v>0</v>
      </c>
      <c r="P14" s="1088">
        <v>0</v>
      </c>
      <c r="Q14" s="1088">
        <v>0</v>
      </c>
      <c r="R14" s="1088">
        <v>0</v>
      </c>
      <c r="S14" s="1088">
        <v>0</v>
      </c>
      <c r="T14" s="1088">
        <v>0</v>
      </c>
      <c r="U14" s="1088">
        <v>0</v>
      </c>
      <c r="V14" s="1088">
        <v>0</v>
      </c>
      <c r="W14" s="1088">
        <v>0</v>
      </c>
      <c r="X14" s="1088">
        <v>0</v>
      </c>
      <c r="Y14" s="1088">
        <v>0</v>
      </c>
      <c r="Z14" s="1086">
        <v>0</v>
      </c>
      <c r="AA14" s="1087">
        <v>0</v>
      </c>
      <c r="AB14" s="1088">
        <v>0</v>
      </c>
      <c r="AC14" s="1088">
        <v>0</v>
      </c>
      <c r="AD14" s="1088">
        <v>0</v>
      </c>
      <c r="AE14" s="1088">
        <v>0</v>
      </c>
      <c r="AF14" s="1088">
        <v>0</v>
      </c>
      <c r="AG14" s="1088">
        <v>0</v>
      </c>
      <c r="AH14" s="1088">
        <v>0</v>
      </c>
      <c r="AI14" s="1088">
        <v>0</v>
      </c>
      <c r="AJ14" s="1088">
        <v>0</v>
      </c>
      <c r="AK14" s="1088">
        <v>0</v>
      </c>
      <c r="AL14" s="1932">
        <v>0</v>
      </c>
    </row>
    <row r="15" spans="1:38" ht="25.5" customHeight="1" x14ac:dyDescent="0.45">
      <c r="A15" s="1102" t="s">
        <v>795</v>
      </c>
      <c r="B15" s="1086">
        <v>0</v>
      </c>
      <c r="C15" s="1087">
        <v>0</v>
      </c>
      <c r="D15" s="1088">
        <v>0</v>
      </c>
      <c r="E15" s="1088">
        <v>0</v>
      </c>
      <c r="F15" s="1088">
        <v>0</v>
      </c>
      <c r="G15" s="1088">
        <v>0</v>
      </c>
      <c r="H15" s="1088">
        <v>0</v>
      </c>
      <c r="I15" s="1088">
        <v>0</v>
      </c>
      <c r="J15" s="1088">
        <v>0</v>
      </c>
      <c r="K15" s="1088">
        <v>0</v>
      </c>
      <c r="L15" s="1088">
        <v>0</v>
      </c>
      <c r="M15" s="1088">
        <v>0</v>
      </c>
      <c r="N15" s="1086">
        <v>0</v>
      </c>
      <c r="O15" s="1087">
        <v>0</v>
      </c>
      <c r="P15" s="1088">
        <v>0</v>
      </c>
      <c r="Q15" s="1088">
        <v>0</v>
      </c>
      <c r="R15" s="1088">
        <v>0</v>
      </c>
      <c r="S15" s="1088">
        <v>0</v>
      </c>
      <c r="T15" s="1088">
        <v>0</v>
      </c>
      <c r="U15" s="1088">
        <v>0</v>
      </c>
      <c r="V15" s="1088">
        <v>0</v>
      </c>
      <c r="W15" s="1088">
        <v>0</v>
      </c>
      <c r="X15" s="1088">
        <v>0</v>
      </c>
      <c r="Y15" s="1088">
        <v>0</v>
      </c>
      <c r="Z15" s="1086">
        <v>0</v>
      </c>
      <c r="AA15" s="1087">
        <v>0</v>
      </c>
      <c r="AB15" s="1088">
        <v>0</v>
      </c>
      <c r="AC15" s="1088">
        <v>0</v>
      </c>
      <c r="AD15" s="1088">
        <v>0</v>
      </c>
      <c r="AE15" s="1088">
        <v>0</v>
      </c>
      <c r="AF15" s="1088">
        <v>0</v>
      </c>
      <c r="AG15" s="1088">
        <v>0</v>
      </c>
      <c r="AH15" s="1088">
        <v>0</v>
      </c>
      <c r="AI15" s="1088">
        <v>0</v>
      </c>
      <c r="AJ15" s="1088">
        <v>0</v>
      </c>
      <c r="AK15" s="1088">
        <v>0</v>
      </c>
      <c r="AL15" s="1932">
        <v>0</v>
      </c>
    </row>
    <row r="16" spans="1:38" ht="25.5" customHeight="1" x14ac:dyDescent="0.45">
      <c r="A16" s="1102" t="s">
        <v>796</v>
      </c>
      <c r="B16" s="1086">
        <v>13721.897835</v>
      </c>
      <c r="C16" s="1087">
        <v>11249.467616999998</v>
      </c>
      <c r="D16" s="1088">
        <v>1964.3767580000001</v>
      </c>
      <c r="E16" s="1088">
        <v>1964.3767579999999</v>
      </c>
      <c r="F16" s="1088">
        <v>1964.3767580000001</v>
      </c>
      <c r="G16" s="1088">
        <v>1964.3767579999999</v>
      </c>
      <c r="H16" s="1088">
        <v>1964.3767580000001</v>
      </c>
      <c r="I16" s="1088">
        <v>1698.0561350000003</v>
      </c>
      <c r="J16" s="1088">
        <v>1698.056135</v>
      </c>
      <c r="K16" s="1088">
        <v>610.27789399999995</v>
      </c>
      <c r="L16" s="1088">
        <v>610.27789399999995</v>
      </c>
      <c r="M16" s="1088">
        <v>506.41590000000002</v>
      </c>
      <c r="N16" s="1086">
        <v>390.98213400000003</v>
      </c>
      <c r="O16" s="1087">
        <v>390.98213399999997</v>
      </c>
      <c r="P16" s="1088">
        <v>293.21917100000002</v>
      </c>
      <c r="Q16" s="1088">
        <v>293.21917100000002</v>
      </c>
      <c r="R16" s="1088">
        <v>240.447013</v>
      </c>
      <c r="S16" s="1088">
        <v>150.534119</v>
      </c>
      <c r="T16" s="1088">
        <v>150.534119</v>
      </c>
      <c r="U16" s="1088">
        <v>104.01610599999999</v>
      </c>
      <c r="V16" s="1088">
        <v>61.635462999999994</v>
      </c>
      <c r="W16" s="1088">
        <v>61.635463000000001</v>
      </c>
      <c r="X16" s="1088">
        <v>61.635463000000001</v>
      </c>
      <c r="Y16" s="1088">
        <v>61.635463000000001</v>
      </c>
      <c r="Z16" s="1086">
        <v>61.635463000000009</v>
      </c>
      <c r="AA16" s="1087">
        <v>61.64</v>
      </c>
      <c r="AB16" s="1088">
        <v>0</v>
      </c>
      <c r="AC16" s="1088">
        <v>0</v>
      </c>
      <c r="AD16" s="1088">
        <v>0</v>
      </c>
      <c r="AE16" s="1088">
        <v>0</v>
      </c>
      <c r="AF16" s="1088">
        <v>0</v>
      </c>
      <c r="AG16" s="1088">
        <v>0</v>
      </c>
      <c r="AH16" s="1088">
        <v>0</v>
      </c>
      <c r="AI16" s="1088">
        <v>0</v>
      </c>
      <c r="AJ16" s="1088">
        <v>0</v>
      </c>
      <c r="AK16" s="1088">
        <v>0</v>
      </c>
      <c r="AL16" s="1932">
        <v>0</v>
      </c>
    </row>
    <row r="17" spans="1:38" ht="25.5" hidden="1" customHeight="1" x14ac:dyDescent="0.45">
      <c r="A17" s="1102" t="s">
        <v>797</v>
      </c>
      <c r="B17" s="1086">
        <v>0</v>
      </c>
      <c r="C17" s="1087">
        <v>0</v>
      </c>
      <c r="D17" s="1088">
        <v>0</v>
      </c>
      <c r="E17" s="1088">
        <v>0</v>
      </c>
      <c r="F17" s="1088">
        <v>0</v>
      </c>
      <c r="G17" s="1088">
        <v>0</v>
      </c>
      <c r="H17" s="1088">
        <v>0</v>
      </c>
      <c r="I17" s="1088">
        <v>0</v>
      </c>
      <c r="J17" s="1088">
        <v>0</v>
      </c>
      <c r="K17" s="1088">
        <v>0</v>
      </c>
      <c r="L17" s="1088">
        <v>0</v>
      </c>
      <c r="M17" s="1088">
        <v>0</v>
      </c>
      <c r="N17" s="1086">
        <v>0</v>
      </c>
      <c r="O17" s="1087">
        <v>0</v>
      </c>
      <c r="P17" s="1088">
        <v>0</v>
      </c>
      <c r="Q17" s="1088">
        <v>0</v>
      </c>
      <c r="R17" s="1088">
        <v>0</v>
      </c>
      <c r="S17" s="1088">
        <v>0</v>
      </c>
      <c r="T17" s="1088">
        <v>0</v>
      </c>
      <c r="U17" s="1088">
        <v>0</v>
      </c>
      <c r="V17" s="1088">
        <v>0</v>
      </c>
      <c r="W17" s="1088">
        <v>0</v>
      </c>
      <c r="X17" s="1088">
        <v>0</v>
      </c>
      <c r="Y17" s="1088">
        <v>0</v>
      </c>
      <c r="Z17" s="1086"/>
      <c r="AA17" s="1087">
        <v>0</v>
      </c>
      <c r="AB17" s="1088">
        <v>0</v>
      </c>
      <c r="AC17" s="1088">
        <v>0</v>
      </c>
      <c r="AD17" s="1088">
        <v>0</v>
      </c>
      <c r="AE17" s="1088">
        <v>0</v>
      </c>
      <c r="AF17" s="1088">
        <v>0</v>
      </c>
      <c r="AG17" s="1088">
        <v>0</v>
      </c>
      <c r="AH17" s="1088">
        <v>0</v>
      </c>
      <c r="AI17" s="1088">
        <v>0</v>
      </c>
      <c r="AJ17" s="1088">
        <v>0</v>
      </c>
      <c r="AK17" s="1088">
        <v>0</v>
      </c>
      <c r="AL17" s="1932"/>
    </row>
    <row r="18" spans="1:38" ht="25.5" customHeight="1" x14ac:dyDescent="0.45">
      <c r="A18" s="1102" t="s">
        <v>798</v>
      </c>
      <c r="B18" s="1086">
        <v>3851.0408720000005</v>
      </c>
      <c r="C18" s="1087">
        <v>5001.8814230000007</v>
      </c>
      <c r="D18" s="1088">
        <v>5100.4812529999999</v>
      </c>
      <c r="E18" s="1088">
        <v>5100.9441630000001</v>
      </c>
      <c r="F18" s="1088">
        <v>5072.243743</v>
      </c>
      <c r="G18" s="1088">
        <v>5081.8259800000005</v>
      </c>
      <c r="H18" s="1088">
        <v>5093.2598570000009</v>
      </c>
      <c r="I18" s="1088">
        <v>5096.2224810000007</v>
      </c>
      <c r="J18" s="1088">
        <v>5102.2866020000001</v>
      </c>
      <c r="K18" s="1088">
        <v>536.86300815999994</v>
      </c>
      <c r="L18" s="1088">
        <v>554.41771744999994</v>
      </c>
      <c r="M18" s="1088">
        <v>131.99844351179999</v>
      </c>
      <c r="N18" s="1086">
        <v>132.3609111536</v>
      </c>
      <c r="O18" s="1087">
        <v>136.56280876919999</v>
      </c>
      <c r="P18" s="1088">
        <v>140.92378309279999</v>
      </c>
      <c r="Q18" s="1088">
        <v>146.29603077439998</v>
      </c>
      <c r="R18" s="1088">
        <v>0</v>
      </c>
      <c r="S18" s="1088">
        <v>0</v>
      </c>
      <c r="T18" s="1088">
        <v>0</v>
      </c>
      <c r="U18" s="1088">
        <v>0</v>
      </c>
      <c r="V18" s="1088">
        <v>0</v>
      </c>
      <c r="W18" s="1088">
        <v>0</v>
      </c>
      <c r="X18" s="1088">
        <v>0</v>
      </c>
      <c r="Y18" s="1088">
        <v>0</v>
      </c>
      <c r="Z18" s="1086">
        <v>0</v>
      </c>
      <c r="AA18" s="1087">
        <v>0</v>
      </c>
      <c r="AB18" s="1088">
        <v>0</v>
      </c>
      <c r="AC18" s="1088">
        <v>0</v>
      </c>
      <c r="AD18" s="1088">
        <v>0</v>
      </c>
      <c r="AE18" s="1088">
        <v>0</v>
      </c>
      <c r="AF18" s="1088">
        <v>0</v>
      </c>
      <c r="AG18" s="1088">
        <v>0</v>
      </c>
      <c r="AH18" s="1088">
        <v>0</v>
      </c>
      <c r="AI18" s="1088">
        <v>0</v>
      </c>
      <c r="AJ18" s="1088">
        <v>0</v>
      </c>
      <c r="AK18" s="1088">
        <v>0</v>
      </c>
      <c r="AL18" s="1932">
        <v>0</v>
      </c>
    </row>
    <row r="19" spans="1:38" ht="25.5" customHeight="1" x14ac:dyDescent="0.45">
      <c r="A19" s="1102" t="s">
        <v>799</v>
      </c>
      <c r="B19" s="1086">
        <v>0</v>
      </c>
      <c r="C19" s="1087">
        <v>0</v>
      </c>
      <c r="D19" s="1088">
        <v>0</v>
      </c>
      <c r="E19" s="1088">
        <v>0</v>
      </c>
      <c r="F19" s="1088">
        <v>0</v>
      </c>
      <c r="G19" s="1088">
        <v>0</v>
      </c>
      <c r="H19" s="1088">
        <v>0</v>
      </c>
      <c r="I19" s="1088">
        <v>0</v>
      </c>
      <c r="J19" s="1088">
        <v>0</v>
      </c>
      <c r="K19" s="1088">
        <v>4294.4364272191997</v>
      </c>
      <c r="L19" s="1088">
        <v>4434.8588103940001</v>
      </c>
      <c r="M19" s="1088">
        <v>4488.9179502017996</v>
      </c>
      <c r="N19" s="1086">
        <v>4501.2445160335992</v>
      </c>
      <c r="O19" s="1087">
        <v>4644.1399406291994</v>
      </c>
      <c r="P19" s="1088">
        <v>4792.4451433327995</v>
      </c>
      <c r="Q19" s="1088">
        <v>4975.1410782943994</v>
      </c>
      <c r="R19" s="1088">
        <v>5120.2776966776</v>
      </c>
      <c r="S19" s="1088">
        <v>5450.3128025378001</v>
      </c>
      <c r="T19" s="1088">
        <v>5629.3764579126</v>
      </c>
      <c r="U19" s="1088">
        <v>5756.7767323559992</v>
      </c>
      <c r="V19" s="1088">
        <v>5860.180776763199</v>
      </c>
      <c r="W19" s="1088">
        <v>6119.9660497637997</v>
      </c>
      <c r="X19" s="1088">
        <v>6282.3366755481993</v>
      </c>
      <c r="Y19" s="1088">
        <v>5944.8438041534</v>
      </c>
      <c r="Z19" s="1086">
        <v>5686.9905947627994</v>
      </c>
      <c r="AA19" s="1087">
        <v>5915.09</v>
      </c>
      <c r="AB19" s="1088">
        <v>6004</v>
      </c>
      <c r="AC19" s="1088">
        <v>6004</v>
      </c>
      <c r="AD19" s="1088">
        <v>5470.48</v>
      </c>
      <c r="AE19" s="1088">
        <v>3974.29</v>
      </c>
      <c r="AF19" s="1088">
        <v>3985.92</v>
      </c>
      <c r="AG19" s="1088">
        <v>4059.38</v>
      </c>
      <c r="AH19" s="1088">
        <v>4407.3100000000004</v>
      </c>
      <c r="AI19" s="1088">
        <v>4801.6400000000003</v>
      </c>
      <c r="AJ19" s="1088">
        <v>4214.0200000000004</v>
      </c>
      <c r="AK19" s="1088">
        <v>4357.04</v>
      </c>
      <c r="AL19" s="1932">
        <v>4040.0222910543994</v>
      </c>
    </row>
    <row r="20" spans="1:38" ht="25.5" customHeight="1" x14ac:dyDescent="0.45">
      <c r="A20" s="1102" t="s">
        <v>800</v>
      </c>
      <c r="B20" s="1086">
        <v>2879.1087360000001</v>
      </c>
      <c r="C20" s="1087">
        <v>3739.4982239999999</v>
      </c>
      <c r="D20" s="1088">
        <v>3813.213264</v>
      </c>
      <c r="E20" s="1088">
        <v>3813.5593439999998</v>
      </c>
      <c r="F20" s="1088">
        <v>3792.1023839999998</v>
      </c>
      <c r="G20" s="1088">
        <v>3799.2662399999999</v>
      </c>
      <c r="H20" s="1088">
        <v>3807.8144160000002</v>
      </c>
      <c r="I20" s="1088">
        <v>3810.0293280000001</v>
      </c>
      <c r="J20" s="1088">
        <v>3814.5629759999997</v>
      </c>
      <c r="K20" s="1088">
        <v>210.58177086400033</v>
      </c>
      <c r="L20" s="1088">
        <v>217.46751585500036</v>
      </c>
      <c r="M20" s="1088">
        <v>220.11835714349999</v>
      </c>
      <c r="N20" s="1086">
        <v>220.72280201200002</v>
      </c>
      <c r="O20" s="1087">
        <v>227.72981493899999</v>
      </c>
      <c r="P20" s="1088">
        <v>235.00210147600001</v>
      </c>
      <c r="Q20" s="1088">
        <v>243.96077024800002</v>
      </c>
      <c r="R20" s="1088">
        <v>251.07768224200001</v>
      </c>
      <c r="S20" s="1088">
        <v>267.26126726350003</v>
      </c>
      <c r="T20" s="1088">
        <v>276.04182375450006</v>
      </c>
      <c r="U20" s="1088">
        <v>282.28901726999999</v>
      </c>
      <c r="V20" s="1088">
        <v>287.359532844</v>
      </c>
      <c r="W20" s="1088">
        <v>300.09835055849999</v>
      </c>
      <c r="X20" s="1088">
        <v>308.0603484815</v>
      </c>
      <c r="Y20" s="1088">
        <v>291.51106484050001</v>
      </c>
      <c r="Z20" s="1086">
        <v>278.86698770100003</v>
      </c>
      <c r="AA20" s="1087">
        <v>290.05</v>
      </c>
      <c r="AB20" s="1088">
        <v>294.41000000000003</v>
      </c>
      <c r="AC20" s="1088">
        <v>294.41000000000003</v>
      </c>
      <c r="AD20" s="1088">
        <v>268.25</v>
      </c>
      <c r="AE20" s="1088">
        <v>194.88</v>
      </c>
      <c r="AF20" s="1088">
        <v>195.45</v>
      </c>
      <c r="AG20" s="1088">
        <v>199.06</v>
      </c>
      <c r="AH20" s="1088">
        <v>216.12</v>
      </c>
      <c r="AI20" s="1088">
        <v>235.45</v>
      </c>
      <c r="AJ20" s="1088">
        <v>206.64</v>
      </c>
      <c r="AK20" s="1088">
        <v>213.65</v>
      </c>
      <c r="AL20" s="1932">
        <v>198.10633194800002</v>
      </c>
    </row>
    <row r="21" spans="1:38" ht="25.5" customHeight="1" x14ac:dyDescent="0.45">
      <c r="A21" s="1102" t="s">
        <v>801</v>
      </c>
      <c r="B21" s="1086">
        <v>0</v>
      </c>
      <c r="C21" s="1087">
        <v>0</v>
      </c>
      <c r="D21" s="1088">
        <v>0</v>
      </c>
      <c r="E21" s="1088">
        <v>0</v>
      </c>
      <c r="F21" s="1088">
        <v>0</v>
      </c>
      <c r="G21" s="1088">
        <v>0</v>
      </c>
      <c r="H21" s="1088">
        <v>0</v>
      </c>
      <c r="I21" s="1088">
        <v>0</v>
      </c>
      <c r="J21" s="1088">
        <v>0</v>
      </c>
      <c r="K21" s="1088">
        <v>4294.4364272191997</v>
      </c>
      <c r="L21" s="1088">
        <v>4434.8588103940001</v>
      </c>
      <c r="M21" s="1088">
        <v>4488.9179502017996</v>
      </c>
      <c r="N21" s="1086">
        <v>4501.2445160335992</v>
      </c>
      <c r="O21" s="1087">
        <v>4644.1399406291994</v>
      </c>
      <c r="P21" s="1088">
        <v>4792.4451433327995</v>
      </c>
      <c r="Q21" s="1088">
        <v>4975.1410782943994</v>
      </c>
      <c r="R21" s="1088">
        <v>5120.2776966776</v>
      </c>
      <c r="S21" s="1088">
        <v>5450.3128025378001</v>
      </c>
      <c r="T21" s="1088">
        <v>5629.3764579126</v>
      </c>
      <c r="U21" s="1088">
        <v>5756.7767323559992</v>
      </c>
      <c r="V21" s="1088">
        <v>5860.180776763199</v>
      </c>
      <c r="W21" s="1088">
        <v>6119.9660497637997</v>
      </c>
      <c r="X21" s="1088">
        <v>6282.3366755481993</v>
      </c>
      <c r="Y21" s="1088">
        <v>5944.8438041534</v>
      </c>
      <c r="Z21" s="1086">
        <v>5686.9905947627994</v>
      </c>
      <c r="AA21" s="1087">
        <v>5915.09</v>
      </c>
      <c r="AB21" s="1088">
        <v>6004</v>
      </c>
      <c r="AC21" s="1088">
        <v>6004</v>
      </c>
      <c r="AD21" s="1088">
        <v>5470.48</v>
      </c>
      <c r="AE21" s="1088">
        <v>3974.29</v>
      </c>
      <c r="AF21" s="1088">
        <v>3985.92</v>
      </c>
      <c r="AG21" s="1088">
        <v>4059.38</v>
      </c>
      <c r="AH21" s="1088">
        <v>4407.3100000000004</v>
      </c>
      <c r="AI21" s="1088">
        <v>4801.6400000000003</v>
      </c>
      <c r="AJ21" s="1088">
        <v>4214.0200000000004</v>
      </c>
      <c r="AK21" s="1088">
        <v>4357.04</v>
      </c>
      <c r="AL21" s="1932">
        <v>4040.0222910543994</v>
      </c>
    </row>
    <row r="22" spans="1:38" ht="25.5" hidden="1" customHeight="1" x14ac:dyDescent="0.45">
      <c r="A22" s="1102" t="s">
        <v>802</v>
      </c>
      <c r="B22" s="1086">
        <v>0</v>
      </c>
      <c r="C22" s="1087">
        <v>0</v>
      </c>
      <c r="D22" s="1088">
        <v>0</v>
      </c>
      <c r="E22" s="1088">
        <v>0</v>
      </c>
      <c r="F22" s="1088">
        <v>0</v>
      </c>
      <c r="G22" s="1088">
        <v>0</v>
      </c>
      <c r="H22" s="1088">
        <v>0</v>
      </c>
      <c r="I22" s="1088">
        <v>0</v>
      </c>
      <c r="J22" s="1088">
        <v>0</v>
      </c>
      <c r="K22" s="1088">
        <v>0</v>
      </c>
      <c r="L22" s="1088">
        <v>0</v>
      </c>
      <c r="M22" s="1088">
        <v>0</v>
      </c>
      <c r="N22" s="1086">
        <v>0</v>
      </c>
      <c r="O22" s="1087">
        <v>0</v>
      </c>
      <c r="P22" s="1088">
        <v>0</v>
      </c>
      <c r="Q22" s="1088">
        <v>0</v>
      </c>
      <c r="R22" s="1088">
        <v>0</v>
      </c>
      <c r="S22" s="1088">
        <v>0</v>
      </c>
      <c r="T22" s="1088">
        <v>0</v>
      </c>
      <c r="U22" s="1088">
        <v>0</v>
      </c>
      <c r="V22" s="1088">
        <v>0</v>
      </c>
      <c r="W22" s="1088">
        <v>0</v>
      </c>
      <c r="X22" s="1088">
        <v>0</v>
      </c>
      <c r="Y22" s="1088"/>
      <c r="Z22" s="1086"/>
      <c r="AA22" s="1087">
        <v>0</v>
      </c>
      <c r="AB22" s="1088">
        <v>0</v>
      </c>
      <c r="AC22" s="1088">
        <v>0</v>
      </c>
      <c r="AD22" s="1088">
        <v>0</v>
      </c>
      <c r="AE22" s="1088">
        <v>0</v>
      </c>
      <c r="AF22" s="1088">
        <v>0</v>
      </c>
      <c r="AG22" s="1088">
        <v>0</v>
      </c>
      <c r="AH22" s="1088">
        <v>0</v>
      </c>
      <c r="AI22" s="1088">
        <v>0</v>
      </c>
      <c r="AJ22" s="1088">
        <v>0</v>
      </c>
      <c r="AK22" s="1088">
        <v>0</v>
      </c>
      <c r="AL22" s="1932"/>
    </row>
    <row r="23" spans="1:38" ht="25.5" hidden="1" customHeight="1" x14ac:dyDescent="0.45">
      <c r="A23" s="1102" t="s">
        <v>803</v>
      </c>
      <c r="B23" s="1086">
        <v>0</v>
      </c>
      <c r="C23" s="1087">
        <v>0</v>
      </c>
      <c r="D23" s="1088">
        <v>0</v>
      </c>
      <c r="E23" s="1088">
        <v>0</v>
      </c>
      <c r="F23" s="1088">
        <v>0</v>
      </c>
      <c r="G23" s="1088">
        <v>0</v>
      </c>
      <c r="H23" s="1088">
        <v>0</v>
      </c>
      <c r="I23" s="1088">
        <v>0</v>
      </c>
      <c r="J23" s="1088">
        <v>0</v>
      </c>
      <c r="K23" s="1088">
        <v>0</v>
      </c>
      <c r="L23" s="1088">
        <v>0</v>
      </c>
      <c r="M23" s="1088">
        <v>0</v>
      </c>
      <c r="N23" s="1086">
        <v>0</v>
      </c>
      <c r="O23" s="1087">
        <v>0</v>
      </c>
      <c r="P23" s="1088">
        <v>0</v>
      </c>
      <c r="Q23" s="1088">
        <v>0</v>
      </c>
      <c r="R23" s="1088">
        <v>0</v>
      </c>
      <c r="S23" s="1088">
        <v>0</v>
      </c>
      <c r="T23" s="1088">
        <v>0</v>
      </c>
      <c r="U23" s="1088">
        <v>0</v>
      </c>
      <c r="V23" s="1088">
        <v>0</v>
      </c>
      <c r="W23" s="1088">
        <v>0</v>
      </c>
      <c r="X23" s="1088">
        <v>0</v>
      </c>
      <c r="Y23" s="1088"/>
      <c r="Z23" s="1086"/>
      <c r="AA23" s="1087">
        <v>0</v>
      </c>
      <c r="AB23" s="1088">
        <v>0</v>
      </c>
      <c r="AC23" s="1088">
        <v>0</v>
      </c>
      <c r="AD23" s="1088">
        <v>0</v>
      </c>
      <c r="AE23" s="1088">
        <v>0</v>
      </c>
      <c r="AF23" s="1088">
        <v>0</v>
      </c>
      <c r="AG23" s="1088">
        <v>0</v>
      </c>
      <c r="AH23" s="1088">
        <v>0</v>
      </c>
      <c r="AI23" s="1088">
        <v>0</v>
      </c>
      <c r="AJ23" s="1088">
        <v>0</v>
      </c>
      <c r="AK23" s="1088">
        <v>0</v>
      </c>
      <c r="AL23" s="1932"/>
    </row>
    <row r="24" spans="1:38" ht="25.5" hidden="1" customHeight="1" x14ac:dyDescent="0.45">
      <c r="A24" s="1102" t="s">
        <v>804</v>
      </c>
      <c r="B24" s="1086">
        <v>0</v>
      </c>
      <c r="C24" s="1087">
        <v>0</v>
      </c>
      <c r="D24" s="1088">
        <v>0</v>
      </c>
      <c r="E24" s="1088">
        <v>0</v>
      </c>
      <c r="F24" s="1088">
        <v>0</v>
      </c>
      <c r="G24" s="1088">
        <v>0</v>
      </c>
      <c r="H24" s="1088">
        <v>0</v>
      </c>
      <c r="I24" s="1088">
        <v>0</v>
      </c>
      <c r="J24" s="1088">
        <v>0</v>
      </c>
      <c r="K24" s="1088">
        <v>0</v>
      </c>
      <c r="L24" s="1088">
        <v>0</v>
      </c>
      <c r="M24" s="1088">
        <v>0</v>
      </c>
      <c r="N24" s="1086">
        <v>0</v>
      </c>
      <c r="O24" s="1087">
        <v>0</v>
      </c>
      <c r="P24" s="1088">
        <v>0</v>
      </c>
      <c r="Q24" s="1088">
        <v>0</v>
      </c>
      <c r="R24" s="1088">
        <v>0</v>
      </c>
      <c r="S24" s="1088">
        <v>0</v>
      </c>
      <c r="T24" s="1088">
        <v>0</v>
      </c>
      <c r="U24" s="1088">
        <v>0</v>
      </c>
      <c r="V24" s="1088">
        <v>0</v>
      </c>
      <c r="W24" s="1088">
        <v>0</v>
      </c>
      <c r="X24" s="1088">
        <v>0</v>
      </c>
      <c r="Y24" s="1088"/>
      <c r="Z24" s="1086"/>
      <c r="AA24" s="1087">
        <v>0</v>
      </c>
      <c r="AB24" s="1088">
        <v>0</v>
      </c>
      <c r="AC24" s="1088">
        <v>0</v>
      </c>
      <c r="AD24" s="1088">
        <v>0</v>
      </c>
      <c r="AE24" s="1088">
        <v>0</v>
      </c>
      <c r="AF24" s="1088">
        <v>0</v>
      </c>
      <c r="AG24" s="1088">
        <v>0</v>
      </c>
      <c r="AH24" s="1088">
        <v>0</v>
      </c>
      <c r="AI24" s="1088">
        <v>0</v>
      </c>
      <c r="AJ24" s="1088">
        <v>0</v>
      </c>
      <c r="AK24" s="1088">
        <v>0</v>
      </c>
      <c r="AL24" s="1932"/>
    </row>
    <row r="25" spans="1:38" ht="25.5" customHeight="1" x14ac:dyDescent="0.45">
      <c r="A25" s="1102" t="s">
        <v>805</v>
      </c>
      <c r="B25" s="1086">
        <v>31448.887719999999</v>
      </c>
      <c r="C25" s="1087">
        <v>27265.067235999999</v>
      </c>
      <c r="D25" s="1088">
        <v>7247.9516359999998</v>
      </c>
      <c r="E25" s="1088">
        <v>6241.0667649999996</v>
      </c>
      <c r="F25" s="1088">
        <v>5863.7165929999992</v>
      </c>
      <c r="G25" s="1088">
        <v>5598.9316779999999</v>
      </c>
      <c r="H25" s="1088">
        <v>5598.9316780000008</v>
      </c>
      <c r="I25" s="1088">
        <v>5598.931677999999</v>
      </c>
      <c r="J25" s="1088">
        <v>5598.9316779999999</v>
      </c>
      <c r="K25" s="1088">
        <v>1276.8943849999998</v>
      </c>
      <c r="L25" s="1088">
        <v>1276.8943849999998</v>
      </c>
      <c r="M25" s="1088">
        <v>1185.149774</v>
      </c>
      <c r="N25" s="1086">
        <v>1068.3358079999998</v>
      </c>
      <c r="O25" s="1087">
        <v>1068.3358079999998</v>
      </c>
      <c r="P25" s="1088">
        <v>1068.3358079999998</v>
      </c>
      <c r="Q25" s="1088">
        <v>1059.515508</v>
      </c>
      <c r="R25" s="1088">
        <v>913.37207399999988</v>
      </c>
      <c r="S25" s="1088">
        <v>913.37207400000011</v>
      </c>
      <c r="T25" s="1088">
        <v>904.36020099999996</v>
      </c>
      <c r="U25" s="1088">
        <v>869.24883</v>
      </c>
      <c r="V25" s="1088">
        <v>869.24883</v>
      </c>
      <c r="W25" s="1088">
        <v>869.24883</v>
      </c>
      <c r="X25" s="1088">
        <v>812.37505299999998</v>
      </c>
      <c r="Y25" s="1088">
        <v>812.37505299999998</v>
      </c>
      <c r="Z25" s="1086">
        <v>668.74946799999998</v>
      </c>
      <c r="AA25" s="1087">
        <v>668.75</v>
      </c>
      <c r="AB25" s="1088">
        <v>465.8</v>
      </c>
      <c r="AC25" s="1088">
        <v>465.75</v>
      </c>
      <c r="AD25" s="1088">
        <v>377.82</v>
      </c>
      <c r="AE25" s="1088">
        <v>214.02</v>
      </c>
      <c r="AF25" s="1088">
        <v>214.02</v>
      </c>
      <c r="AG25" s="1852">
        <v>0</v>
      </c>
      <c r="AH25" s="1852">
        <v>0</v>
      </c>
      <c r="AI25" s="1852">
        <v>0</v>
      </c>
      <c r="AJ25" s="1852">
        <v>0</v>
      </c>
      <c r="AK25" s="1852">
        <v>0</v>
      </c>
      <c r="AL25" s="1932">
        <v>0</v>
      </c>
    </row>
    <row r="26" spans="1:38" ht="25.5" hidden="1" customHeight="1" x14ac:dyDescent="0.45">
      <c r="A26" s="1102" t="s">
        <v>806</v>
      </c>
      <c r="B26" s="1086">
        <v>0</v>
      </c>
      <c r="C26" s="1087">
        <v>0</v>
      </c>
      <c r="D26" s="1088">
        <v>0</v>
      </c>
      <c r="E26" s="1088">
        <v>0</v>
      </c>
      <c r="F26" s="1088">
        <v>0</v>
      </c>
      <c r="G26" s="1088">
        <v>0</v>
      </c>
      <c r="H26" s="1088">
        <v>0</v>
      </c>
      <c r="I26" s="1088">
        <v>0</v>
      </c>
      <c r="J26" s="1088">
        <v>0</v>
      </c>
      <c r="K26" s="1088">
        <v>0</v>
      </c>
      <c r="L26" s="1088">
        <v>0</v>
      </c>
      <c r="M26" s="1088">
        <v>0</v>
      </c>
      <c r="N26" s="1086">
        <v>0</v>
      </c>
      <c r="O26" s="1087">
        <v>0</v>
      </c>
      <c r="P26" s="1088">
        <v>0</v>
      </c>
      <c r="Q26" s="1088">
        <v>0</v>
      </c>
      <c r="R26" s="1088">
        <v>0</v>
      </c>
      <c r="S26" s="1088">
        <v>0</v>
      </c>
      <c r="T26" s="1088">
        <v>0</v>
      </c>
      <c r="U26" s="1088">
        <v>0</v>
      </c>
      <c r="V26" s="1088">
        <v>0</v>
      </c>
      <c r="W26" s="1088">
        <v>0</v>
      </c>
      <c r="X26" s="1088">
        <v>0</v>
      </c>
      <c r="Y26" s="1088"/>
      <c r="Z26" s="1086"/>
      <c r="AA26" s="1087">
        <v>0</v>
      </c>
      <c r="AB26" s="1088">
        <v>0</v>
      </c>
      <c r="AC26" s="1088">
        <v>0</v>
      </c>
      <c r="AD26" s="1088">
        <v>0</v>
      </c>
      <c r="AE26" s="1088">
        <v>0</v>
      </c>
      <c r="AF26" s="1088">
        <v>0</v>
      </c>
      <c r="AG26" s="1088">
        <v>0</v>
      </c>
      <c r="AH26" s="1088">
        <v>0</v>
      </c>
      <c r="AI26" s="1088">
        <v>0</v>
      </c>
      <c r="AJ26" s="1088">
        <v>0</v>
      </c>
      <c r="AK26" s="1088">
        <v>0</v>
      </c>
      <c r="AL26" s="1932"/>
    </row>
    <row r="27" spans="1:38" ht="25.5" hidden="1" customHeight="1" x14ac:dyDescent="0.45">
      <c r="A27" s="1102" t="s">
        <v>807</v>
      </c>
      <c r="B27" s="1086">
        <v>0</v>
      </c>
      <c r="C27" s="1087">
        <v>0</v>
      </c>
      <c r="D27" s="1088">
        <v>0</v>
      </c>
      <c r="E27" s="1088">
        <v>0</v>
      </c>
      <c r="F27" s="1088">
        <v>0</v>
      </c>
      <c r="G27" s="1088">
        <v>0</v>
      </c>
      <c r="H27" s="1088">
        <v>0</v>
      </c>
      <c r="I27" s="1088">
        <v>0</v>
      </c>
      <c r="J27" s="1088">
        <v>0</v>
      </c>
      <c r="K27" s="1088">
        <v>0</v>
      </c>
      <c r="L27" s="1088">
        <v>0</v>
      </c>
      <c r="M27" s="1088">
        <v>0</v>
      </c>
      <c r="N27" s="1086">
        <v>0</v>
      </c>
      <c r="O27" s="1087">
        <v>0</v>
      </c>
      <c r="P27" s="1088">
        <v>0</v>
      </c>
      <c r="Q27" s="1088">
        <v>0</v>
      </c>
      <c r="R27" s="1088">
        <v>0</v>
      </c>
      <c r="S27" s="1088">
        <v>0</v>
      </c>
      <c r="T27" s="1088">
        <v>0</v>
      </c>
      <c r="U27" s="1088">
        <v>0</v>
      </c>
      <c r="V27" s="1088">
        <v>0</v>
      </c>
      <c r="W27" s="1088">
        <v>0</v>
      </c>
      <c r="X27" s="1088">
        <v>0</v>
      </c>
      <c r="Y27" s="1088"/>
      <c r="Z27" s="1086"/>
      <c r="AA27" s="1087">
        <v>0</v>
      </c>
      <c r="AB27" s="1088">
        <v>0</v>
      </c>
      <c r="AC27" s="1088">
        <v>0</v>
      </c>
      <c r="AD27" s="1088">
        <v>0</v>
      </c>
      <c r="AE27" s="1088">
        <v>0</v>
      </c>
      <c r="AF27" s="1088">
        <v>0</v>
      </c>
      <c r="AG27" s="1088">
        <v>0</v>
      </c>
      <c r="AH27" s="1088">
        <v>0</v>
      </c>
      <c r="AI27" s="1088">
        <v>0</v>
      </c>
      <c r="AJ27" s="1088">
        <v>0</v>
      </c>
      <c r="AK27" s="1088">
        <v>0</v>
      </c>
      <c r="AL27" s="1932"/>
    </row>
    <row r="28" spans="1:38" ht="25.5" customHeight="1" x14ac:dyDescent="0.45">
      <c r="A28" s="1102" t="s">
        <v>808</v>
      </c>
      <c r="B28" s="1086">
        <v>541.36</v>
      </c>
      <c r="C28" s="1087">
        <v>541.36</v>
      </c>
      <c r="D28" s="1088">
        <v>8836.9779780000008</v>
      </c>
      <c r="E28" s="1088">
        <v>8840.7793290000009</v>
      </c>
      <c r="F28" s="1088">
        <v>8840.7793290000009</v>
      </c>
      <c r="G28" s="1088">
        <v>8840.7793290000009</v>
      </c>
      <c r="H28" s="1088">
        <v>8840.7793290000009</v>
      </c>
      <c r="I28" s="1088">
        <v>8840.7793290000009</v>
      </c>
      <c r="J28" s="1088">
        <v>8988.8620690000007</v>
      </c>
      <c r="K28" s="1088">
        <v>27640.457272999996</v>
      </c>
      <c r="L28" s="1088">
        <v>27647.525901000001</v>
      </c>
      <c r="M28" s="1088">
        <v>27647.525901000001</v>
      </c>
      <c r="N28" s="1086">
        <v>27945.461735000001</v>
      </c>
      <c r="O28" s="1087">
        <v>27945.461734999997</v>
      </c>
      <c r="P28" s="1088">
        <v>28385.052485</v>
      </c>
      <c r="Q28" s="1088">
        <v>28385.052485</v>
      </c>
      <c r="R28" s="1088">
        <v>28385.763226999996</v>
      </c>
      <c r="S28" s="1088">
        <v>28385.763226999999</v>
      </c>
      <c r="T28" s="1088">
        <v>28390.788227000001</v>
      </c>
      <c r="U28" s="1088">
        <v>28390.788227000001</v>
      </c>
      <c r="V28" s="1088">
        <v>28861.312039</v>
      </c>
      <c r="W28" s="1088">
        <v>28861.312039</v>
      </c>
      <c r="X28" s="1088">
        <v>29201.919978999998</v>
      </c>
      <c r="Y28" s="1088">
        <v>29201.919978999998</v>
      </c>
      <c r="Z28" s="1086">
        <v>29207.029147000001</v>
      </c>
      <c r="AA28" s="1087">
        <v>29207.03</v>
      </c>
      <c r="AB28" s="1088">
        <v>29691.05</v>
      </c>
      <c r="AC28" s="1088">
        <v>29691.05</v>
      </c>
      <c r="AD28" s="1088">
        <v>29691.05</v>
      </c>
      <c r="AE28" s="1088">
        <v>29691.05</v>
      </c>
      <c r="AF28" s="1088">
        <v>29691.05</v>
      </c>
      <c r="AG28" s="1088">
        <v>29691.05</v>
      </c>
      <c r="AH28" s="1088">
        <v>29691.05</v>
      </c>
      <c r="AI28" s="1088">
        <v>29691.05</v>
      </c>
      <c r="AJ28" s="1088">
        <v>29691.05</v>
      </c>
      <c r="AK28" s="1088">
        <v>29691.05</v>
      </c>
      <c r="AL28" s="1932">
        <v>29696.246297000002</v>
      </c>
    </row>
    <row r="29" spans="1:38" ht="25.5" customHeight="1" x14ac:dyDescent="0.45">
      <c r="A29" s="1102" t="s">
        <v>809</v>
      </c>
      <c r="B29" s="1086">
        <v>0</v>
      </c>
      <c r="C29" s="1087">
        <v>0</v>
      </c>
      <c r="D29" s="1088">
        <v>3275.2895149999999</v>
      </c>
      <c r="E29" s="1088">
        <v>3275.5351449999994</v>
      </c>
      <c r="F29" s="1088">
        <v>3275.5351449999998</v>
      </c>
      <c r="G29" s="1088">
        <v>3275.5351449999994</v>
      </c>
      <c r="H29" s="1088">
        <v>3275.5351449999998</v>
      </c>
      <c r="I29" s="1088">
        <v>3275.5351449999994</v>
      </c>
      <c r="J29" s="1088">
        <v>3275.5351449999998</v>
      </c>
      <c r="K29" s="1088">
        <v>3286.7818480000001</v>
      </c>
      <c r="L29" s="1088">
        <v>3286.7818480000005</v>
      </c>
      <c r="M29" s="1088">
        <v>3286.7818480000001</v>
      </c>
      <c r="N29" s="1086">
        <v>3265.4219350000003</v>
      </c>
      <c r="O29" s="1087">
        <v>3265.4219349999998</v>
      </c>
      <c r="P29" s="1088">
        <v>3265.4219349999994</v>
      </c>
      <c r="Q29" s="1088">
        <v>3265.4219349999998</v>
      </c>
      <c r="R29" s="1088">
        <v>3265.4219349999998</v>
      </c>
      <c r="S29" s="1088">
        <v>3265.4219349999998</v>
      </c>
      <c r="T29" s="1088">
        <v>3265.4219349999998</v>
      </c>
      <c r="U29" s="1088">
        <v>3265.4219349999998</v>
      </c>
      <c r="V29" s="1088">
        <v>3265.4219349999998</v>
      </c>
      <c r="W29" s="1088">
        <v>3265.4219349999998</v>
      </c>
      <c r="X29" s="1088">
        <v>3265.4219349999998</v>
      </c>
      <c r="Y29" s="1088">
        <v>3265.4219349999998</v>
      </c>
      <c r="Z29" s="1086">
        <v>3265.4219349999998</v>
      </c>
      <c r="AA29" s="1087">
        <v>3265.42</v>
      </c>
      <c r="AB29" s="1088">
        <v>3265.42</v>
      </c>
      <c r="AC29" s="1088">
        <v>3265.42</v>
      </c>
      <c r="AD29" s="1088">
        <v>3265.42</v>
      </c>
      <c r="AE29" s="1088">
        <v>3265.42</v>
      </c>
      <c r="AF29" s="1088">
        <v>3265.42</v>
      </c>
      <c r="AG29" s="1088">
        <v>3265.42</v>
      </c>
      <c r="AH29" s="1088">
        <v>3265.42</v>
      </c>
      <c r="AI29" s="1088">
        <v>3265.42</v>
      </c>
      <c r="AJ29" s="1088">
        <v>3265.42</v>
      </c>
      <c r="AK29" s="1088">
        <v>3265.42</v>
      </c>
      <c r="AL29" s="1932">
        <v>3265.4219349999998</v>
      </c>
    </row>
    <row r="30" spans="1:38" ht="25.5" customHeight="1" x14ac:dyDescent="0.45">
      <c r="A30" s="1102" t="s">
        <v>810</v>
      </c>
      <c r="B30" s="1086">
        <v>25859.287412999998</v>
      </c>
      <c r="C30" s="1087">
        <v>25859.287412999998</v>
      </c>
      <c r="D30" s="1088">
        <v>7557.1002109999999</v>
      </c>
      <c r="E30" s="1088">
        <v>7280.153734999999</v>
      </c>
      <c r="F30" s="1088">
        <v>7280.1537349999999</v>
      </c>
      <c r="G30" s="1088">
        <v>7280.153734999999</v>
      </c>
      <c r="H30" s="1088">
        <v>7280.1537349999999</v>
      </c>
      <c r="I30" s="1088">
        <v>7280.1537349999999</v>
      </c>
      <c r="J30" s="1088">
        <v>7280.1537349999999</v>
      </c>
      <c r="K30" s="1088">
        <v>1495.2544989999999</v>
      </c>
      <c r="L30" s="1088">
        <v>1495.2544989999997</v>
      </c>
      <c r="M30" s="1088">
        <v>1495.2544990000001</v>
      </c>
      <c r="N30" s="1086">
        <v>1498.5197499999999</v>
      </c>
      <c r="O30" s="1087">
        <v>1498.5197499999999</v>
      </c>
      <c r="P30" s="1088">
        <v>1498.5197499999999</v>
      </c>
      <c r="Q30" s="1088">
        <v>1498.5197499999999</v>
      </c>
      <c r="R30" s="1088">
        <v>1316.0413020000001</v>
      </c>
      <c r="S30" s="1088">
        <v>1316.0413020000001</v>
      </c>
      <c r="T30" s="1088">
        <v>1316.0413020000001</v>
      </c>
      <c r="U30" s="1088">
        <v>1130.422622</v>
      </c>
      <c r="V30" s="1088">
        <v>1130.422622</v>
      </c>
      <c r="W30" s="1088">
        <v>1130.422622</v>
      </c>
      <c r="X30" s="1088">
        <v>1130.422622</v>
      </c>
      <c r="Y30" s="1088">
        <v>1130.422622</v>
      </c>
      <c r="Z30" s="1086">
        <v>1130.422622</v>
      </c>
      <c r="AA30" s="1087">
        <v>1130.42</v>
      </c>
      <c r="AB30" s="1088">
        <v>1073.22</v>
      </c>
      <c r="AC30" s="1088">
        <v>962.84</v>
      </c>
      <c r="AD30" s="1088">
        <v>962.84</v>
      </c>
      <c r="AE30" s="1088">
        <v>962.84</v>
      </c>
      <c r="AF30" s="1088">
        <v>689.92</v>
      </c>
      <c r="AG30" s="1088">
        <v>689.92</v>
      </c>
      <c r="AH30" s="1088">
        <v>689.92</v>
      </c>
      <c r="AI30" s="1088">
        <v>689.92</v>
      </c>
      <c r="AJ30" s="1088">
        <v>607.1</v>
      </c>
      <c r="AK30" s="1088">
        <v>607.1</v>
      </c>
      <c r="AL30" s="1932">
        <v>607.09608100000003</v>
      </c>
    </row>
    <row r="31" spans="1:38" ht="25.5" customHeight="1" x14ac:dyDescent="0.45">
      <c r="A31" s="1102" t="s">
        <v>811</v>
      </c>
      <c r="B31" s="1086">
        <v>0</v>
      </c>
      <c r="C31" s="1087">
        <v>0</v>
      </c>
      <c r="D31" s="1088">
        <v>8836.9779780000008</v>
      </c>
      <c r="E31" s="1088">
        <v>8840.7793290000009</v>
      </c>
      <c r="F31" s="1088">
        <v>8840.7793290000009</v>
      </c>
      <c r="G31" s="1088">
        <v>8840.7793290000009</v>
      </c>
      <c r="H31" s="1088">
        <v>8840.7793290000009</v>
      </c>
      <c r="I31" s="1088">
        <v>8840.7793290000009</v>
      </c>
      <c r="J31" s="1088">
        <v>8995.4926739999992</v>
      </c>
      <c r="K31" s="1088">
        <v>27344.041541999999</v>
      </c>
      <c r="L31" s="1088">
        <v>27351.426683999998</v>
      </c>
      <c r="M31" s="1088">
        <v>27351.426684000002</v>
      </c>
      <c r="N31" s="1086">
        <v>27749.360995999999</v>
      </c>
      <c r="O31" s="1087">
        <v>27749.360995999999</v>
      </c>
      <c r="P31" s="1088">
        <v>28204.470524</v>
      </c>
      <c r="Q31" s="1088">
        <v>28204.470523999997</v>
      </c>
      <c r="R31" s="1088">
        <v>28204.744493999995</v>
      </c>
      <c r="S31" s="1088">
        <v>28204.744493999999</v>
      </c>
      <c r="T31" s="1088">
        <v>28211.744493999999</v>
      </c>
      <c r="U31" s="1088">
        <v>28211.744493999999</v>
      </c>
      <c r="V31" s="1088">
        <v>28698.343635000001</v>
      </c>
      <c r="W31" s="1088">
        <v>28698.343635000001</v>
      </c>
      <c r="X31" s="1088">
        <v>29038.951574999999</v>
      </c>
      <c r="Y31" s="1088">
        <v>29038.951574999999</v>
      </c>
      <c r="Z31" s="1086">
        <v>29046.074075</v>
      </c>
      <c r="AA31" s="1087">
        <v>29046.07</v>
      </c>
      <c r="AB31" s="1088">
        <v>29547.13</v>
      </c>
      <c r="AC31" s="1088">
        <v>29547.13</v>
      </c>
      <c r="AD31" s="1088">
        <v>29547.13</v>
      </c>
      <c r="AE31" s="1088">
        <v>29547.13</v>
      </c>
      <c r="AF31" s="1088">
        <v>29554.38</v>
      </c>
      <c r="AG31" s="1088">
        <v>29554.38</v>
      </c>
      <c r="AH31" s="1088">
        <v>29554.38</v>
      </c>
      <c r="AI31" s="1088">
        <v>29554.38</v>
      </c>
      <c r="AJ31" s="1088">
        <v>29554.38</v>
      </c>
      <c r="AK31" s="1088">
        <v>29554.38</v>
      </c>
      <c r="AL31" s="1932">
        <v>29561.753747999999</v>
      </c>
    </row>
    <row r="32" spans="1:38" ht="25.5" customHeight="1" x14ac:dyDescent="0.45">
      <c r="A32" s="1102" t="s">
        <v>812</v>
      </c>
      <c r="B32" s="1086">
        <v>0</v>
      </c>
      <c r="C32" s="1087">
        <v>0</v>
      </c>
      <c r="D32" s="1088">
        <v>3275.2895149999999</v>
      </c>
      <c r="E32" s="1088">
        <v>3275.5351449999994</v>
      </c>
      <c r="F32" s="1088">
        <v>3275.5351449999998</v>
      </c>
      <c r="G32" s="1088">
        <v>3275.5351449999994</v>
      </c>
      <c r="H32" s="1088">
        <v>3275.5351449999998</v>
      </c>
      <c r="I32" s="1088">
        <v>3275.5351449999994</v>
      </c>
      <c r="J32" s="1088">
        <v>3275.5351449999998</v>
      </c>
      <c r="K32" s="1088">
        <v>3286.7818480000001</v>
      </c>
      <c r="L32" s="1088">
        <v>3286.7818480000005</v>
      </c>
      <c r="M32" s="1088">
        <v>3286.7818480000001</v>
      </c>
      <c r="N32" s="1086">
        <v>3265.4219350000003</v>
      </c>
      <c r="O32" s="1087">
        <v>3265.4219349999998</v>
      </c>
      <c r="P32" s="1088">
        <v>3265.4219349999994</v>
      </c>
      <c r="Q32" s="1088">
        <v>3265.4219349999998</v>
      </c>
      <c r="R32" s="1088">
        <v>3265.4219349999998</v>
      </c>
      <c r="S32" s="1088">
        <v>3265.4219349999998</v>
      </c>
      <c r="T32" s="1088">
        <v>3265.4219349999998</v>
      </c>
      <c r="U32" s="1088">
        <v>3265.4219349999998</v>
      </c>
      <c r="V32" s="1088">
        <v>3265.4219349999998</v>
      </c>
      <c r="W32" s="1088">
        <v>3265.4219349999998</v>
      </c>
      <c r="X32" s="1088">
        <v>3265.4219349999998</v>
      </c>
      <c r="Y32" s="1088">
        <v>3265.4219349999998</v>
      </c>
      <c r="Z32" s="1086">
        <v>3265.4219349999998</v>
      </c>
      <c r="AA32" s="1087">
        <v>3265.42</v>
      </c>
      <c r="AB32" s="1088">
        <v>3265.42</v>
      </c>
      <c r="AC32" s="1088">
        <v>3265.42</v>
      </c>
      <c r="AD32" s="1088">
        <v>3265.42</v>
      </c>
      <c r="AE32" s="1088">
        <v>3265.42</v>
      </c>
      <c r="AF32" s="1088">
        <v>3265.42</v>
      </c>
      <c r="AG32" s="1088">
        <v>3265.42</v>
      </c>
      <c r="AH32" s="1088">
        <v>3265.42</v>
      </c>
      <c r="AI32" s="1088">
        <v>3265.42</v>
      </c>
      <c r="AJ32" s="1088">
        <v>3265.42</v>
      </c>
      <c r="AK32" s="1088">
        <v>3265.42</v>
      </c>
      <c r="AL32" s="1932">
        <v>3265.4219349999998</v>
      </c>
    </row>
    <row r="33" spans="1:38" ht="25.5" hidden="1" customHeight="1" x14ac:dyDescent="0.45">
      <c r="A33" s="1102" t="s">
        <v>813</v>
      </c>
      <c r="B33" s="1086">
        <v>0</v>
      </c>
      <c r="C33" s="1087">
        <v>0</v>
      </c>
      <c r="D33" s="1088">
        <v>0</v>
      </c>
      <c r="E33" s="1088">
        <v>0</v>
      </c>
      <c r="F33" s="1088">
        <v>0</v>
      </c>
      <c r="G33" s="1088">
        <v>0</v>
      </c>
      <c r="H33" s="1088">
        <v>0</v>
      </c>
      <c r="I33" s="1088">
        <v>0</v>
      </c>
      <c r="J33" s="1088">
        <v>0</v>
      </c>
      <c r="K33" s="1088">
        <v>0</v>
      </c>
      <c r="L33" s="1088">
        <v>0</v>
      </c>
      <c r="M33" s="1088">
        <v>0</v>
      </c>
      <c r="N33" s="1086">
        <v>0</v>
      </c>
      <c r="O33" s="1087">
        <v>0</v>
      </c>
      <c r="P33" s="1088">
        <v>0</v>
      </c>
      <c r="Q33" s="1088">
        <v>0</v>
      </c>
      <c r="R33" s="1088">
        <v>0</v>
      </c>
      <c r="S33" s="1088">
        <v>0</v>
      </c>
      <c r="T33" s="1088">
        <v>0</v>
      </c>
      <c r="U33" s="1088"/>
      <c r="V33" s="1088"/>
      <c r="W33" s="1088"/>
      <c r="X33" s="1088"/>
      <c r="Y33" s="1088"/>
      <c r="Z33" s="1086"/>
      <c r="AA33" s="1087">
        <v>0</v>
      </c>
      <c r="AB33" s="1088">
        <v>0</v>
      </c>
      <c r="AC33" s="1088">
        <v>0</v>
      </c>
      <c r="AD33" s="1088">
        <v>0</v>
      </c>
      <c r="AE33" s="1088">
        <v>0</v>
      </c>
      <c r="AF33" s="1088">
        <v>0</v>
      </c>
      <c r="AG33" s="1088">
        <v>0</v>
      </c>
      <c r="AH33" s="1088">
        <v>0</v>
      </c>
      <c r="AI33" s="1088">
        <v>0</v>
      </c>
      <c r="AJ33" s="1088">
        <v>0</v>
      </c>
      <c r="AK33" s="1088">
        <v>0</v>
      </c>
      <c r="AL33" s="1932">
        <v>835.53373199999999</v>
      </c>
    </row>
    <row r="34" spans="1:38" ht="25.5" customHeight="1" x14ac:dyDescent="0.45">
      <c r="A34" s="1102" t="s">
        <v>814</v>
      </c>
      <c r="B34" s="1086">
        <v>11231.183212</v>
      </c>
      <c r="C34" s="1087">
        <v>11165.344911</v>
      </c>
      <c r="D34" s="1088">
        <v>4900.9120519999997</v>
      </c>
      <c r="E34" s="1088">
        <v>4841.301109</v>
      </c>
      <c r="F34" s="1088">
        <v>4841.301109</v>
      </c>
      <c r="G34" s="1088">
        <v>4841.301109</v>
      </c>
      <c r="H34" s="1088">
        <v>4841.301109</v>
      </c>
      <c r="I34" s="1088">
        <v>4841.301109</v>
      </c>
      <c r="J34" s="1088">
        <v>4841.301109</v>
      </c>
      <c r="K34" s="1088">
        <v>1025.6451030000001</v>
      </c>
      <c r="L34" s="1088">
        <v>1025.6451030000001</v>
      </c>
      <c r="M34" s="1088">
        <v>1025.6451030000001</v>
      </c>
      <c r="N34" s="1086">
        <v>1029.235103</v>
      </c>
      <c r="O34" s="1087">
        <v>1029.235103</v>
      </c>
      <c r="P34" s="1088">
        <v>1029.235103</v>
      </c>
      <c r="Q34" s="1088">
        <v>1029.235103</v>
      </c>
      <c r="R34" s="1088">
        <v>1029.235103</v>
      </c>
      <c r="S34" s="1088">
        <v>1029.235103</v>
      </c>
      <c r="T34" s="1088">
        <v>1029.235103</v>
      </c>
      <c r="U34" s="1088">
        <v>1029.235103</v>
      </c>
      <c r="V34" s="1088">
        <v>1029.235103</v>
      </c>
      <c r="W34" s="1088">
        <v>1029.235103</v>
      </c>
      <c r="X34" s="1088">
        <v>1029.235103</v>
      </c>
      <c r="Y34" s="1088">
        <v>1029.235103</v>
      </c>
      <c r="Z34" s="1086">
        <v>1029.235103</v>
      </c>
      <c r="AA34" s="1087">
        <v>932.75</v>
      </c>
      <c r="AB34" s="1088">
        <v>835.53</v>
      </c>
      <c r="AC34" s="1088">
        <v>835.53</v>
      </c>
      <c r="AD34" s="1088">
        <v>835.53</v>
      </c>
      <c r="AE34" s="1088">
        <v>835.53</v>
      </c>
      <c r="AF34" s="1088">
        <v>835.53</v>
      </c>
      <c r="AG34" s="1088">
        <v>835.53</v>
      </c>
      <c r="AH34" s="1088">
        <v>835.53</v>
      </c>
      <c r="AI34" s="1088">
        <v>835.53</v>
      </c>
      <c r="AJ34" s="1088">
        <v>835.53</v>
      </c>
      <c r="AK34" s="1088">
        <v>835.53</v>
      </c>
      <c r="AL34" s="1932">
        <v>835.53373199999999</v>
      </c>
    </row>
    <row r="35" spans="1:38" ht="25.5" customHeight="1" x14ac:dyDescent="0.45">
      <c r="A35" s="1102" t="s">
        <v>815</v>
      </c>
      <c r="B35" s="1086">
        <v>0</v>
      </c>
      <c r="C35" s="1087">
        <v>0</v>
      </c>
      <c r="D35" s="1088">
        <v>8582.2936709999994</v>
      </c>
      <c r="E35" s="1088">
        <v>8585.8581610000001</v>
      </c>
      <c r="F35" s="1088">
        <v>8585.8581610000001</v>
      </c>
      <c r="G35" s="1088">
        <v>8585.8581610000001</v>
      </c>
      <c r="H35" s="1088">
        <v>8585.8581610000001</v>
      </c>
      <c r="I35" s="1088">
        <v>8585.8581610000001</v>
      </c>
      <c r="J35" s="1088">
        <v>8742.5497720000003</v>
      </c>
      <c r="K35" s="1088">
        <v>9159.1379780000007</v>
      </c>
      <c r="L35" s="1088">
        <v>9166.6994020000002</v>
      </c>
      <c r="M35" s="1088">
        <v>9166.6994020000002</v>
      </c>
      <c r="N35" s="1086">
        <v>9414.71623</v>
      </c>
      <c r="O35" s="1087">
        <v>9414.71623</v>
      </c>
      <c r="P35" s="1088">
        <v>9558.5306820000005</v>
      </c>
      <c r="Q35" s="1088">
        <v>9558.5306820000005</v>
      </c>
      <c r="R35" s="1088">
        <v>9558.7469980000005</v>
      </c>
      <c r="S35" s="1088">
        <v>9558.7469980000005</v>
      </c>
      <c r="T35" s="1088">
        <v>9563.3094980000005</v>
      </c>
      <c r="U35" s="1088">
        <v>9563.3094980000005</v>
      </c>
      <c r="V35" s="1088">
        <v>9733.2071309999992</v>
      </c>
      <c r="W35" s="1088">
        <v>9733.2071309999992</v>
      </c>
      <c r="X35" s="1088">
        <v>9733.2071309999992</v>
      </c>
      <c r="Y35" s="1088">
        <v>9733.2071309999992</v>
      </c>
      <c r="Z35" s="1086">
        <v>9737.852895</v>
      </c>
      <c r="AA35" s="1087">
        <v>9737.85</v>
      </c>
      <c r="AB35" s="1088">
        <v>9910.84</v>
      </c>
      <c r="AC35" s="1088">
        <v>9910.84</v>
      </c>
      <c r="AD35" s="1088">
        <v>9910.84</v>
      </c>
      <c r="AE35" s="1088">
        <v>10346.73</v>
      </c>
      <c r="AF35" s="1088">
        <v>10351.459999999999</v>
      </c>
      <c r="AG35" s="1088">
        <v>10351.459999999999</v>
      </c>
      <c r="AH35" s="1088">
        <v>10351.459999999999</v>
      </c>
      <c r="AI35" s="1088">
        <v>10351.459999999999</v>
      </c>
      <c r="AJ35" s="1088">
        <v>10351.459999999999</v>
      </c>
      <c r="AK35" s="1088">
        <v>11555.77</v>
      </c>
      <c r="AL35" s="1932">
        <v>11568.542045</v>
      </c>
    </row>
    <row r="36" spans="1:38" ht="25.5" customHeight="1" x14ac:dyDescent="0.45">
      <c r="A36" s="1102" t="s">
        <v>816</v>
      </c>
      <c r="B36" s="1086">
        <v>12306.760190000001</v>
      </c>
      <c r="C36" s="1087">
        <v>14104.347035999999</v>
      </c>
      <c r="D36" s="1088">
        <v>5858.6512489999986</v>
      </c>
      <c r="E36" s="1088">
        <v>5757.6774919999998</v>
      </c>
      <c r="F36" s="1088">
        <v>5757.6774919999998</v>
      </c>
      <c r="G36" s="1088">
        <v>5757.6774919999998</v>
      </c>
      <c r="H36" s="1088">
        <v>5757.6774920000007</v>
      </c>
      <c r="I36" s="1088">
        <v>5757.6774920000007</v>
      </c>
      <c r="J36" s="1088">
        <v>5757.6774919999989</v>
      </c>
      <c r="K36" s="1088">
        <v>1079.0307029999999</v>
      </c>
      <c r="L36" s="1088">
        <v>1037.6936249999999</v>
      </c>
      <c r="M36" s="1088">
        <v>949.03845999999999</v>
      </c>
      <c r="N36" s="1086">
        <v>949.14881300000002</v>
      </c>
      <c r="O36" s="1087">
        <v>949.14881300000002</v>
      </c>
      <c r="P36" s="1088">
        <v>949.14881300000002</v>
      </c>
      <c r="Q36" s="1088">
        <v>807.52496400000007</v>
      </c>
      <c r="R36" s="1088">
        <v>807.41461100000004</v>
      </c>
      <c r="S36" s="1088">
        <v>807.41461100000004</v>
      </c>
      <c r="T36" s="1088">
        <v>740.25009499999999</v>
      </c>
      <c r="U36" s="1088">
        <v>740.25009499999999</v>
      </c>
      <c r="V36" s="1088">
        <v>740.25009499999999</v>
      </c>
      <c r="W36" s="1088">
        <v>740.25009499999999</v>
      </c>
      <c r="X36" s="1088">
        <v>738.75755790083315</v>
      </c>
      <c r="Y36" s="1088">
        <v>729.31265620023987</v>
      </c>
      <c r="Z36" s="1086">
        <v>677.42236800000001</v>
      </c>
      <c r="AA36" s="1087">
        <v>677.42</v>
      </c>
      <c r="AB36" s="1088">
        <v>643.57000000000005</v>
      </c>
      <c r="AC36" s="1088">
        <v>643.57000000000005</v>
      </c>
      <c r="AD36" s="1088">
        <v>505.58</v>
      </c>
      <c r="AE36" s="1088">
        <v>505.58</v>
      </c>
      <c r="AF36" s="1088">
        <v>505.58</v>
      </c>
      <c r="AG36" s="1088">
        <v>505.58</v>
      </c>
      <c r="AH36" s="1088">
        <v>505.58</v>
      </c>
      <c r="AI36" s="1088">
        <v>505.58</v>
      </c>
      <c r="AJ36" s="1088">
        <v>505.58</v>
      </c>
      <c r="AK36" s="1088">
        <v>505.58</v>
      </c>
      <c r="AL36" s="1932">
        <v>505.58091400000001</v>
      </c>
    </row>
    <row r="37" spans="1:38" ht="25.5" customHeight="1" x14ac:dyDescent="0.45">
      <c r="A37" s="1102" t="s">
        <v>817</v>
      </c>
      <c r="B37" s="1086">
        <v>0</v>
      </c>
      <c r="C37" s="1087">
        <v>0</v>
      </c>
      <c r="D37" s="1088">
        <v>8582.2936709999994</v>
      </c>
      <c r="E37" s="1088">
        <v>8585.8581610000001</v>
      </c>
      <c r="F37" s="1088">
        <v>8585.8581610000001</v>
      </c>
      <c r="G37" s="1088">
        <v>8585.8581610000001</v>
      </c>
      <c r="H37" s="1088">
        <v>8585.8581610000001</v>
      </c>
      <c r="I37" s="1088">
        <v>8585.8581610000001</v>
      </c>
      <c r="J37" s="1088">
        <v>8748.9891370000005</v>
      </c>
      <c r="K37" s="1088">
        <v>9165.5773430000008</v>
      </c>
      <c r="L37" s="1088">
        <v>9173.4495370000004</v>
      </c>
      <c r="M37" s="1088">
        <v>9173.4495370000004</v>
      </c>
      <c r="N37" s="1086">
        <v>9171.4649050000007</v>
      </c>
      <c r="O37" s="1087">
        <v>9171.4649050000007</v>
      </c>
      <c r="P37" s="1088">
        <v>9322.2476360000001</v>
      </c>
      <c r="Q37" s="1088">
        <v>9322.2476360000001</v>
      </c>
      <c r="R37" s="1088">
        <v>9324.6064659999993</v>
      </c>
      <c r="S37" s="1088">
        <v>9324.6064659999993</v>
      </c>
      <c r="T37" s="1088">
        <v>9324.6064659999993</v>
      </c>
      <c r="U37" s="1088">
        <v>9324.6064659999993</v>
      </c>
      <c r="V37" s="1088">
        <v>9501.9361009999993</v>
      </c>
      <c r="W37" s="1088">
        <v>9501.9361009999993</v>
      </c>
      <c r="X37" s="1088">
        <v>9501.9361009999993</v>
      </c>
      <c r="Y37" s="1088">
        <v>9501.9361009999993</v>
      </c>
      <c r="Z37" s="1086">
        <v>9501.9361009999993</v>
      </c>
      <c r="AA37" s="1087">
        <v>9501.94</v>
      </c>
      <c r="AB37" s="1088">
        <v>9682.4699999999993</v>
      </c>
      <c r="AC37" s="1088">
        <v>9682.4699999999993</v>
      </c>
      <c r="AD37" s="1088">
        <v>9682.4699999999993</v>
      </c>
      <c r="AE37" s="1088">
        <v>9682.4699999999993</v>
      </c>
      <c r="AF37" s="1088">
        <v>9682.4699999999993</v>
      </c>
      <c r="AG37" s="1088">
        <v>9682.4699999999993</v>
      </c>
      <c r="AH37" s="1088">
        <v>9682.4699999999993</v>
      </c>
      <c r="AI37" s="1088">
        <v>9682.4699999999993</v>
      </c>
      <c r="AJ37" s="1088">
        <v>9682.4699999999993</v>
      </c>
      <c r="AK37" s="1088">
        <v>12203.03</v>
      </c>
      <c r="AL37" s="1932">
        <v>12203.032322000001</v>
      </c>
    </row>
    <row r="38" spans="1:38" ht="25.5" customHeight="1" x14ac:dyDescent="0.45">
      <c r="A38" s="1102" t="s">
        <v>818</v>
      </c>
      <c r="B38" s="1086">
        <v>0</v>
      </c>
      <c r="C38" s="1087">
        <v>0</v>
      </c>
      <c r="D38" s="1088">
        <v>8024.8808799999997</v>
      </c>
      <c r="E38" s="1088">
        <v>8028.4177280000004</v>
      </c>
      <c r="F38" s="1088">
        <v>8028.4177279999994</v>
      </c>
      <c r="G38" s="1088">
        <v>8028.4177280000004</v>
      </c>
      <c r="H38" s="1088">
        <v>8028.4177280000013</v>
      </c>
      <c r="I38" s="1088">
        <v>8028.4177280000013</v>
      </c>
      <c r="J38" s="1088">
        <v>8186.9786709999998</v>
      </c>
      <c r="K38" s="1088">
        <v>8569.3260599999994</v>
      </c>
      <c r="L38" s="1088">
        <v>8576.8357969999997</v>
      </c>
      <c r="M38" s="1088">
        <v>8576.8357969999997</v>
      </c>
      <c r="N38" s="1086">
        <v>8874.9394560000001</v>
      </c>
      <c r="O38" s="1087">
        <v>8874.9394560000001</v>
      </c>
      <c r="P38" s="1088">
        <v>9023.2479609999991</v>
      </c>
      <c r="Q38" s="1088">
        <v>9023.2479609999991</v>
      </c>
      <c r="R38" s="1088">
        <v>9024.3429400000005</v>
      </c>
      <c r="S38" s="1088">
        <v>9024.3429400000005</v>
      </c>
      <c r="T38" s="1088">
        <v>9030.2679399999997</v>
      </c>
      <c r="U38" s="1088">
        <v>9030.2679399999997</v>
      </c>
      <c r="V38" s="1088">
        <v>9202.6772290000008</v>
      </c>
      <c r="W38" s="1088">
        <v>9202.6772290000008</v>
      </c>
      <c r="X38" s="1088">
        <v>9202.6772290000008</v>
      </c>
      <c r="Y38" s="1088">
        <v>9202.6772290000008</v>
      </c>
      <c r="Z38" s="1086">
        <v>9208.7192470000009</v>
      </c>
      <c r="AA38" s="1087">
        <v>9208.7199999999993</v>
      </c>
      <c r="AB38" s="1088">
        <v>9384.43</v>
      </c>
      <c r="AC38" s="1088">
        <v>9384.43</v>
      </c>
      <c r="AD38" s="1088">
        <v>9384.43</v>
      </c>
      <c r="AE38" s="1088">
        <v>9580.86</v>
      </c>
      <c r="AF38" s="1088">
        <v>9590.91</v>
      </c>
      <c r="AG38" s="1088">
        <v>9587.0300000000007</v>
      </c>
      <c r="AH38" s="1088">
        <v>9587.0300000000007</v>
      </c>
      <c r="AI38" s="1088">
        <v>9587.0300000000007</v>
      </c>
      <c r="AJ38" s="1088">
        <v>9587.0300000000007</v>
      </c>
      <c r="AK38" s="1088">
        <v>13513.34</v>
      </c>
      <c r="AL38" s="1932">
        <v>13523.506305999999</v>
      </c>
    </row>
    <row r="39" spans="1:38" ht="25.5" customHeight="1" x14ac:dyDescent="0.45">
      <c r="A39" s="1102" t="s">
        <v>819</v>
      </c>
      <c r="B39" s="1086">
        <v>0</v>
      </c>
      <c r="C39" s="1087">
        <v>0</v>
      </c>
      <c r="D39" s="1088">
        <v>8024.8808799999997</v>
      </c>
      <c r="E39" s="1088">
        <v>8028.4177280000004</v>
      </c>
      <c r="F39" s="1088">
        <v>8028.4177279999994</v>
      </c>
      <c r="G39" s="1088">
        <v>8028.4177280000004</v>
      </c>
      <c r="H39" s="1088">
        <v>8028.4177280000013</v>
      </c>
      <c r="I39" s="1088">
        <v>8028.4177280000013</v>
      </c>
      <c r="J39" s="1088">
        <v>8192.9999860000007</v>
      </c>
      <c r="K39" s="1088">
        <v>8575.3473749999994</v>
      </c>
      <c r="L39" s="1088">
        <v>8583.1423059999997</v>
      </c>
      <c r="M39" s="1088">
        <v>8583.1423059999997</v>
      </c>
      <c r="N39" s="1086">
        <v>8581.2445700000007</v>
      </c>
      <c r="O39" s="1087">
        <v>8581.2445700000007</v>
      </c>
      <c r="P39" s="1088">
        <v>8736.0834969999996</v>
      </c>
      <c r="Q39" s="1088">
        <v>8736.0834969999996</v>
      </c>
      <c r="R39" s="1088">
        <v>8736.1181720000004</v>
      </c>
      <c r="S39" s="1088">
        <v>8736.1181720000004</v>
      </c>
      <c r="T39" s="1088">
        <v>8736.1181720000004</v>
      </c>
      <c r="U39" s="1088">
        <v>8736.1181720000004</v>
      </c>
      <c r="V39" s="1088">
        <v>8915.2130849999994</v>
      </c>
      <c r="W39" s="1088">
        <v>8915.2130849999994</v>
      </c>
      <c r="X39" s="1088">
        <v>8915.2130850000012</v>
      </c>
      <c r="Y39" s="1088">
        <v>8915.2130849999994</v>
      </c>
      <c r="Z39" s="1086">
        <v>8915.2130849999994</v>
      </c>
      <c r="AA39" s="1087">
        <v>8915.2099999999991</v>
      </c>
      <c r="AB39" s="1088">
        <v>9097.9699999999993</v>
      </c>
      <c r="AC39" s="1088">
        <v>9097.9699999999993</v>
      </c>
      <c r="AD39" s="1088">
        <v>9097.9699999999993</v>
      </c>
      <c r="AE39" s="1088">
        <v>9097.9699999999993</v>
      </c>
      <c r="AF39" s="1088">
        <v>9078.9699999999993</v>
      </c>
      <c r="AG39" s="1088">
        <v>9078.9699999999993</v>
      </c>
      <c r="AH39" s="1088">
        <v>9078.9699999999993</v>
      </c>
      <c r="AI39" s="1088">
        <v>9078.9699999999993</v>
      </c>
      <c r="AJ39" s="1088">
        <v>9078.9699999999993</v>
      </c>
      <c r="AK39" s="1088">
        <v>10426.24</v>
      </c>
      <c r="AL39" s="1932">
        <v>10426.236783</v>
      </c>
    </row>
    <row r="40" spans="1:38" ht="25.5" customHeight="1" x14ac:dyDescent="0.45">
      <c r="A40" s="1102" t="s">
        <v>820</v>
      </c>
      <c r="B40" s="1086">
        <v>21825.609135000002</v>
      </c>
      <c r="C40" s="1087">
        <v>22451.942880000002</v>
      </c>
      <c r="D40" s="1088">
        <v>10301.121861000001</v>
      </c>
      <c r="E40" s="1088">
        <v>10301.121861000001</v>
      </c>
      <c r="F40" s="1088">
        <v>10301.121861000001</v>
      </c>
      <c r="G40" s="1088">
        <v>10301.121861000001</v>
      </c>
      <c r="H40" s="1088">
        <v>10301.121861000001</v>
      </c>
      <c r="I40" s="1088">
        <v>10301.121861000001</v>
      </c>
      <c r="J40" s="1088">
        <v>10301.121861000001</v>
      </c>
      <c r="K40" s="1088">
        <v>1823.2209740000003</v>
      </c>
      <c r="L40" s="1088">
        <v>1823.2209740000001</v>
      </c>
      <c r="M40" s="1088">
        <v>1785.5778499999999</v>
      </c>
      <c r="N40" s="1086">
        <v>1785.5778499999999</v>
      </c>
      <c r="O40" s="1087">
        <v>1785.5778499999997</v>
      </c>
      <c r="P40" s="1088">
        <v>1785.5778499999997</v>
      </c>
      <c r="Q40" s="1088">
        <v>1785.5778499999999</v>
      </c>
      <c r="R40" s="1088">
        <v>1785.5778499999999</v>
      </c>
      <c r="S40" s="1088">
        <v>1785.5778499999999</v>
      </c>
      <c r="T40" s="1088">
        <v>1747.872664</v>
      </c>
      <c r="U40" s="1088">
        <v>1747.872664</v>
      </c>
      <c r="V40" s="1088">
        <v>1747.872664</v>
      </c>
      <c r="W40" s="1088">
        <v>1747.872664</v>
      </c>
      <c r="X40" s="1088">
        <v>1840.5528645386919</v>
      </c>
      <c r="Y40" s="1088">
        <v>1722.1225842641297</v>
      </c>
      <c r="Z40" s="1086">
        <v>1303.3221820000001</v>
      </c>
      <c r="AA40" s="1087">
        <v>1303.32</v>
      </c>
      <c r="AB40" s="1088">
        <v>1303.32</v>
      </c>
      <c r="AC40" s="1088">
        <v>1303.32</v>
      </c>
      <c r="AD40" s="1088">
        <v>1303.32</v>
      </c>
      <c r="AE40" s="1088">
        <v>1303.32</v>
      </c>
      <c r="AF40" s="1088">
        <v>1303.32</v>
      </c>
      <c r="AG40" s="1088">
        <v>1303.32</v>
      </c>
      <c r="AH40" s="1088">
        <v>1303.32</v>
      </c>
      <c r="AI40" s="1088">
        <v>1303.32</v>
      </c>
      <c r="AJ40" s="1088">
        <v>1303.32</v>
      </c>
      <c r="AK40" s="1088">
        <v>1303.32</v>
      </c>
      <c r="AL40" s="1932">
        <v>1303.3221820000001</v>
      </c>
    </row>
    <row r="41" spans="1:38" ht="25.5" customHeight="1" x14ac:dyDescent="0.45">
      <c r="A41" s="1102" t="s">
        <v>821</v>
      </c>
      <c r="B41" s="1086">
        <v>0</v>
      </c>
      <c r="C41" s="1087">
        <v>0</v>
      </c>
      <c r="D41" s="1088">
        <v>8024.8808799999997</v>
      </c>
      <c r="E41" s="1088">
        <v>8028.4177280000004</v>
      </c>
      <c r="F41" s="1088">
        <v>8028.4177279999994</v>
      </c>
      <c r="G41" s="1088">
        <v>8028.4177280000004</v>
      </c>
      <c r="H41" s="1088">
        <v>8028.4177280000013</v>
      </c>
      <c r="I41" s="1088">
        <v>8028.4177280000013</v>
      </c>
      <c r="J41" s="1088">
        <v>8199.0213120000008</v>
      </c>
      <c r="K41" s="1088">
        <v>8581.3687009999994</v>
      </c>
      <c r="L41" s="1088">
        <v>8589.4488359999996</v>
      </c>
      <c r="M41" s="1088">
        <v>8589.4488359999996</v>
      </c>
      <c r="N41" s="1086">
        <v>9287.5497059999998</v>
      </c>
      <c r="O41" s="1087">
        <v>9287.5497059999998</v>
      </c>
      <c r="P41" s="1088">
        <v>9448.9285020000007</v>
      </c>
      <c r="Q41" s="1088">
        <v>9448.9285020000007</v>
      </c>
      <c r="R41" s="1088">
        <v>10149.007785</v>
      </c>
      <c r="S41" s="1088">
        <v>10149.007785</v>
      </c>
      <c r="T41" s="1088">
        <v>10163.882785</v>
      </c>
      <c r="U41" s="1088">
        <v>10163.882785</v>
      </c>
      <c r="V41" s="1088">
        <v>10364.680426999999</v>
      </c>
      <c r="W41" s="1088">
        <v>10364.680426999999</v>
      </c>
      <c r="X41" s="1088">
        <v>10364.680426999999</v>
      </c>
      <c r="Y41" s="1088">
        <v>10364.680426999999</v>
      </c>
      <c r="Z41" s="1086">
        <v>10379.871520000001</v>
      </c>
      <c r="AA41" s="1087">
        <v>10379.870000000001</v>
      </c>
      <c r="AB41" s="1088">
        <v>10584.93</v>
      </c>
      <c r="AC41" s="1088">
        <v>10584.93</v>
      </c>
      <c r="AD41" s="1088">
        <v>10584.93</v>
      </c>
      <c r="AE41" s="1088">
        <v>10734.91</v>
      </c>
      <c r="AF41" s="1088">
        <v>10753.61</v>
      </c>
      <c r="AG41" s="1088">
        <v>10750.42</v>
      </c>
      <c r="AH41" s="1088">
        <v>10750.42</v>
      </c>
      <c r="AI41" s="1088">
        <v>10750.42</v>
      </c>
      <c r="AJ41" s="1088">
        <v>10750.42</v>
      </c>
      <c r="AK41" s="1088">
        <v>10750.42</v>
      </c>
      <c r="AL41" s="1932">
        <v>10769.453289999999</v>
      </c>
    </row>
    <row r="42" spans="1:38" s="315" customFormat="1" ht="25.5" customHeight="1" x14ac:dyDescent="0.45">
      <c r="A42" s="1089" t="s">
        <v>822</v>
      </c>
      <c r="B42" s="1082">
        <f t="shared" ref="B42:J42" si="3">SUM(B43:B56)</f>
        <v>46767.842083360003</v>
      </c>
      <c r="C42" s="1083">
        <f t="shared" si="3"/>
        <v>84674.975416360016</v>
      </c>
      <c r="D42" s="1084">
        <f t="shared" si="3"/>
        <v>92537.216469360021</v>
      </c>
      <c r="E42" s="1084">
        <f t="shared" si="3"/>
        <v>92538.321919360009</v>
      </c>
      <c r="F42" s="1084">
        <f t="shared" si="3"/>
        <v>92538.321919360023</v>
      </c>
      <c r="G42" s="1084">
        <f t="shared" si="3"/>
        <v>92538.321919360009</v>
      </c>
      <c r="H42" s="1084">
        <f>SUM(H43:H56)</f>
        <v>92538.321919360023</v>
      </c>
      <c r="I42" s="1084">
        <f t="shared" si="3"/>
        <v>92538.321919360009</v>
      </c>
      <c r="J42" s="1084">
        <f t="shared" si="3"/>
        <v>92062.314568360016</v>
      </c>
      <c r="K42" s="1084">
        <f t="shared" ref="K42:M42" si="4">SUM(K43:K57)</f>
        <v>60545.717862999998</v>
      </c>
      <c r="L42" s="1084">
        <f>SUM(L43:L57)</f>
        <v>61464.973225999995</v>
      </c>
      <c r="M42" s="1084">
        <f t="shared" si="4"/>
        <v>61502.298303999996</v>
      </c>
      <c r="N42" s="1082">
        <f>SUM(N43:N57)</f>
        <v>65138.630962299998</v>
      </c>
      <c r="O42" s="1083">
        <f t="shared" ref="O42:Z42" si="5">SUM(O43:O57)</f>
        <v>65138.630962299998</v>
      </c>
      <c r="P42" s="1084">
        <f t="shared" si="5"/>
        <v>66493.980145299996</v>
      </c>
      <c r="Q42" s="1084">
        <f t="shared" si="5"/>
        <v>66383.916113600004</v>
      </c>
      <c r="R42" s="1084">
        <f t="shared" si="5"/>
        <v>67684.123783600007</v>
      </c>
      <c r="S42" s="1084">
        <f t="shared" si="5"/>
        <v>67684.123783600007</v>
      </c>
      <c r="T42" s="1084">
        <f t="shared" si="5"/>
        <v>67771.573783600004</v>
      </c>
      <c r="U42" s="1084">
        <f t="shared" si="5"/>
        <v>67661.509751900012</v>
      </c>
      <c r="V42" s="1084">
        <f t="shared" si="5"/>
        <v>69180.751796900018</v>
      </c>
      <c r="W42" s="1084">
        <f t="shared" si="5"/>
        <v>69180.751796900018</v>
      </c>
      <c r="X42" s="1084">
        <f t="shared" si="5"/>
        <v>69041.881459769109</v>
      </c>
      <c r="Y42" s="1084">
        <f t="shared" si="5"/>
        <v>68940.163076521407</v>
      </c>
      <c r="Z42" s="1082">
        <f t="shared" si="5"/>
        <v>68559.888635200012</v>
      </c>
      <c r="AA42" s="1083">
        <v>68559.89</v>
      </c>
      <c r="AB42" s="1084">
        <v>70116.240000000005</v>
      </c>
      <c r="AC42" s="1084">
        <v>70116.240000000005</v>
      </c>
      <c r="AD42" s="1084">
        <v>70116.240000000005</v>
      </c>
      <c r="AE42" s="1084">
        <v>70495.78</v>
      </c>
      <c r="AF42" s="1084">
        <v>70477.3</v>
      </c>
      <c r="AG42" s="1084">
        <v>70477.3</v>
      </c>
      <c r="AH42" s="1084">
        <v>70477.3</v>
      </c>
      <c r="AI42" s="1084">
        <v>70477.3</v>
      </c>
      <c r="AJ42" s="1084">
        <v>70477.3</v>
      </c>
      <c r="AK42" s="1084">
        <v>70477.3</v>
      </c>
      <c r="AL42" s="1931">
        <v>70469.302957159991</v>
      </c>
    </row>
    <row r="43" spans="1:38" ht="25.5" customHeight="1" x14ac:dyDescent="0.45">
      <c r="A43" s="1102" t="s">
        <v>823</v>
      </c>
      <c r="B43" s="1086">
        <v>0</v>
      </c>
      <c r="C43" s="1087">
        <v>0</v>
      </c>
      <c r="D43" s="1088">
        <v>4459.3011310000002</v>
      </c>
      <c r="E43" s="1088">
        <v>4459.5222210000002</v>
      </c>
      <c r="F43" s="1088">
        <v>4459.5222210000002</v>
      </c>
      <c r="G43" s="1088">
        <v>4459.5222210000002</v>
      </c>
      <c r="H43" s="1088">
        <v>4459.5222210000002</v>
      </c>
      <c r="I43" s="1088">
        <v>4459.5222210000002</v>
      </c>
      <c r="J43" s="1088">
        <v>4557.6314730000004</v>
      </c>
      <c r="K43" s="1088">
        <v>4831.5579159999998</v>
      </c>
      <c r="L43" s="1088">
        <v>4837.556912</v>
      </c>
      <c r="M43" s="1088">
        <v>4837.556912</v>
      </c>
      <c r="N43" s="1086">
        <v>5686.8373060000004</v>
      </c>
      <c r="O43" s="1087">
        <v>5686.8373060000004</v>
      </c>
      <c r="P43" s="1088">
        <v>5773.4665420000001</v>
      </c>
      <c r="Q43" s="1088">
        <v>5773.4665420000001</v>
      </c>
      <c r="R43" s="1088">
        <v>5773.478631</v>
      </c>
      <c r="S43" s="1088">
        <v>5773.478631</v>
      </c>
      <c r="T43" s="1088">
        <v>5792.1786309999998</v>
      </c>
      <c r="U43" s="1088">
        <v>5792.1786309999998</v>
      </c>
      <c r="V43" s="1088">
        <v>5900.4958349999997</v>
      </c>
      <c r="W43" s="1088">
        <v>5900.4958349999997</v>
      </c>
      <c r="X43" s="1088">
        <v>5900.4958349999997</v>
      </c>
      <c r="Y43" s="1088">
        <v>5900.4958349999997</v>
      </c>
      <c r="Z43" s="1086">
        <v>5919.6072350000004</v>
      </c>
      <c r="AA43" s="1087">
        <v>5919.61</v>
      </c>
      <c r="AB43" s="1088">
        <v>6030.31</v>
      </c>
      <c r="AC43" s="1088">
        <v>6030.31</v>
      </c>
      <c r="AD43" s="1088">
        <v>6030.31</v>
      </c>
      <c r="AE43" s="1088">
        <v>6409.84</v>
      </c>
      <c r="AF43" s="1088">
        <v>6429.37</v>
      </c>
      <c r="AG43" s="1088">
        <v>6429.37</v>
      </c>
      <c r="AH43" s="1088">
        <v>6429.37</v>
      </c>
      <c r="AI43" s="1088">
        <v>6429.37</v>
      </c>
      <c r="AJ43" s="1088">
        <v>6429.37</v>
      </c>
      <c r="AK43" s="1088">
        <v>6429.37</v>
      </c>
      <c r="AL43" s="1932">
        <v>6457.6819420000002</v>
      </c>
    </row>
    <row r="44" spans="1:38" ht="25.5" customHeight="1" x14ac:dyDescent="0.45">
      <c r="A44" s="1102" t="s">
        <v>824</v>
      </c>
      <c r="B44" s="1086">
        <v>3029.5895700000001</v>
      </c>
      <c r="C44" s="1087">
        <v>3029.5895700000001</v>
      </c>
      <c r="D44" s="1088">
        <v>1985.62039</v>
      </c>
      <c r="E44" s="1088">
        <v>1985.62039</v>
      </c>
      <c r="F44" s="1088">
        <v>1985.62039</v>
      </c>
      <c r="G44" s="1088">
        <v>1985.62039</v>
      </c>
      <c r="H44" s="1088">
        <v>1985.6203900000003</v>
      </c>
      <c r="I44" s="1088">
        <v>1985.62039</v>
      </c>
      <c r="J44" s="1088">
        <v>1985.62039</v>
      </c>
      <c r="K44" s="1088">
        <v>562.96641199999999</v>
      </c>
      <c r="L44" s="1088">
        <v>562.96641199999999</v>
      </c>
      <c r="M44" s="1088">
        <v>600.29148999999995</v>
      </c>
      <c r="N44" s="1086">
        <v>600.29148999999995</v>
      </c>
      <c r="O44" s="1087">
        <v>600.29148999999995</v>
      </c>
      <c r="P44" s="1088">
        <v>600.29148999999995</v>
      </c>
      <c r="Q44" s="1088">
        <v>600.29148999999995</v>
      </c>
      <c r="R44" s="1088">
        <v>600.29148999999995</v>
      </c>
      <c r="S44" s="1088">
        <v>600.29148999999995</v>
      </c>
      <c r="T44" s="1088">
        <v>600.29148999999995</v>
      </c>
      <c r="U44" s="1088">
        <v>600.29148999999995</v>
      </c>
      <c r="V44" s="1088">
        <v>600.29148999999995</v>
      </c>
      <c r="W44" s="1088">
        <v>600.29148999999995</v>
      </c>
      <c r="X44" s="1088">
        <v>461.4211528690945</v>
      </c>
      <c r="Y44" s="1088">
        <v>359.70276962138632</v>
      </c>
      <c r="Z44" s="1086">
        <v>0</v>
      </c>
      <c r="AA44" s="1087">
        <v>0</v>
      </c>
      <c r="AB44" s="1088">
        <v>0</v>
      </c>
      <c r="AC44" s="1088">
        <v>0</v>
      </c>
      <c r="AD44" s="1088">
        <v>0</v>
      </c>
      <c r="AE44" s="1088">
        <v>0</v>
      </c>
      <c r="AF44" s="1088">
        <v>0</v>
      </c>
      <c r="AG44" s="1088">
        <v>0</v>
      </c>
      <c r="AH44" s="1088">
        <v>0</v>
      </c>
      <c r="AI44" s="1088">
        <v>0</v>
      </c>
      <c r="AJ44" s="1088">
        <v>0</v>
      </c>
      <c r="AK44" s="1088">
        <v>0</v>
      </c>
      <c r="AL44" s="1932">
        <v>0</v>
      </c>
    </row>
    <row r="45" spans="1:38" ht="25.5" customHeight="1" x14ac:dyDescent="0.45">
      <c r="A45" s="1102" t="s">
        <v>825</v>
      </c>
      <c r="B45" s="1086">
        <v>0</v>
      </c>
      <c r="C45" s="1087">
        <v>0</v>
      </c>
      <c r="D45" s="1088">
        <v>4459.3011310000002</v>
      </c>
      <c r="E45" s="1088">
        <v>4459.5222210000002</v>
      </c>
      <c r="F45" s="1088">
        <v>4459.5222210000002</v>
      </c>
      <c r="G45" s="1088">
        <v>4459.5222210000002</v>
      </c>
      <c r="H45" s="1088">
        <v>4459.5222210000002</v>
      </c>
      <c r="I45" s="1088">
        <v>4459.5222210000002</v>
      </c>
      <c r="J45" s="1088">
        <v>4426.3942159999997</v>
      </c>
      <c r="K45" s="1088">
        <v>4700.320659</v>
      </c>
      <c r="L45" s="1088">
        <v>4706.5241770000002</v>
      </c>
      <c r="M45" s="1088">
        <v>4706.5241770000002</v>
      </c>
      <c r="N45" s="1086">
        <v>5405.8040430000001</v>
      </c>
      <c r="O45" s="1087">
        <v>5405.8040430000001</v>
      </c>
      <c r="P45" s="1088">
        <v>5493.0518000000002</v>
      </c>
      <c r="Q45" s="1088">
        <v>5493.0518000000002</v>
      </c>
      <c r="R45" s="1088">
        <v>5493.0980719999998</v>
      </c>
      <c r="S45" s="1088">
        <v>5493.0980719999998</v>
      </c>
      <c r="T45" s="1088">
        <v>5509.023072</v>
      </c>
      <c r="U45" s="1088">
        <v>5509.023072</v>
      </c>
      <c r="V45" s="1088">
        <v>5618.0722900000001</v>
      </c>
      <c r="W45" s="1088">
        <v>5618.0722900000001</v>
      </c>
      <c r="X45" s="1088">
        <v>5618.0722900000001</v>
      </c>
      <c r="Y45" s="1088">
        <v>5618.0722900000001</v>
      </c>
      <c r="Z45" s="1086">
        <v>5634.3595830000004</v>
      </c>
      <c r="AA45" s="1087">
        <v>5634.36</v>
      </c>
      <c r="AB45" s="1088">
        <v>5745.88</v>
      </c>
      <c r="AC45" s="1088">
        <v>5745.88</v>
      </c>
      <c r="AD45" s="1088">
        <v>5745.88</v>
      </c>
      <c r="AE45" s="1088">
        <v>5745.88</v>
      </c>
      <c r="AF45" s="1088">
        <v>5762.54</v>
      </c>
      <c r="AG45" s="1088">
        <v>5762.54</v>
      </c>
      <c r="AH45" s="1088">
        <v>5762.54</v>
      </c>
      <c r="AI45" s="1088">
        <v>5762.54</v>
      </c>
      <c r="AJ45" s="1088">
        <v>5762.54</v>
      </c>
      <c r="AK45" s="1088">
        <v>5762.54</v>
      </c>
      <c r="AL45" s="1932">
        <v>5779.5777539999999</v>
      </c>
    </row>
    <row r="46" spans="1:38" ht="25.5" customHeight="1" x14ac:dyDescent="0.45">
      <c r="A46" s="1102" t="s">
        <v>826</v>
      </c>
      <c r="B46" s="1086">
        <v>0</v>
      </c>
      <c r="C46" s="1087">
        <v>0</v>
      </c>
      <c r="D46" s="1088">
        <v>4459.3011310000002</v>
      </c>
      <c r="E46" s="1088">
        <v>4459.5222210000002</v>
      </c>
      <c r="F46" s="1088">
        <v>4459.5222210000002</v>
      </c>
      <c r="G46" s="1088">
        <v>4459.5222210000002</v>
      </c>
      <c r="H46" s="1088">
        <v>4459.5222210000002</v>
      </c>
      <c r="I46" s="1088">
        <v>4459.5222210000002</v>
      </c>
      <c r="J46" s="1088">
        <v>4275.848054</v>
      </c>
      <c r="K46" s="1088">
        <v>4549.7744970000003</v>
      </c>
      <c r="L46" s="1088">
        <v>4556.1825170000002</v>
      </c>
      <c r="M46" s="1088">
        <v>4556.1825170000002</v>
      </c>
      <c r="N46" s="1086">
        <v>5255.4618549999996</v>
      </c>
      <c r="O46" s="1087">
        <v>5255.4618549999996</v>
      </c>
      <c r="P46" s="1088">
        <v>5342.6777849999999</v>
      </c>
      <c r="Q46" s="1088">
        <v>5342.6777849999999</v>
      </c>
      <c r="R46" s="1088">
        <v>6042.7337850000004</v>
      </c>
      <c r="S46" s="1088">
        <v>6042.7337850000004</v>
      </c>
      <c r="T46" s="1088">
        <v>6059.1837850000002</v>
      </c>
      <c r="U46" s="1088">
        <v>6059.1837850000002</v>
      </c>
      <c r="V46" s="1088">
        <v>6184.743144</v>
      </c>
      <c r="W46" s="1088">
        <v>6184.743144</v>
      </c>
      <c r="X46" s="1088">
        <v>6184.743144</v>
      </c>
      <c r="Y46" s="1088">
        <v>6184.743144</v>
      </c>
      <c r="Z46" s="1086">
        <v>6201.5797190000003</v>
      </c>
      <c r="AA46" s="1087">
        <v>6201.58</v>
      </c>
      <c r="AB46" s="1088">
        <v>6330.08</v>
      </c>
      <c r="AC46" s="1088">
        <v>6330.08</v>
      </c>
      <c r="AD46" s="1088">
        <v>6330.08</v>
      </c>
      <c r="AE46" s="1088">
        <v>6330.08</v>
      </c>
      <c r="AF46" s="1088">
        <v>6347.32</v>
      </c>
      <c r="AG46" s="1088">
        <v>6347.32</v>
      </c>
      <c r="AH46" s="1088">
        <v>6347.32</v>
      </c>
      <c r="AI46" s="1088">
        <v>6347.32</v>
      </c>
      <c r="AJ46" s="1088">
        <v>6347.32</v>
      </c>
      <c r="AK46" s="1088">
        <v>6347.32</v>
      </c>
      <c r="AL46" s="1932">
        <v>6364.953724</v>
      </c>
    </row>
    <row r="47" spans="1:38" ht="25.5" customHeight="1" x14ac:dyDescent="0.45">
      <c r="A47" s="1102" t="s">
        <v>827</v>
      </c>
      <c r="B47" s="1086">
        <v>0</v>
      </c>
      <c r="C47" s="1087">
        <v>0</v>
      </c>
      <c r="D47" s="1088">
        <v>4459.3011310000002</v>
      </c>
      <c r="E47" s="1088">
        <v>4459.5222210000002</v>
      </c>
      <c r="F47" s="1088">
        <v>4459.5222210000002</v>
      </c>
      <c r="G47" s="1088">
        <v>4459.5222210000002</v>
      </c>
      <c r="H47" s="1088">
        <v>4459.5222210000002</v>
      </c>
      <c r="I47" s="1088">
        <v>4459.5222210000002</v>
      </c>
      <c r="J47" s="1088">
        <v>4279.1926800000001</v>
      </c>
      <c r="K47" s="1088">
        <v>4553.1191230000004</v>
      </c>
      <c r="L47" s="1088">
        <v>4559.7316840000003</v>
      </c>
      <c r="M47" s="1088">
        <v>4559.7316840000003</v>
      </c>
      <c r="N47" s="1086">
        <v>6059.0104940000001</v>
      </c>
      <c r="O47" s="1087">
        <v>6059.0104940000001</v>
      </c>
      <c r="P47" s="1088">
        <v>6149.7009150000004</v>
      </c>
      <c r="Q47" s="1088">
        <v>6149.7009150000004</v>
      </c>
      <c r="R47" s="1088">
        <v>6149.7398709999998</v>
      </c>
      <c r="S47" s="1088">
        <v>6149.7398709999998</v>
      </c>
      <c r="T47" s="1088">
        <v>6186.1148709999998</v>
      </c>
      <c r="U47" s="1088">
        <v>6186.1148709999998</v>
      </c>
      <c r="V47" s="1088">
        <v>6298.8745570000001</v>
      </c>
      <c r="W47" s="1088">
        <v>6298.8745570000001</v>
      </c>
      <c r="X47" s="1088">
        <v>6298.8745570000001</v>
      </c>
      <c r="Y47" s="1088">
        <v>6298.8745570000001</v>
      </c>
      <c r="Z47" s="1086">
        <v>6336.1316489999999</v>
      </c>
      <c r="AA47" s="1087">
        <v>6336.13</v>
      </c>
      <c r="AB47" s="1088">
        <v>6451.62</v>
      </c>
      <c r="AC47" s="1088">
        <v>6451.62</v>
      </c>
      <c r="AD47" s="1088">
        <v>6451.62</v>
      </c>
      <c r="AE47" s="1088">
        <v>6451.62</v>
      </c>
      <c r="AF47" s="1088">
        <v>6489.78</v>
      </c>
      <c r="AG47" s="1088">
        <v>6489.78</v>
      </c>
      <c r="AH47" s="1088">
        <v>6489.78</v>
      </c>
      <c r="AI47" s="1088">
        <v>6489.78</v>
      </c>
      <c r="AJ47" s="1088">
        <v>6489.78</v>
      </c>
      <c r="AK47" s="1088">
        <v>6489.78</v>
      </c>
      <c r="AL47" s="1932">
        <v>6528.8685050000004</v>
      </c>
    </row>
    <row r="48" spans="1:38" ht="25.5" customHeight="1" x14ac:dyDescent="0.45">
      <c r="A48" s="1102" t="s">
        <v>828</v>
      </c>
      <c r="B48" s="1086">
        <v>15583.184955000001</v>
      </c>
      <c r="C48" s="1087">
        <v>15533.518287999999</v>
      </c>
      <c r="D48" s="1088">
        <v>3116.8708489999999</v>
      </c>
      <c r="E48" s="1088">
        <v>3116.8708489999999</v>
      </c>
      <c r="F48" s="1088">
        <v>3116.8708489999999</v>
      </c>
      <c r="G48" s="1088">
        <v>3116.8708489999999</v>
      </c>
      <c r="H48" s="1088">
        <v>3116.8708489999999</v>
      </c>
      <c r="I48" s="1088">
        <v>3116.8708489999999</v>
      </c>
      <c r="J48" s="1088">
        <v>3116.8708489999999</v>
      </c>
      <c r="K48" s="1088">
        <v>138.37031300000001</v>
      </c>
      <c r="L48" s="1088">
        <v>138.37031300000001</v>
      </c>
      <c r="M48" s="1088">
        <v>138.37031300000001</v>
      </c>
      <c r="N48" s="1086">
        <v>138.37031300000001</v>
      </c>
      <c r="O48" s="1087">
        <v>138.37031300000001</v>
      </c>
      <c r="P48" s="1088">
        <v>138.37031300000001</v>
      </c>
      <c r="Q48" s="1088">
        <v>138.37031300000001</v>
      </c>
      <c r="R48" s="1088">
        <v>138.37031300000001</v>
      </c>
      <c r="S48" s="1088">
        <v>138.37031300000001</v>
      </c>
      <c r="T48" s="1088">
        <v>138.37031300000001</v>
      </c>
      <c r="U48" s="1088">
        <v>138.37031300000001</v>
      </c>
      <c r="V48" s="1088">
        <v>138.37031300000001</v>
      </c>
      <c r="W48" s="1088">
        <v>138.37031300000001</v>
      </c>
      <c r="X48" s="1088">
        <v>138.37031300000001</v>
      </c>
      <c r="Y48" s="1088">
        <v>138.37031300000001</v>
      </c>
      <c r="Z48" s="1086">
        <v>138.37031300000001</v>
      </c>
      <c r="AA48" s="1087">
        <v>138.37</v>
      </c>
      <c r="AB48" s="1088">
        <v>138.37</v>
      </c>
      <c r="AC48" s="1088">
        <v>138.37</v>
      </c>
      <c r="AD48" s="1088">
        <v>138.37</v>
      </c>
      <c r="AE48" s="1088">
        <v>138.37</v>
      </c>
      <c r="AF48" s="1088">
        <v>138.37</v>
      </c>
      <c r="AG48" s="1088">
        <v>138.37</v>
      </c>
      <c r="AH48" s="1088">
        <v>138.37</v>
      </c>
      <c r="AI48" s="1088">
        <v>138.37</v>
      </c>
      <c r="AJ48" s="1088">
        <v>138.37</v>
      </c>
      <c r="AK48" s="1088">
        <v>138.37</v>
      </c>
      <c r="AL48" s="1932">
        <v>138.37031300000001</v>
      </c>
    </row>
    <row r="49" spans="1:38" ht="25.5" customHeight="1" x14ac:dyDescent="0.45">
      <c r="A49" s="1102" t="s">
        <v>829</v>
      </c>
      <c r="B49" s="1086">
        <v>0</v>
      </c>
      <c r="C49" s="1087">
        <v>0</v>
      </c>
      <c r="D49" s="1088">
        <v>4459.3011310000002</v>
      </c>
      <c r="E49" s="1088">
        <v>4459.5222210000002</v>
      </c>
      <c r="F49" s="1088">
        <v>4459.5222210000002</v>
      </c>
      <c r="G49" s="1088">
        <v>4459.5222210000002</v>
      </c>
      <c r="H49" s="1088">
        <v>4459.5222210000002</v>
      </c>
      <c r="I49" s="1088">
        <v>4459.5222210000002</v>
      </c>
      <c r="J49" s="1088">
        <v>4282.5373310000004</v>
      </c>
      <c r="K49" s="1088">
        <v>40045.071493000003</v>
      </c>
      <c r="L49" s="1088">
        <v>40939.103760999998</v>
      </c>
      <c r="M49" s="1088">
        <v>40939.103760999998</v>
      </c>
      <c r="N49" s="1086">
        <v>40938.382042999998</v>
      </c>
      <c r="O49" s="1087">
        <v>40938.382042999998</v>
      </c>
      <c r="P49" s="1088">
        <v>41941.947882</v>
      </c>
      <c r="Q49" s="1088">
        <v>41941.947882</v>
      </c>
      <c r="R49" s="1088">
        <v>42542.002235</v>
      </c>
      <c r="S49" s="1088">
        <v>42542.002235</v>
      </c>
      <c r="T49" s="1088">
        <v>42542.002235</v>
      </c>
      <c r="U49" s="1088">
        <v>42542.002235</v>
      </c>
      <c r="V49" s="1088">
        <v>43605.558813000003</v>
      </c>
      <c r="W49" s="1088">
        <v>43605.558813000003</v>
      </c>
      <c r="X49" s="1088">
        <v>43605.558813000003</v>
      </c>
      <c r="Y49" s="1088">
        <v>43605.558813000003</v>
      </c>
      <c r="Z49" s="1086">
        <v>43605.558813000003</v>
      </c>
      <c r="AA49" s="1087">
        <v>43605.56</v>
      </c>
      <c r="AB49" s="1088">
        <v>44695.7</v>
      </c>
      <c r="AC49" s="1088">
        <v>44695.7</v>
      </c>
      <c r="AD49" s="1088">
        <v>44695.7</v>
      </c>
      <c r="AE49" s="1088">
        <v>44695.7</v>
      </c>
      <c r="AF49" s="1088">
        <v>44695.7</v>
      </c>
      <c r="AG49" s="1088">
        <v>44695.7</v>
      </c>
      <c r="AH49" s="1088">
        <v>44695.7</v>
      </c>
      <c r="AI49" s="1088">
        <v>44695.7</v>
      </c>
      <c r="AJ49" s="1088">
        <v>44695.7</v>
      </c>
      <c r="AK49" s="1088">
        <v>44695.7</v>
      </c>
      <c r="AL49" s="1932">
        <v>44695.697459000003</v>
      </c>
    </row>
    <row r="50" spans="1:38" ht="25.5" customHeight="1" x14ac:dyDescent="0.45">
      <c r="A50" s="1102" t="s">
        <v>830</v>
      </c>
      <c r="B50" s="1086">
        <v>1546.7551800000001</v>
      </c>
      <c r="C50" s="1087">
        <v>1546.7551800000001</v>
      </c>
      <c r="D50" s="1088">
        <v>573.10719700000004</v>
      </c>
      <c r="E50" s="1088">
        <v>573.10719700000004</v>
      </c>
      <c r="F50" s="1088">
        <v>573.10719700000004</v>
      </c>
      <c r="G50" s="1088">
        <v>573.10719700000004</v>
      </c>
      <c r="H50" s="1088">
        <v>573.10719700000004</v>
      </c>
      <c r="I50" s="1088">
        <v>573.10719700000004</v>
      </c>
      <c r="J50" s="1088">
        <v>573.10719700000004</v>
      </c>
      <c r="K50" s="1088">
        <v>63.897133000000004</v>
      </c>
      <c r="L50" s="1088">
        <v>63.897133000000004</v>
      </c>
      <c r="M50" s="1088">
        <v>63.897133000000004</v>
      </c>
      <c r="N50" s="1086">
        <v>63.897132999999997</v>
      </c>
      <c r="O50" s="1087">
        <v>63.897132999999997</v>
      </c>
      <c r="P50" s="1088">
        <v>63.897132999999997</v>
      </c>
      <c r="Q50" s="1088">
        <v>63.897132999999997</v>
      </c>
      <c r="R50" s="1088">
        <v>63.897132999999997</v>
      </c>
      <c r="S50" s="1088">
        <v>63.897132999999997</v>
      </c>
      <c r="T50" s="1088">
        <v>63.897132999999997</v>
      </c>
      <c r="U50" s="1088">
        <v>63.897133000000004</v>
      </c>
      <c r="V50" s="1088">
        <v>63.897133000000004</v>
      </c>
      <c r="W50" s="1088">
        <v>63.897133000000004</v>
      </c>
      <c r="X50" s="1088">
        <v>63.897132999999997</v>
      </c>
      <c r="Y50" s="1088">
        <v>63.897133000000004</v>
      </c>
      <c r="Z50" s="1086">
        <v>63.89713299999999</v>
      </c>
      <c r="AA50" s="1087">
        <v>63.9</v>
      </c>
      <c r="AB50" s="1088">
        <v>63.9</v>
      </c>
      <c r="AC50" s="1088">
        <v>63.9</v>
      </c>
      <c r="AD50" s="1088">
        <v>63.9</v>
      </c>
      <c r="AE50" s="1088">
        <v>63.9</v>
      </c>
      <c r="AF50" s="1088">
        <v>63.9</v>
      </c>
      <c r="AG50" s="1088">
        <v>63.9</v>
      </c>
      <c r="AH50" s="1088">
        <v>63.9</v>
      </c>
      <c r="AI50" s="1088">
        <v>63.9</v>
      </c>
      <c r="AJ50" s="1088">
        <v>63.9</v>
      </c>
      <c r="AK50" s="1088">
        <v>63.9</v>
      </c>
      <c r="AL50" s="1932">
        <v>63.897132999999997</v>
      </c>
    </row>
    <row r="51" spans="1:38" ht="25.5" customHeight="1" x14ac:dyDescent="0.45">
      <c r="A51" s="1102" t="s">
        <v>831</v>
      </c>
      <c r="B51" s="1086">
        <v>26167.233339680002</v>
      </c>
      <c r="C51" s="1087">
        <v>64124.033339680005</v>
      </c>
      <c r="D51" s="1088">
        <v>64124.033339680005</v>
      </c>
      <c r="E51" s="1088">
        <v>64124.033339680005</v>
      </c>
      <c r="F51" s="1088">
        <v>64124.033339680012</v>
      </c>
      <c r="G51" s="1088">
        <v>64124.033339680005</v>
      </c>
      <c r="H51" s="1088">
        <v>64124.033339680012</v>
      </c>
      <c r="I51" s="1088">
        <v>64124.033339680005</v>
      </c>
      <c r="J51" s="1088">
        <v>64124.033339680005</v>
      </c>
      <c r="K51" s="1088">
        <v>1100.6403170000001</v>
      </c>
      <c r="L51" s="1088">
        <v>1100.6403170000001</v>
      </c>
      <c r="M51" s="1088">
        <v>1100.6403170000001</v>
      </c>
      <c r="N51" s="1086">
        <v>990.57628529999988</v>
      </c>
      <c r="O51" s="1087">
        <v>990.57628529999988</v>
      </c>
      <c r="P51" s="1088">
        <v>990.5762853</v>
      </c>
      <c r="Q51" s="1088">
        <v>880.51225360000001</v>
      </c>
      <c r="R51" s="1088">
        <v>880.51225359999989</v>
      </c>
      <c r="S51" s="1088">
        <v>880.51225359999989</v>
      </c>
      <c r="T51" s="1088">
        <v>880.51225359999989</v>
      </c>
      <c r="U51" s="1088">
        <v>770.44822190000002</v>
      </c>
      <c r="V51" s="1088">
        <v>770.44822190000002</v>
      </c>
      <c r="W51" s="1088">
        <v>770.44822190000002</v>
      </c>
      <c r="X51" s="1088">
        <v>770.44822190000002</v>
      </c>
      <c r="Y51" s="1088">
        <v>770.44822190000002</v>
      </c>
      <c r="Z51" s="1086">
        <v>660.38419019999219</v>
      </c>
      <c r="AA51" s="1087">
        <v>660.38</v>
      </c>
      <c r="AB51" s="1088">
        <v>660.38</v>
      </c>
      <c r="AC51" s="1088">
        <v>660.38</v>
      </c>
      <c r="AD51" s="1088">
        <v>660.38</v>
      </c>
      <c r="AE51" s="1088">
        <v>660.38</v>
      </c>
      <c r="AF51" s="1088">
        <v>550.32000000000005</v>
      </c>
      <c r="AG51" s="1088">
        <v>550.32000000000005</v>
      </c>
      <c r="AH51" s="1088">
        <v>550.32000000000005</v>
      </c>
      <c r="AI51" s="1088">
        <v>550.32000000000005</v>
      </c>
      <c r="AJ51" s="1088">
        <v>550.32000000000005</v>
      </c>
      <c r="AK51" s="1088">
        <v>550.32000000000005</v>
      </c>
      <c r="AL51" s="1932">
        <v>440.25612715999199</v>
      </c>
    </row>
    <row r="52" spans="1:38" ht="25.5" customHeight="1" x14ac:dyDescent="0.45">
      <c r="A52" s="1102" t="s">
        <v>832</v>
      </c>
      <c r="B52" s="1086">
        <v>80.02</v>
      </c>
      <c r="C52" s="1087">
        <v>80.02</v>
      </c>
      <c r="D52" s="1088">
        <v>80.02</v>
      </c>
      <c r="E52" s="1088">
        <v>80.02</v>
      </c>
      <c r="F52" s="1088">
        <v>80.02</v>
      </c>
      <c r="G52" s="1088">
        <v>80.02</v>
      </c>
      <c r="H52" s="1088">
        <v>80.02</v>
      </c>
      <c r="I52" s="1088">
        <v>80.02</v>
      </c>
      <c r="J52" s="1088">
        <v>80.02</v>
      </c>
      <c r="K52" s="1088">
        <v>0</v>
      </c>
      <c r="L52" s="1088">
        <v>0</v>
      </c>
      <c r="M52" s="1088">
        <v>0</v>
      </c>
      <c r="N52" s="1086">
        <v>0</v>
      </c>
      <c r="O52" s="1087">
        <v>0</v>
      </c>
      <c r="P52" s="1088">
        <v>0</v>
      </c>
      <c r="Q52" s="1088">
        <v>0</v>
      </c>
      <c r="R52" s="1088">
        <v>0</v>
      </c>
      <c r="S52" s="1088">
        <v>0</v>
      </c>
      <c r="T52" s="1088">
        <v>0</v>
      </c>
      <c r="U52" s="1088">
        <v>0</v>
      </c>
      <c r="V52" s="1088">
        <v>0</v>
      </c>
      <c r="W52" s="1088">
        <v>0</v>
      </c>
      <c r="X52" s="1088">
        <v>0</v>
      </c>
      <c r="Y52" s="1088">
        <v>0</v>
      </c>
      <c r="Z52" s="1086">
        <v>0</v>
      </c>
      <c r="AA52" s="1087">
        <v>0</v>
      </c>
      <c r="AB52" s="1088">
        <v>0</v>
      </c>
      <c r="AC52" s="1088">
        <v>0</v>
      </c>
      <c r="AD52" s="1088">
        <v>0</v>
      </c>
      <c r="AE52" s="1088">
        <v>0</v>
      </c>
      <c r="AF52" s="1088">
        <v>0</v>
      </c>
      <c r="AG52" s="1088">
        <v>0</v>
      </c>
      <c r="AH52" s="1088">
        <v>0</v>
      </c>
      <c r="AI52" s="1088">
        <v>0</v>
      </c>
      <c r="AJ52" s="1088">
        <v>0</v>
      </c>
      <c r="AK52" s="1088">
        <v>0</v>
      </c>
      <c r="AL52" s="1932">
        <v>0</v>
      </c>
    </row>
    <row r="53" spans="1:38" ht="25.5" hidden="1" customHeight="1" x14ac:dyDescent="0.45">
      <c r="A53" s="1102" t="s">
        <v>833</v>
      </c>
      <c r="B53" s="1086">
        <v>0</v>
      </c>
      <c r="C53" s="1087">
        <v>0</v>
      </c>
      <c r="D53" s="1088">
        <v>0</v>
      </c>
      <c r="E53" s="1088">
        <v>0</v>
      </c>
      <c r="F53" s="1088">
        <v>0</v>
      </c>
      <c r="G53" s="1088">
        <v>0</v>
      </c>
      <c r="H53" s="1088">
        <v>0</v>
      </c>
      <c r="I53" s="1088">
        <v>0</v>
      </c>
      <c r="J53" s="1088">
        <v>0</v>
      </c>
      <c r="K53" s="1088">
        <v>0</v>
      </c>
      <c r="L53" s="1088">
        <v>0</v>
      </c>
      <c r="M53" s="1088">
        <v>0</v>
      </c>
      <c r="N53" s="1086">
        <v>0</v>
      </c>
      <c r="O53" s="1087">
        <v>0</v>
      </c>
      <c r="P53" s="1088">
        <v>0</v>
      </c>
      <c r="Q53" s="1088">
        <v>0</v>
      </c>
      <c r="R53" s="1088">
        <v>0</v>
      </c>
      <c r="S53" s="1088">
        <v>0</v>
      </c>
      <c r="T53" s="1088">
        <v>0</v>
      </c>
      <c r="U53" s="1088">
        <v>0</v>
      </c>
      <c r="V53" s="1088">
        <v>0</v>
      </c>
      <c r="W53" s="1088">
        <v>0</v>
      </c>
      <c r="X53" s="1088">
        <v>0</v>
      </c>
      <c r="Y53" s="1088">
        <v>0</v>
      </c>
      <c r="Z53" s="1086">
        <v>0</v>
      </c>
      <c r="AA53" s="1087">
        <v>0</v>
      </c>
      <c r="AB53" s="1088">
        <v>0</v>
      </c>
      <c r="AC53" s="1088">
        <v>0</v>
      </c>
      <c r="AD53" s="1088">
        <v>0</v>
      </c>
      <c r="AE53" s="1088">
        <v>0</v>
      </c>
      <c r="AF53" s="1088">
        <v>0</v>
      </c>
      <c r="AG53" s="1088">
        <v>0</v>
      </c>
      <c r="AH53" s="1088">
        <v>0</v>
      </c>
      <c r="AI53" s="1088">
        <v>0</v>
      </c>
      <c r="AJ53" s="1088">
        <v>0</v>
      </c>
      <c r="AK53" s="1088">
        <v>0</v>
      </c>
      <c r="AL53" s="1932">
        <v>0</v>
      </c>
    </row>
    <row r="54" spans="1:38" ht="25.5" hidden="1" customHeight="1" x14ac:dyDescent="0.45">
      <c r="A54" s="1102" t="s">
        <v>834</v>
      </c>
      <c r="B54" s="1086">
        <v>0</v>
      </c>
      <c r="C54" s="1087">
        <v>0</v>
      </c>
      <c r="D54" s="1088">
        <v>0</v>
      </c>
      <c r="E54" s="1088">
        <v>0</v>
      </c>
      <c r="F54" s="1088">
        <v>0</v>
      </c>
      <c r="G54" s="1088">
        <v>0</v>
      </c>
      <c r="H54" s="1088">
        <v>0</v>
      </c>
      <c r="I54" s="1088">
        <v>0</v>
      </c>
      <c r="J54" s="1088">
        <v>0</v>
      </c>
      <c r="K54" s="1088">
        <v>0</v>
      </c>
      <c r="L54" s="1088">
        <v>0</v>
      </c>
      <c r="M54" s="1088">
        <v>0</v>
      </c>
      <c r="N54" s="1086">
        <v>0</v>
      </c>
      <c r="O54" s="1087">
        <v>0</v>
      </c>
      <c r="P54" s="1088">
        <v>0</v>
      </c>
      <c r="Q54" s="1088">
        <v>0</v>
      </c>
      <c r="R54" s="1088">
        <v>0</v>
      </c>
      <c r="S54" s="1088">
        <v>0</v>
      </c>
      <c r="T54" s="1088">
        <v>0</v>
      </c>
      <c r="U54" s="1088">
        <v>0</v>
      </c>
      <c r="V54" s="1088">
        <v>0</v>
      </c>
      <c r="W54" s="1088">
        <v>0</v>
      </c>
      <c r="X54" s="1088">
        <v>0</v>
      </c>
      <c r="Y54" s="1088">
        <v>0</v>
      </c>
      <c r="Z54" s="1086">
        <v>0</v>
      </c>
      <c r="AA54" s="1087">
        <v>0</v>
      </c>
      <c r="AB54" s="1088">
        <v>0</v>
      </c>
      <c r="AC54" s="1088">
        <v>0</v>
      </c>
      <c r="AD54" s="1088">
        <v>0</v>
      </c>
      <c r="AE54" s="1088">
        <v>0</v>
      </c>
      <c r="AF54" s="1088">
        <v>0</v>
      </c>
      <c r="AG54" s="1088">
        <v>0</v>
      </c>
      <c r="AH54" s="1088">
        <v>0</v>
      </c>
      <c r="AI54" s="1088">
        <v>0</v>
      </c>
      <c r="AJ54" s="1088">
        <v>0</v>
      </c>
      <c r="AK54" s="1088">
        <v>0</v>
      </c>
      <c r="AL54" s="1932">
        <v>0</v>
      </c>
    </row>
    <row r="55" spans="1:38" ht="25.5" customHeight="1" x14ac:dyDescent="0.45">
      <c r="A55" s="1102" t="s">
        <v>166</v>
      </c>
      <c r="B55" s="1086">
        <v>361.05903868000001</v>
      </c>
      <c r="C55" s="1087">
        <v>361.05903868000007</v>
      </c>
      <c r="D55" s="1088">
        <v>361.05903868000007</v>
      </c>
      <c r="E55" s="1088">
        <v>361.05903868000001</v>
      </c>
      <c r="F55" s="1088">
        <v>361.05903868000001</v>
      </c>
      <c r="G55" s="1088">
        <v>361.05903868000001</v>
      </c>
      <c r="H55" s="1088">
        <v>361.05903868000001</v>
      </c>
      <c r="I55" s="1088">
        <v>361.05903868000001</v>
      </c>
      <c r="J55" s="1088">
        <v>361.05903868000007</v>
      </c>
      <c r="K55" s="1088">
        <v>0</v>
      </c>
      <c r="L55" s="1088">
        <v>0</v>
      </c>
      <c r="M55" s="1088">
        <v>0</v>
      </c>
      <c r="N55" s="1086">
        <v>0</v>
      </c>
      <c r="O55" s="1087">
        <v>0</v>
      </c>
      <c r="P55" s="1088">
        <v>0</v>
      </c>
      <c r="Q55" s="1088">
        <v>0</v>
      </c>
      <c r="R55" s="1088">
        <v>0</v>
      </c>
      <c r="S55" s="1088">
        <v>0</v>
      </c>
      <c r="T55" s="1088">
        <v>0</v>
      </c>
      <c r="U55" s="1088">
        <v>0</v>
      </c>
      <c r="V55" s="1088">
        <v>0</v>
      </c>
      <c r="W55" s="1088">
        <v>0</v>
      </c>
      <c r="X55" s="1088">
        <v>0</v>
      </c>
      <c r="Y55" s="1088">
        <v>0</v>
      </c>
      <c r="Z55" s="1086">
        <v>0</v>
      </c>
      <c r="AA55" s="1087">
        <v>0</v>
      </c>
      <c r="AB55" s="1088">
        <v>0</v>
      </c>
      <c r="AC55" s="1088">
        <v>0</v>
      </c>
      <c r="AD55" s="1088">
        <v>0</v>
      </c>
      <c r="AE55" s="1088">
        <v>0</v>
      </c>
      <c r="AF55" s="1088">
        <v>0</v>
      </c>
      <c r="AG55" s="1088">
        <v>0</v>
      </c>
      <c r="AH55" s="1088">
        <v>0</v>
      </c>
      <c r="AI55" s="1088">
        <v>0</v>
      </c>
      <c r="AJ55" s="1088">
        <v>0</v>
      </c>
      <c r="AK55" s="1088">
        <v>0</v>
      </c>
      <c r="AL55" s="1932">
        <v>0</v>
      </c>
    </row>
    <row r="56" spans="1:38" ht="25.5" customHeight="1" x14ac:dyDescent="0.45">
      <c r="A56" s="1102" t="s">
        <v>835</v>
      </c>
      <c r="B56" s="1086">
        <v>0</v>
      </c>
      <c r="C56" s="1087">
        <v>0</v>
      </c>
      <c r="D56" s="1088">
        <v>0</v>
      </c>
      <c r="E56" s="1088">
        <v>0</v>
      </c>
      <c r="F56" s="1088">
        <v>0</v>
      </c>
      <c r="G56" s="1088">
        <v>0</v>
      </c>
      <c r="H56" s="1088">
        <v>0</v>
      </c>
      <c r="I56" s="1088">
        <v>0</v>
      </c>
      <c r="J56" s="1088">
        <v>0</v>
      </c>
      <c r="K56" s="1088">
        <v>0</v>
      </c>
      <c r="L56" s="1088">
        <v>0</v>
      </c>
      <c r="M56" s="1088">
        <v>0</v>
      </c>
      <c r="N56" s="1086">
        <v>0</v>
      </c>
      <c r="O56" s="1087">
        <v>0</v>
      </c>
      <c r="P56" s="1088">
        <v>0</v>
      </c>
      <c r="Q56" s="1088">
        <v>0</v>
      </c>
      <c r="R56" s="1088">
        <v>0</v>
      </c>
      <c r="S56" s="1088">
        <v>0</v>
      </c>
      <c r="T56" s="1088">
        <v>0</v>
      </c>
      <c r="U56" s="1088">
        <v>0</v>
      </c>
      <c r="V56" s="1088">
        <v>0</v>
      </c>
      <c r="W56" s="1088">
        <v>0</v>
      </c>
      <c r="X56" s="1088">
        <v>0</v>
      </c>
      <c r="Y56" s="1088">
        <v>0</v>
      </c>
      <c r="Z56" s="1086">
        <v>0</v>
      </c>
      <c r="AA56" s="1087">
        <v>0</v>
      </c>
      <c r="AB56" s="1088">
        <v>0</v>
      </c>
      <c r="AC56" s="1088">
        <v>0</v>
      </c>
      <c r="AD56" s="1088">
        <v>0</v>
      </c>
      <c r="AE56" s="1088">
        <v>0</v>
      </c>
      <c r="AF56" s="1088">
        <v>0</v>
      </c>
      <c r="AG56" s="1088">
        <v>0</v>
      </c>
      <c r="AH56" s="1088">
        <v>0</v>
      </c>
      <c r="AI56" s="1088">
        <v>0</v>
      </c>
      <c r="AJ56" s="1088">
        <v>0</v>
      </c>
      <c r="AK56" s="1088">
        <v>0</v>
      </c>
      <c r="AL56" s="1932">
        <v>0</v>
      </c>
    </row>
    <row r="57" spans="1:38" ht="25.5" customHeight="1" x14ac:dyDescent="0.45">
      <c r="A57" s="1102" t="s">
        <v>836</v>
      </c>
      <c r="B57" s="1086">
        <v>109.45770103999999</v>
      </c>
      <c r="C57" s="1087">
        <v>109.45770103999999</v>
      </c>
      <c r="D57" s="1088">
        <v>109.45770103999999</v>
      </c>
      <c r="E57" s="1088">
        <v>109.45770103999999</v>
      </c>
      <c r="F57" s="1088">
        <v>109.45770103999998</v>
      </c>
      <c r="G57" s="1088">
        <v>109.45770103999998</v>
      </c>
      <c r="H57" s="1088">
        <v>109.45770104</v>
      </c>
      <c r="I57" s="1088">
        <v>109.45770103999999</v>
      </c>
      <c r="J57" s="1088">
        <v>109.45770103999999</v>
      </c>
      <c r="K57" s="1088">
        <v>0</v>
      </c>
      <c r="L57" s="1088">
        <v>0</v>
      </c>
      <c r="M57" s="1088">
        <v>0</v>
      </c>
      <c r="N57" s="1086">
        <v>0</v>
      </c>
      <c r="O57" s="1087">
        <v>0</v>
      </c>
      <c r="P57" s="1088">
        <v>0</v>
      </c>
      <c r="Q57" s="1088">
        <v>0</v>
      </c>
      <c r="R57" s="1088">
        <v>0</v>
      </c>
      <c r="S57" s="1088">
        <v>0</v>
      </c>
      <c r="T57" s="1088">
        <v>0</v>
      </c>
      <c r="U57" s="1088">
        <v>0</v>
      </c>
      <c r="V57" s="1088">
        <v>0</v>
      </c>
      <c r="W57" s="1088">
        <v>0</v>
      </c>
      <c r="X57" s="1088">
        <v>0</v>
      </c>
      <c r="Y57" s="1088">
        <v>0</v>
      </c>
      <c r="Z57" s="1086">
        <v>0</v>
      </c>
      <c r="AA57" s="1087">
        <v>0</v>
      </c>
      <c r="AB57" s="1088">
        <v>0</v>
      </c>
      <c r="AC57" s="1088">
        <v>0</v>
      </c>
      <c r="AD57" s="1088">
        <v>0</v>
      </c>
      <c r="AE57" s="1088">
        <v>0</v>
      </c>
      <c r="AF57" s="1088">
        <v>0</v>
      </c>
      <c r="AG57" s="1088">
        <v>0</v>
      </c>
      <c r="AH57" s="1088">
        <v>0</v>
      </c>
      <c r="AI57" s="1088">
        <v>0</v>
      </c>
      <c r="AJ57" s="1088">
        <v>0</v>
      </c>
      <c r="AK57" s="1088">
        <v>0</v>
      </c>
      <c r="AL57" s="1932">
        <v>0</v>
      </c>
    </row>
    <row r="58" spans="1:38" s="315" customFormat="1" ht="25.5" customHeight="1" x14ac:dyDescent="0.45">
      <c r="A58" s="1089" t="s">
        <v>779</v>
      </c>
      <c r="B58" s="1082">
        <v>1449.4188401507799</v>
      </c>
      <c r="C58" s="1083">
        <v>1866.268486459018</v>
      </c>
      <c r="D58" s="1084">
        <v>1818.6280450802672</v>
      </c>
      <c r="E58" s="1084">
        <v>1802.9279655111834</v>
      </c>
      <c r="F58" s="1084">
        <v>1744.2932018366866</v>
      </c>
      <c r="G58" s="1084">
        <v>1736.742487294764</v>
      </c>
      <c r="H58" s="1084">
        <v>1590.1537819323823</v>
      </c>
      <c r="I58" s="1084">
        <v>1577.9883576527693</v>
      </c>
      <c r="J58" s="1084">
        <v>1511.845216609395</v>
      </c>
      <c r="K58" s="1084">
        <v>1453.7326949364158</v>
      </c>
      <c r="L58" s="1084">
        <v>1477.1092283281159</v>
      </c>
      <c r="M58" s="1084">
        <v>1477.909586416614</v>
      </c>
      <c r="N58" s="1082">
        <v>1455.3071003897278</v>
      </c>
      <c r="O58" s="1083">
        <v>1449.972915591248</v>
      </c>
      <c r="P58" s="1084">
        <v>1394.7901878466921</v>
      </c>
      <c r="Q58" s="1084">
        <v>1332.9840021289749</v>
      </c>
      <c r="R58" s="1084">
        <v>1212.9269311008891</v>
      </c>
      <c r="S58" s="1084">
        <v>1266.7013237618785</v>
      </c>
      <c r="T58" s="1084">
        <v>1305.7378705287256</v>
      </c>
      <c r="U58" s="1084">
        <v>1204.0803493491239</v>
      </c>
      <c r="V58" s="1084">
        <v>1202.0275371337559</v>
      </c>
      <c r="W58" s="1084">
        <v>1174.4645021354552</v>
      </c>
      <c r="X58" s="1084">
        <v>1187.093710627601</v>
      </c>
      <c r="Y58" s="1084">
        <v>1118.8375455267519</v>
      </c>
      <c r="Z58" s="1082">
        <v>1068.079718632335</v>
      </c>
      <c r="AA58" s="1083">
        <v>912.86</v>
      </c>
      <c r="AB58" s="1084">
        <v>903.81</v>
      </c>
      <c r="AC58" s="1084">
        <v>855.15</v>
      </c>
      <c r="AD58" s="1084">
        <v>732.48</v>
      </c>
      <c r="AE58" s="1084">
        <v>517.52</v>
      </c>
      <c r="AF58" s="1084">
        <v>520.33000000000004</v>
      </c>
      <c r="AG58" s="1084">
        <v>528.91</v>
      </c>
      <c r="AH58" s="1084">
        <v>575.16</v>
      </c>
      <c r="AI58" s="1084">
        <v>581.24</v>
      </c>
      <c r="AJ58" s="1084">
        <v>509.37</v>
      </c>
      <c r="AK58" s="1084">
        <v>526.84</v>
      </c>
      <c r="AL58" s="1931">
        <v>489.07385030857392</v>
      </c>
    </row>
    <row r="59" spans="1:38" ht="25.5" customHeight="1" thickBot="1" x14ac:dyDescent="0.5">
      <c r="A59" s="1090" t="s">
        <v>780</v>
      </c>
      <c r="B59" s="1091">
        <f>B42+B13+B4+B58</f>
        <v>206074.73427251077</v>
      </c>
      <c r="C59" s="1092">
        <f t="shared" ref="C59:Z59" si="6">C42+C13+C4+C58</f>
        <v>246699.000129819</v>
      </c>
      <c r="D59" s="1093">
        <f t="shared" si="6"/>
        <v>251830.28332744029</v>
      </c>
      <c r="E59" s="1093">
        <f t="shared" si="6"/>
        <v>253421.77861187121</v>
      </c>
      <c r="F59" s="1093">
        <f t="shared" si="6"/>
        <v>254114.48354419673</v>
      </c>
      <c r="G59" s="1093">
        <f t="shared" si="6"/>
        <v>255044.72858365477</v>
      </c>
      <c r="H59" s="1093">
        <f t="shared" si="6"/>
        <v>255256.06747629243</v>
      </c>
      <c r="I59" s="1093">
        <f t="shared" si="6"/>
        <v>257321.27182601279</v>
      </c>
      <c r="J59" s="1093">
        <f t="shared" si="6"/>
        <v>259791.57373496942</v>
      </c>
      <c r="K59" s="1093">
        <f t="shared" si="6"/>
        <v>241973.91783239882</v>
      </c>
      <c r="L59" s="1093">
        <f t="shared" si="6"/>
        <v>245646.15591942109</v>
      </c>
      <c r="M59" s="1093">
        <f t="shared" si="6"/>
        <v>250653.69964647549</v>
      </c>
      <c r="N59" s="1091">
        <f t="shared" si="6"/>
        <v>257295.92271992256</v>
      </c>
      <c r="O59" s="1092">
        <f t="shared" si="6"/>
        <v>265613.82557185792</v>
      </c>
      <c r="P59" s="1093">
        <f t="shared" si="6"/>
        <v>275788.82524338108</v>
      </c>
      <c r="Q59" s="1093">
        <f t="shared" si="6"/>
        <v>282816.60018034017</v>
      </c>
      <c r="R59" s="1093">
        <f t="shared" si="6"/>
        <v>284476.67963929806</v>
      </c>
      <c r="S59" s="1093">
        <f t="shared" si="6"/>
        <v>287017.39678970102</v>
      </c>
      <c r="T59" s="1093">
        <f t="shared" si="6"/>
        <v>289994.42577370838</v>
      </c>
      <c r="U59" s="1093">
        <f t="shared" si="6"/>
        <v>290912.6580252311</v>
      </c>
      <c r="V59" s="1093">
        <f t="shared" si="6"/>
        <v>299130.48026940419</v>
      </c>
      <c r="W59" s="1093">
        <f t="shared" si="6"/>
        <v>301468.5725301216</v>
      </c>
      <c r="X59" s="1093">
        <f t="shared" si="6"/>
        <v>307218.36669641413</v>
      </c>
      <c r="Y59" s="1093">
        <f t="shared" si="6"/>
        <v>311375.1710526598</v>
      </c>
      <c r="Z59" s="1091">
        <f t="shared" si="6"/>
        <v>309844.84826105897</v>
      </c>
      <c r="AA59" s="1092">
        <v>320079.93</v>
      </c>
      <c r="AB59" s="1093">
        <v>328035.96999999997</v>
      </c>
      <c r="AC59" s="1093">
        <v>326903.12</v>
      </c>
      <c r="AD59" s="1093">
        <v>322295.40000000002</v>
      </c>
      <c r="AE59" s="1093">
        <v>315630.33</v>
      </c>
      <c r="AF59" s="1093">
        <v>312681.12</v>
      </c>
      <c r="AG59" s="1093">
        <v>323746.09000000003</v>
      </c>
      <c r="AH59" s="1093">
        <v>322629.40999999997</v>
      </c>
      <c r="AI59" s="1093">
        <v>317590.76</v>
      </c>
      <c r="AJ59" s="1093">
        <v>310993.44</v>
      </c>
      <c r="AK59" s="1093">
        <v>314475.11</v>
      </c>
      <c r="AL59" s="1933">
        <v>333794.18506452534</v>
      </c>
    </row>
    <row r="60" spans="1:38" ht="35.5" hidden="1" customHeight="1" thickBot="1" x14ac:dyDescent="0.5">
      <c r="A60" s="1094" t="s">
        <v>781</v>
      </c>
      <c r="B60" s="1084"/>
      <c r="C60" s="1084"/>
      <c r="D60" s="1084"/>
      <c r="E60" s="1084"/>
      <c r="F60" s="1084"/>
      <c r="G60" s="1084"/>
      <c r="H60" s="1084"/>
      <c r="I60" s="1084"/>
      <c r="J60" s="1084"/>
      <c r="K60" s="1084"/>
      <c r="L60" s="1084"/>
      <c r="M60" s="1084"/>
      <c r="N60" s="1084"/>
      <c r="O60" s="1084"/>
      <c r="P60" s="1084"/>
      <c r="Q60" s="1084"/>
      <c r="R60" s="1084"/>
      <c r="S60" s="1084"/>
      <c r="T60" s="1084"/>
      <c r="U60" s="1084"/>
      <c r="V60" s="1084"/>
      <c r="W60" s="1084"/>
      <c r="X60" s="1084"/>
      <c r="Y60" s="1084"/>
      <c r="Z60" s="1084"/>
      <c r="AA60" s="1084"/>
      <c r="AB60" s="1084"/>
      <c r="AC60" s="1084"/>
      <c r="AD60" s="1084"/>
      <c r="AE60" s="1084"/>
      <c r="AF60" s="1084"/>
      <c r="AG60" s="1084"/>
      <c r="AH60" s="1084"/>
      <c r="AI60" s="1084"/>
      <c r="AJ60" s="1084"/>
      <c r="AK60" s="1084"/>
      <c r="AL60" s="1084"/>
    </row>
    <row r="61" spans="1:38" ht="43.5" customHeight="1" thickTop="1" x14ac:dyDescent="0.45">
      <c r="A61" s="1094" t="s">
        <v>782</v>
      </c>
      <c r="B61" s="1088"/>
      <c r="C61" s="1088"/>
      <c r="D61" s="1088"/>
      <c r="E61" s="1088"/>
      <c r="F61" s="1088"/>
      <c r="G61" s="1088"/>
      <c r="H61" s="1088"/>
      <c r="I61" s="1088"/>
      <c r="J61" s="1088"/>
      <c r="K61" s="1088"/>
      <c r="L61" s="1088"/>
      <c r="M61" s="1088"/>
      <c r="N61" s="1088"/>
      <c r="O61" s="1088"/>
      <c r="P61" s="1088"/>
      <c r="Q61" s="1088"/>
      <c r="R61" s="1088"/>
      <c r="S61" s="1088"/>
      <c r="T61" s="1088"/>
      <c r="U61" s="1088"/>
      <c r="V61" s="1088"/>
      <c r="W61" s="1088"/>
      <c r="X61" s="1088"/>
      <c r="Y61" s="1088"/>
      <c r="Z61" s="1088"/>
      <c r="AA61" s="1088"/>
      <c r="AB61" s="1088"/>
      <c r="AC61" s="1088"/>
      <c r="AD61" s="1088"/>
      <c r="AE61" s="1088"/>
      <c r="AF61" s="1088"/>
      <c r="AG61" s="1088"/>
      <c r="AH61" s="1088"/>
      <c r="AI61" s="1088"/>
      <c r="AJ61" s="1088"/>
      <c r="AK61" s="1088"/>
      <c r="AL61" s="1088"/>
    </row>
    <row r="62" spans="1:38" ht="19.5" customHeight="1" x14ac:dyDescent="0.45">
      <c r="A62" s="1103"/>
      <c r="B62" s="1104"/>
      <c r="C62" s="1104"/>
      <c r="D62" s="1104"/>
      <c r="E62" s="1104"/>
      <c r="F62" s="1104"/>
      <c r="G62" s="1104"/>
      <c r="H62" s="1104"/>
      <c r="I62" s="1104"/>
      <c r="J62" s="1104"/>
      <c r="K62" s="1104"/>
      <c r="L62" s="1104"/>
      <c r="M62" s="1104"/>
      <c r="N62" s="1104"/>
      <c r="O62" s="1104"/>
      <c r="P62" s="1104"/>
      <c r="Q62" s="1104"/>
      <c r="R62" s="1104"/>
      <c r="S62" s="1104"/>
      <c r="T62" s="1104"/>
      <c r="U62" s="1104"/>
      <c r="V62" s="1104"/>
      <c r="W62" s="1104"/>
      <c r="X62" s="1104"/>
      <c r="Y62" s="1104"/>
      <c r="Z62" s="1104"/>
      <c r="AA62" s="1104"/>
      <c r="AB62" s="1104"/>
      <c r="AC62" s="1104"/>
      <c r="AD62" s="1104"/>
      <c r="AE62" s="1104"/>
      <c r="AF62" s="1104"/>
      <c r="AG62" s="1104"/>
      <c r="AH62" s="1104"/>
      <c r="AI62" s="1104"/>
      <c r="AJ62" s="1104"/>
      <c r="AK62" s="1104"/>
      <c r="AL62" s="1104"/>
    </row>
    <row r="63" spans="1:38" ht="14.25" customHeight="1" x14ac:dyDescent="0.4">
      <c r="B63" s="1097"/>
      <c r="C63" s="1097"/>
      <c r="D63" s="1097"/>
      <c r="E63" s="1097"/>
      <c r="F63" s="1097"/>
      <c r="G63" s="1097"/>
      <c r="H63" s="1097"/>
      <c r="I63" s="1097"/>
      <c r="J63" s="1097"/>
      <c r="K63" s="1097"/>
      <c r="L63" s="1097"/>
      <c r="M63" s="1097"/>
      <c r="N63" s="1097"/>
      <c r="O63" s="1097"/>
      <c r="P63" s="1097"/>
      <c r="Q63" s="1097"/>
      <c r="R63" s="1097"/>
      <c r="S63" s="1097"/>
      <c r="T63" s="1097"/>
      <c r="U63" s="1097"/>
      <c r="V63" s="1097"/>
      <c r="W63" s="1097"/>
      <c r="X63" s="1097"/>
      <c r="Y63" s="1097"/>
      <c r="Z63" s="1097"/>
      <c r="AA63" s="1097"/>
      <c r="AB63" s="1097"/>
      <c r="AC63" s="1097"/>
      <c r="AD63" s="1097"/>
      <c r="AE63" s="1097"/>
      <c r="AF63" s="1097"/>
      <c r="AG63" s="1097"/>
      <c r="AH63" s="1097"/>
      <c r="AI63" s="1097"/>
      <c r="AJ63" s="1097"/>
      <c r="AK63" s="1097"/>
      <c r="AL63" s="1097"/>
    </row>
    <row r="64" spans="1:38" ht="14.25" customHeight="1" x14ac:dyDescent="0.4"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/>
      <c r="AF64" s="442"/>
      <c r="AG64" s="442"/>
      <c r="AH64" s="442"/>
      <c r="AI64" s="442"/>
      <c r="AJ64" s="442"/>
      <c r="AK64" s="442"/>
      <c r="AL64" s="442"/>
    </row>
    <row r="65" spans="2:38" ht="14.25" customHeight="1" x14ac:dyDescent="0.4">
      <c r="B65" s="442"/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42"/>
      <c r="AC65" s="442"/>
      <c r="AD65" s="442"/>
      <c r="AE65" s="442"/>
      <c r="AF65" s="442"/>
      <c r="AG65" s="442"/>
      <c r="AH65" s="442"/>
      <c r="AI65" s="442"/>
      <c r="AJ65" s="442"/>
      <c r="AK65" s="442"/>
      <c r="AL65" s="442"/>
    </row>
    <row r="66" spans="2:38" ht="14.25" customHeight="1" x14ac:dyDescent="0.4">
      <c r="B66" s="1096"/>
      <c r="C66" s="1096"/>
      <c r="D66" s="1096"/>
      <c r="E66" s="1096"/>
      <c r="F66" s="1096"/>
      <c r="G66" s="1096"/>
      <c r="H66" s="1096"/>
      <c r="I66" s="1096"/>
      <c r="J66" s="1096"/>
      <c r="K66" s="1096"/>
      <c r="L66" s="1096"/>
      <c r="M66" s="1096"/>
      <c r="N66" s="1096"/>
      <c r="O66" s="1096"/>
      <c r="P66" s="1096"/>
      <c r="Q66" s="1096"/>
      <c r="R66" s="1096"/>
      <c r="S66" s="1096"/>
      <c r="T66" s="1096"/>
      <c r="U66" s="1096"/>
      <c r="V66" s="1096"/>
      <c r="W66" s="1096"/>
      <c r="X66" s="1096"/>
      <c r="Y66" s="1096"/>
      <c r="Z66" s="1096"/>
      <c r="AA66" s="1096"/>
      <c r="AB66" s="1096"/>
      <c r="AC66" s="1096"/>
      <c r="AD66" s="1096"/>
      <c r="AE66" s="1096"/>
      <c r="AF66" s="1096"/>
      <c r="AG66" s="1096"/>
      <c r="AH66" s="1096"/>
      <c r="AI66" s="1096"/>
      <c r="AJ66" s="1096"/>
      <c r="AK66" s="1096"/>
      <c r="AL66" s="1096"/>
    </row>
    <row r="67" spans="2:38" ht="14.25" customHeight="1" x14ac:dyDescent="0.4"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27"/>
      <c r="AH67" s="327"/>
      <c r="AI67" s="327"/>
      <c r="AJ67" s="327"/>
      <c r="AK67" s="327"/>
      <c r="AL67" s="327"/>
    </row>
    <row r="68" spans="2:38" ht="14.25" customHeight="1" x14ac:dyDescent="0.4">
      <c r="O68" s="327"/>
      <c r="P68" s="327"/>
      <c r="Q68" s="327"/>
      <c r="R68" s="327"/>
      <c r="S68" s="327"/>
      <c r="T68" s="327"/>
      <c r="U68" s="327"/>
      <c r="V68" s="327"/>
      <c r="W68" s="327"/>
      <c r="X68" s="327"/>
      <c r="Y68" s="327"/>
      <c r="Z68" s="327"/>
      <c r="AA68" s="327"/>
      <c r="AB68" s="327"/>
      <c r="AC68" s="327"/>
      <c r="AD68" s="327"/>
      <c r="AE68" s="327"/>
      <c r="AF68" s="327"/>
      <c r="AG68" s="327"/>
      <c r="AH68" s="327"/>
      <c r="AI68" s="327"/>
      <c r="AJ68" s="327"/>
      <c r="AK68" s="327"/>
      <c r="AL68" s="327"/>
    </row>
    <row r="69" spans="2:38" ht="14.25" customHeight="1" x14ac:dyDescent="0.4">
      <c r="B69" s="442"/>
      <c r="C69" s="442"/>
      <c r="D69" s="442"/>
      <c r="E69" s="442"/>
      <c r="F69" s="442"/>
      <c r="G69" s="442"/>
      <c r="H69" s="442"/>
      <c r="I69" s="442"/>
      <c r="J69" s="442"/>
      <c r="K69" s="442"/>
      <c r="L69" s="442"/>
      <c r="M69" s="442"/>
      <c r="N69" s="442"/>
      <c r="O69" s="327"/>
      <c r="P69" s="327"/>
      <c r="Q69" s="327"/>
      <c r="R69" s="327"/>
      <c r="S69" s="327"/>
      <c r="T69" s="327"/>
      <c r="U69" s="327"/>
      <c r="V69" s="327"/>
      <c r="W69" s="327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</row>
    <row r="70" spans="2:38" ht="17" x14ac:dyDescent="0.4">
      <c r="B70" s="1097"/>
      <c r="C70" s="1097"/>
      <c r="D70" s="1097"/>
      <c r="E70" s="1097"/>
      <c r="F70" s="1097"/>
      <c r="G70" s="1097"/>
      <c r="H70" s="1097"/>
      <c r="I70" s="1097"/>
      <c r="J70" s="1097"/>
      <c r="K70" s="1097"/>
      <c r="L70" s="1097"/>
      <c r="M70" s="1097"/>
      <c r="N70" s="1097"/>
      <c r="O70" s="1097"/>
      <c r="P70" s="1097"/>
      <c r="Q70" s="1097"/>
      <c r="R70" s="1097"/>
      <c r="S70" s="1097"/>
      <c r="T70" s="1097"/>
      <c r="U70" s="1097"/>
      <c r="V70" s="1097"/>
      <c r="W70" s="1097"/>
      <c r="X70" s="1097"/>
      <c r="Y70" s="1097"/>
      <c r="Z70" s="1097"/>
      <c r="AA70" s="1097"/>
      <c r="AB70" s="1097"/>
      <c r="AC70" s="1097"/>
      <c r="AD70" s="1097"/>
      <c r="AE70" s="1097"/>
      <c r="AF70" s="1097"/>
      <c r="AG70" s="1097"/>
      <c r="AH70" s="1097"/>
      <c r="AI70" s="1097"/>
      <c r="AJ70" s="1097"/>
      <c r="AK70" s="1097"/>
      <c r="AL70" s="1097"/>
    </row>
    <row r="71" spans="2:38" ht="17" x14ac:dyDescent="0.4">
      <c r="O71" s="1096"/>
      <c r="P71" s="1096"/>
      <c r="Q71" s="1096"/>
      <c r="R71" s="1096"/>
      <c r="S71" s="1096"/>
      <c r="T71" s="1096"/>
      <c r="U71" s="1096"/>
      <c r="V71" s="1096"/>
      <c r="W71" s="1096"/>
      <c r="X71" s="1096"/>
      <c r="Y71" s="1096"/>
      <c r="Z71" s="1096"/>
      <c r="AA71" s="1096"/>
      <c r="AB71" s="1096"/>
      <c r="AC71" s="1096"/>
      <c r="AD71" s="1096"/>
      <c r="AE71" s="1096"/>
      <c r="AF71" s="1096"/>
      <c r="AG71" s="1096"/>
      <c r="AH71" s="1096"/>
      <c r="AI71" s="1096"/>
      <c r="AJ71" s="1096"/>
      <c r="AK71" s="1096"/>
      <c r="AL71" s="1096"/>
    </row>
    <row r="72" spans="2:38" ht="17" x14ac:dyDescent="0.4">
      <c r="O72" s="1096"/>
      <c r="P72" s="1096"/>
      <c r="Q72" s="1096"/>
      <c r="R72" s="1096"/>
      <c r="S72" s="1096"/>
      <c r="T72" s="1096"/>
      <c r="U72" s="1096"/>
      <c r="V72" s="1096"/>
      <c r="W72" s="1096"/>
      <c r="X72" s="1096"/>
      <c r="Y72" s="1096"/>
      <c r="Z72" s="1096"/>
      <c r="AA72" s="1096"/>
      <c r="AB72" s="1096"/>
      <c r="AC72" s="1096"/>
      <c r="AD72" s="1096"/>
      <c r="AE72" s="1096"/>
      <c r="AF72" s="1096"/>
      <c r="AG72" s="1096"/>
      <c r="AH72" s="1096"/>
      <c r="AI72" s="1096"/>
      <c r="AJ72" s="1096"/>
      <c r="AK72" s="1096"/>
      <c r="AL72" s="1096"/>
    </row>
    <row r="73" spans="2:38" ht="17" x14ac:dyDescent="0.4">
      <c r="O73" s="1096"/>
      <c r="P73" s="1096"/>
      <c r="Q73" s="1096"/>
      <c r="R73" s="1096"/>
      <c r="S73" s="1096"/>
      <c r="T73" s="1096"/>
      <c r="U73" s="1096"/>
      <c r="V73" s="1096"/>
      <c r="W73" s="1096"/>
      <c r="X73" s="1096"/>
      <c r="Y73" s="1096"/>
      <c r="Z73" s="1096"/>
      <c r="AA73" s="1096"/>
      <c r="AB73" s="1096"/>
      <c r="AC73" s="1096"/>
      <c r="AD73" s="1096"/>
      <c r="AE73" s="1096"/>
      <c r="AF73" s="1096"/>
      <c r="AG73" s="1096"/>
      <c r="AH73" s="1096"/>
      <c r="AI73" s="1096"/>
      <c r="AJ73" s="1096"/>
      <c r="AK73" s="1096"/>
      <c r="AL73" s="1096"/>
    </row>
    <row r="74" spans="2:38" ht="17" x14ac:dyDescent="0.4"/>
    <row r="75" spans="2:38" ht="17" x14ac:dyDescent="0.4"/>
    <row r="76" spans="2:38" ht="17" x14ac:dyDescent="0.4"/>
    <row r="77" spans="2:38" ht="17" x14ac:dyDescent="0.4"/>
    <row r="78" spans="2:38" ht="17" x14ac:dyDescent="0.4"/>
    <row r="79" spans="2:38" ht="17" x14ac:dyDescent="0.4"/>
    <row r="80" spans="2:38" ht="17" x14ac:dyDescent="0.4"/>
    <row r="81" ht="17" x14ac:dyDescent="0.4"/>
  </sheetData>
  <mergeCells count="4">
    <mergeCell ref="A2:A3"/>
    <mergeCell ref="C2:N2"/>
    <mergeCell ref="O2:Z2"/>
    <mergeCell ref="AA2:AL2"/>
  </mergeCells>
  <phoneticPr fontId="153" type="noConversion"/>
  <printOptions horizontalCentered="1"/>
  <pageMargins left="0" right="0" top="0.35433070866141736" bottom="0.39370078740157483" header="0.19685039370078741" footer="0.23622047244094491"/>
  <pageSetup paperSize="9" scale="44" orientation="landscape" r:id="rId1"/>
  <headerFooter alignWithMargins="0">
    <oddHeader>&amp;C&amp;"Aptos"&amp;10&amp;K000000 PUBLIC&amp;1#_x000D_&amp;"Arialri"&amp;10&amp;K000000&amp;G</oddHeader>
    <oddFooter>&amp;C24_x000D_&amp;1#&amp;"Aptos"&amp;10&amp;K000000 PUBLIC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882EF-D75D-495B-B8D9-B59F1105CCB5}">
  <dimension ref="A1:ED50"/>
  <sheetViews>
    <sheetView showGridLines="0" view="pageBreakPreview" zoomScale="70" zoomScaleNormal="100" zoomScaleSheetLayoutView="70" workbookViewId="0">
      <pane xSplit="1" ySplit="3" topLeftCell="DR4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48" customHeight="1" x14ac:dyDescent="0.5"/>
  <cols>
    <col min="1" max="1" width="79.7265625" style="1106" customWidth="1"/>
    <col min="2" max="8" width="15.54296875" style="1106" hidden="1" customWidth="1"/>
    <col min="9" max="11" width="14.81640625" style="1106" hidden="1" customWidth="1"/>
    <col min="12" max="12" width="15.54296875" style="1106" hidden="1" customWidth="1"/>
    <col min="13" max="13" width="16.1796875" style="1106" hidden="1" customWidth="1"/>
    <col min="14" max="14" width="16.54296875" style="1106" hidden="1" customWidth="1"/>
    <col min="15" max="17" width="14.81640625" style="1108" hidden="1" customWidth="1"/>
    <col min="18" max="19" width="14.81640625" style="1106" hidden="1" customWidth="1"/>
    <col min="20" max="21" width="14.81640625" style="14" hidden="1" customWidth="1"/>
    <col min="22" max="26" width="14.81640625" style="1106" hidden="1" customWidth="1"/>
    <col min="27" max="85" width="17" style="1106" hidden="1" customWidth="1"/>
    <col min="86" max="93" width="12.453125" style="1106" hidden="1" customWidth="1"/>
    <col min="94" max="96" width="13.26953125" style="1106" hidden="1" customWidth="1"/>
    <col min="97" max="97" width="14.7265625" style="1106" hidden="1" customWidth="1"/>
    <col min="98" max="106" width="17" style="1106" hidden="1" customWidth="1"/>
    <col min="107" max="107" width="15.26953125" style="1106" hidden="1" customWidth="1"/>
    <col min="108" max="108" width="14.7265625" style="1106" hidden="1" customWidth="1"/>
    <col min="109" max="109" width="15.453125" style="1106" hidden="1" customWidth="1"/>
    <col min="110" max="121" width="17" style="1106" hidden="1" customWidth="1"/>
    <col min="122" max="134" width="17" style="1106" customWidth="1"/>
    <col min="135" max="135" width="6.54296875" style="1106" customWidth="1"/>
    <col min="136" max="136" width="9.1796875" style="1106" customWidth="1"/>
    <col min="137" max="16384" width="9.1796875" style="1106"/>
  </cols>
  <sheetData>
    <row r="1" spans="1:134" ht="41.15" customHeight="1" thickBot="1" x14ac:dyDescent="0.55000000000000004">
      <c r="A1" s="1105" t="s">
        <v>1024</v>
      </c>
      <c r="N1" s="1107"/>
      <c r="CE1" s="1109"/>
      <c r="CF1" s="1109"/>
      <c r="CG1" s="1109"/>
      <c r="CH1" s="1109"/>
    </row>
    <row r="2" spans="1:134" s="1113" customFormat="1" ht="45.65" customHeight="1" thickTop="1" thickBot="1" x14ac:dyDescent="0.55000000000000004">
      <c r="A2" s="1110"/>
      <c r="B2" s="1111">
        <v>2014</v>
      </c>
      <c r="C2" s="2038">
        <v>2015</v>
      </c>
      <c r="D2" s="2039"/>
      <c r="E2" s="2039"/>
      <c r="F2" s="2039"/>
      <c r="G2" s="2039"/>
      <c r="H2" s="2039"/>
      <c r="I2" s="2039"/>
      <c r="J2" s="2039"/>
      <c r="K2" s="2039"/>
      <c r="L2" s="1112"/>
      <c r="M2" s="1112"/>
      <c r="N2" s="1853"/>
      <c r="O2" s="2038">
        <v>2016</v>
      </c>
      <c r="P2" s="2039"/>
      <c r="Q2" s="2039"/>
      <c r="R2" s="2039"/>
      <c r="S2" s="2039"/>
      <c r="T2" s="2039"/>
      <c r="U2" s="2039"/>
      <c r="V2" s="2039"/>
      <c r="W2" s="2039"/>
      <c r="X2" s="2039"/>
      <c r="Y2" s="2039"/>
      <c r="Z2" s="2040"/>
      <c r="AA2" s="2039">
        <v>2017</v>
      </c>
      <c r="AB2" s="2039"/>
      <c r="AC2" s="2039"/>
      <c r="AD2" s="2039"/>
      <c r="AE2" s="2039"/>
      <c r="AF2" s="2039"/>
      <c r="AG2" s="2039"/>
      <c r="AH2" s="2039"/>
      <c r="AI2" s="2039"/>
      <c r="AJ2" s="2039"/>
      <c r="AK2" s="2039"/>
      <c r="AL2" s="2039"/>
      <c r="AM2" s="2038">
        <v>2018</v>
      </c>
      <c r="AN2" s="2039"/>
      <c r="AO2" s="2039"/>
      <c r="AP2" s="2039"/>
      <c r="AQ2" s="2039"/>
      <c r="AR2" s="2039"/>
      <c r="AS2" s="2039"/>
      <c r="AT2" s="2039"/>
      <c r="AU2" s="2039"/>
      <c r="AV2" s="2039"/>
      <c r="AW2" s="2039"/>
      <c r="AX2" s="2040"/>
      <c r="AY2" s="2038">
        <v>2019</v>
      </c>
      <c r="AZ2" s="2039"/>
      <c r="BA2" s="2039"/>
      <c r="BB2" s="2039"/>
      <c r="BC2" s="2039"/>
      <c r="BD2" s="2039"/>
      <c r="BE2" s="2039"/>
      <c r="BF2" s="2039"/>
      <c r="BG2" s="2039"/>
      <c r="BH2" s="2039"/>
      <c r="BI2" s="2039"/>
      <c r="BJ2" s="2040"/>
      <c r="BK2" s="2038">
        <v>2020</v>
      </c>
      <c r="BL2" s="2039"/>
      <c r="BM2" s="2039"/>
      <c r="BN2" s="2039"/>
      <c r="BO2" s="2039"/>
      <c r="BP2" s="2039"/>
      <c r="BQ2" s="2039"/>
      <c r="BR2" s="2039"/>
      <c r="BS2" s="2039"/>
      <c r="BT2" s="2039"/>
      <c r="BU2" s="2039"/>
      <c r="BV2" s="2040"/>
      <c r="BW2" s="2038">
        <v>2021</v>
      </c>
      <c r="BX2" s="2039"/>
      <c r="BY2" s="2039"/>
      <c r="BZ2" s="2039"/>
      <c r="CA2" s="2039"/>
      <c r="CB2" s="2039"/>
      <c r="CC2" s="2039"/>
      <c r="CD2" s="2039"/>
      <c r="CE2" s="2039"/>
      <c r="CF2" s="2039"/>
      <c r="CG2" s="2039"/>
      <c r="CH2" s="2040"/>
      <c r="CI2" s="2038">
        <v>2022</v>
      </c>
      <c r="CJ2" s="2039"/>
      <c r="CK2" s="2039"/>
      <c r="CL2" s="2039"/>
      <c r="CM2" s="2039"/>
      <c r="CN2" s="2039"/>
      <c r="CO2" s="2039"/>
      <c r="CP2" s="2039"/>
      <c r="CQ2" s="2039"/>
      <c r="CR2" s="2039"/>
      <c r="CS2" s="2039"/>
      <c r="CT2" s="2040"/>
      <c r="CU2" s="2038">
        <v>2023</v>
      </c>
      <c r="CV2" s="2039"/>
      <c r="CW2" s="2039"/>
      <c r="CX2" s="2039"/>
      <c r="CY2" s="2039"/>
      <c r="CZ2" s="2039"/>
      <c r="DA2" s="2039"/>
      <c r="DB2" s="2039"/>
      <c r="DC2" s="2039"/>
      <c r="DD2" s="2039"/>
      <c r="DE2" s="2039"/>
      <c r="DF2" s="2040"/>
      <c r="DG2" s="2038">
        <v>2024</v>
      </c>
      <c r="DH2" s="2039"/>
      <c r="DI2" s="2039"/>
      <c r="DJ2" s="2039"/>
      <c r="DK2" s="2039"/>
      <c r="DL2" s="2039"/>
      <c r="DM2" s="2039"/>
      <c r="DN2" s="2039"/>
      <c r="DO2" s="2039"/>
      <c r="DP2" s="2039"/>
      <c r="DQ2" s="2039"/>
      <c r="DR2" s="2040"/>
      <c r="DS2" s="2038">
        <v>2025</v>
      </c>
      <c r="DT2" s="2039"/>
      <c r="DU2" s="2039"/>
      <c r="DV2" s="2039"/>
      <c r="DW2" s="2039"/>
      <c r="DX2" s="2039"/>
      <c r="DY2" s="2039"/>
      <c r="DZ2" s="2039"/>
      <c r="EA2" s="2039"/>
      <c r="EB2" s="2039"/>
      <c r="EC2" s="2039"/>
      <c r="ED2" s="2040"/>
    </row>
    <row r="3" spans="1:134" s="1115" customFormat="1" ht="45.65" customHeight="1" thickTop="1" thickBot="1" x14ac:dyDescent="0.55000000000000004">
      <c r="A3" s="1114"/>
      <c r="B3" s="449" t="s">
        <v>90</v>
      </c>
      <c r="C3" s="450" t="s">
        <v>79</v>
      </c>
      <c r="D3" s="446" t="s">
        <v>80</v>
      </c>
      <c r="E3" s="446" t="s">
        <v>81</v>
      </c>
      <c r="F3" s="446" t="s">
        <v>82</v>
      </c>
      <c r="G3" s="446" t="s">
        <v>83</v>
      </c>
      <c r="H3" s="446" t="s">
        <v>84</v>
      </c>
      <c r="I3" s="446" t="s">
        <v>85</v>
      </c>
      <c r="J3" s="446" t="s">
        <v>86</v>
      </c>
      <c r="K3" s="446" t="s">
        <v>87</v>
      </c>
      <c r="L3" s="447" t="s">
        <v>88</v>
      </c>
      <c r="M3" s="447" t="s">
        <v>89</v>
      </c>
      <c r="N3" s="448" t="s">
        <v>90</v>
      </c>
      <c r="O3" s="449" t="s">
        <v>79</v>
      </c>
      <c r="P3" s="447" t="s">
        <v>80</v>
      </c>
      <c r="Q3" s="447" t="s">
        <v>81</v>
      </c>
      <c r="R3" s="447" t="s">
        <v>82</v>
      </c>
      <c r="S3" s="447" t="s">
        <v>83</v>
      </c>
      <c r="T3" s="447" t="s">
        <v>84</v>
      </c>
      <c r="U3" s="447" t="s">
        <v>85</v>
      </c>
      <c r="V3" s="447" t="s">
        <v>86</v>
      </c>
      <c r="W3" s="447" t="s">
        <v>87</v>
      </c>
      <c r="X3" s="447" t="s">
        <v>88</v>
      </c>
      <c r="Y3" s="447" t="s">
        <v>89</v>
      </c>
      <c r="Z3" s="448" t="s">
        <v>90</v>
      </c>
      <c r="AA3" s="447" t="s">
        <v>79</v>
      </c>
      <c r="AB3" s="447" t="s">
        <v>80</v>
      </c>
      <c r="AC3" s="447" t="s">
        <v>81</v>
      </c>
      <c r="AD3" s="447" t="s">
        <v>82</v>
      </c>
      <c r="AE3" s="447" t="s">
        <v>83</v>
      </c>
      <c r="AF3" s="447" t="s">
        <v>84</v>
      </c>
      <c r="AG3" s="447" t="s">
        <v>85</v>
      </c>
      <c r="AH3" s="447" t="s">
        <v>86</v>
      </c>
      <c r="AI3" s="447" t="s">
        <v>87</v>
      </c>
      <c r="AJ3" s="447" t="s">
        <v>88</v>
      </c>
      <c r="AK3" s="447" t="s">
        <v>89</v>
      </c>
      <c r="AL3" s="447" t="s">
        <v>90</v>
      </c>
      <c r="AM3" s="449" t="s">
        <v>79</v>
      </c>
      <c r="AN3" s="447" t="s">
        <v>80</v>
      </c>
      <c r="AO3" s="447" t="s">
        <v>81</v>
      </c>
      <c r="AP3" s="447" t="s">
        <v>82</v>
      </c>
      <c r="AQ3" s="447" t="s">
        <v>83</v>
      </c>
      <c r="AR3" s="447" t="s">
        <v>84</v>
      </c>
      <c r="AS3" s="447" t="s">
        <v>85</v>
      </c>
      <c r="AT3" s="447" t="s">
        <v>86</v>
      </c>
      <c r="AU3" s="447" t="s">
        <v>87</v>
      </c>
      <c r="AV3" s="447" t="s">
        <v>88</v>
      </c>
      <c r="AW3" s="447" t="s">
        <v>89</v>
      </c>
      <c r="AX3" s="448" t="s">
        <v>90</v>
      </c>
      <c r="AY3" s="449" t="s">
        <v>79</v>
      </c>
      <c r="AZ3" s="447" t="s">
        <v>80</v>
      </c>
      <c r="BA3" s="447" t="s">
        <v>81</v>
      </c>
      <c r="BB3" s="447" t="s">
        <v>82</v>
      </c>
      <c r="BC3" s="447" t="s">
        <v>83</v>
      </c>
      <c r="BD3" s="447" t="s">
        <v>84</v>
      </c>
      <c r="BE3" s="447" t="s">
        <v>85</v>
      </c>
      <c r="BF3" s="447" t="s">
        <v>86</v>
      </c>
      <c r="BG3" s="447" t="s">
        <v>87</v>
      </c>
      <c r="BH3" s="447" t="s">
        <v>88</v>
      </c>
      <c r="BI3" s="447" t="s">
        <v>89</v>
      </c>
      <c r="BJ3" s="448" t="s">
        <v>90</v>
      </c>
      <c r="BK3" s="449" t="s">
        <v>79</v>
      </c>
      <c r="BL3" s="447" t="s">
        <v>80</v>
      </c>
      <c r="BM3" s="447" t="s">
        <v>81</v>
      </c>
      <c r="BN3" s="447" t="s">
        <v>82</v>
      </c>
      <c r="BO3" s="447" t="s">
        <v>83</v>
      </c>
      <c r="BP3" s="447" t="s">
        <v>84</v>
      </c>
      <c r="BQ3" s="447" t="s">
        <v>85</v>
      </c>
      <c r="BR3" s="447" t="s">
        <v>86</v>
      </c>
      <c r="BS3" s="447" t="s">
        <v>87</v>
      </c>
      <c r="BT3" s="447" t="s">
        <v>88</v>
      </c>
      <c r="BU3" s="447" t="s">
        <v>89</v>
      </c>
      <c r="BV3" s="448" t="s">
        <v>90</v>
      </c>
      <c r="BW3" s="449" t="s">
        <v>79</v>
      </c>
      <c r="BX3" s="447" t="s">
        <v>80</v>
      </c>
      <c r="BY3" s="447" t="s">
        <v>81</v>
      </c>
      <c r="BZ3" s="447" t="s">
        <v>82</v>
      </c>
      <c r="CA3" s="447" t="s">
        <v>83</v>
      </c>
      <c r="CB3" s="447" t="s">
        <v>84</v>
      </c>
      <c r="CC3" s="447" t="s">
        <v>85</v>
      </c>
      <c r="CD3" s="447" t="s">
        <v>86</v>
      </c>
      <c r="CE3" s="447" t="s">
        <v>87</v>
      </c>
      <c r="CF3" s="447" t="s">
        <v>88</v>
      </c>
      <c r="CG3" s="447" t="s">
        <v>89</v>
      </c>
      <c r="CH3" s="448" t="s">
        <v>90</v>
      </c>
      <c r="CI3" s="449" t="s">
        <v>79</v>
      </c>
      <c r="CJ3" s="447" t="s">
        <v>80</v>
      </c>
      <c r="CK3" s="447" t="s">
        <v>81</v>
      </c>
      <c r="CL3" s="447" t="s">
        <v>82</v>
      </c>
      <c r="CM3" s="447" t="s">
        <v>83</v>
      </c>
      <c r="CN3" s="447" t="s">
        <v>84</v>
      </c>
      <c r="CO3" s="447" t="s">
        <v>85</v>
      </c>
      <c r="CP3" s="447" t="s">
        <v>86</v>
      </c>
      <c r="CQ3" s="447" t="s">
        <v>87</v>
      </c>
      <c r="CR3" s="447" t="s">
        <v>88</v>
      </c>
      <c r="CS3" s="447" t="s">
        <v>89</v>
      </c>
      <c r="CT3" s="448" t="s">
        <v>90</v>
      </c>
      <c r="CU3" s="449" t="s">
        <v>79</v>
      </c>
      <c r="CV3" s="447" t="s">
        <v>80</v>
      </c>
      <c r="CW3" s="447" t="s">
        <v>81</v>
      </c>
      <c r="CX3" s="447" t="s">
        <v>82</v>
      </c>
      <c r="CY3" s="447" t="s">
        <v>83</v>
      </c>
      <c r="CZ3" s="447" t="s">
        <v>84</v>
      </c>
      <c r="DA3" s="447" t="s">
        <v>85</v>
      </c>
      <c r="DB3" s="447" t="s">
        <v>86</v>
      </c>
      <c r="DC3" s="447" t="s">
        <v>87</v>
      </c>
      <c r="DD3" s="447" t="s">
        <v>88</v>
      </c>
      <c r="DE3" s="447" t="s">
        <v>89</v>
      </c>
      <c r="DF3" s="448" t="s">
        <v>90</v>
      </c>
      <c r="DG3" s="449" t="s">
        <v>79</v>
      </c>
      <c r="DH3" s="447" t="s">
        <v>80</v>
      </c>
      <c r="DI3" s="447" t="s">
        <v>81</v>
      </c>
      <c r="DJ3" s="447" t="s">
        <v>82</v>
      </c>
      <c r="DK3" s="447" t="s">
        <v>83</v>
      </c>
      <c r="DL3" s="447" t="s">
        <v>84</v>
      </c>
      <c r="DM3" s="447" t="s">
        <v>85</v>
      </c>
      <c r="DN3" s="447" t="s">
        <v>86</v>
      </c>
      <c r="DO3" s="447" t="s">
        <v>87</v>
      </c>
      <c r="DP3" s="447" t="s">
        <v>88</v>
      </c>
      <c r="DQ3" s="447" t="s">
        <v>89</v>
      </c>
      <c r="DR3" s="448" t="s">
        <v>90</v>
      </c>
      <c r="DS3" s="449" t="s">
        <v>79</v>
      </c>
      <c r="DT3" s="447" t="s">
        <v>80</v>
      </c>
      <c r="DU3" s="447" t="s">
        <v>81</v>
      </c>
      <c r="DV3" s="447" t="s">
        <v>82</v>
      </c>
      <c r="DW3" s="447" t="s">
        <v>83</v>
      </c>
      <c r="DX3" s="447" t="s">
        <v>84</v>
      </c>
      <c r="DY3" s="447" t="s">
        <v>85</v>
      </c>
      <c r="DZ3" s="447" t="s">
        <v>86</v>
      </c>
      <c r="EA3" s="447" t="s">
        <v>87</v>
      </c>
      <c r="EB3" s="447" t="s">
        <v>88</v>
      </c>
      <c r="EC3" s="447" t="s">
        <v>89</v>
      </c>
      <c r="ED3" s="448" t="s">
        <v>90</v>
      </c>
    </row>
    <row r="4" spans="1:134" ht="45.65" customHeight="1" thickTop="1" x14ac:dyDescent="0.4">
      <c r="A4" s="1116" t="s">
        <v>131</v>
      </c>
      <c r="B4" s="1118">
        <v>2750.4600000000005</v>
      </c>
      <c r="C4" s="1118">
        <v>2370.12</v>
      </c>
      <c r="D4" s="1117">
        <v>2224.61</v>
      </c>
      <c r="E4" s="1117">
        <v>1926.3799999999994</v>
      </c>
      <c r="F4" s="1117">
        <v>1756.0800000000008</v>
      </c>
      <c r="G4" s="1117">
        <v>1447.8200000000002</v>
      </c>
      <c r="H4" s="1117">
        <v>1165.1399999999999</v>
      </c>
      <c r="I4" s="1117">
        <v>898.13000000000034</v>
      </c>
      <c r="J4" s="1117">
        <v>1080.78</v>
      </c>
      <c r="K4" s="1117">
        <v>879.72648992542236</v>
      </c>
      <c r="L4" s="1117">
        <v>2396.0699999999997</v>
      </c>
      <c r="M4" s="1117">
        <v>2668.403968089855</v>
      </c>
      <c r="N4" s="1854">
        <v>2668.9626427123949</v>
      </c>
      <c r="O4" s="1859">
        <v>2654.5</v>
      </c>
      <c r="P4" s="1120">
        <v>2300.7344974347088</v>
      </c>
      <c r="Q4" s="1119">
        <v>2307.4841886748077</v>
      </c>
      <c r="R4" s="1597">
        <v>2424.9869373457359</v>
      </c>
      <c r="S4" s="1597">
        <v>2192.731225</v>
      </c>
      <c r="T4" s="1597">
        <v>1904.9792999999993</v>
      </c>
      <c r="U4" s="1597">
        <v>1788.8225108591553</v>
      </c>
      <c r="V4" s="1597">
        <v>1624.2594203622764</v>
      </c>
      <c r="W4" s="1597">
        <v>1379.10223878277</v>
      </c>
      <c r="X4" s="1597">
        <v>1782.3100000000002</v>
      </c>
      <c r="Y4" s="1121">
        <v>2947.5483767742735</v>
      </c>
      <c r="Z4" s="1123">
        <v>3007.2888749999997</v>
      </c>
      <c r="AA4" s="1121">
        <v>2763.2645749999992</v>
      </c>
      <c r="AB4" s="1597">
        <v>2580.6623999999993</v>
      </c>
      <c r="AC4" s="1597">
        <v>2596.8848499999999</v>
      </c>
      <c r="AD4" s="1597">
        <v>4639.1310250000006</v>
      </c>
      <c r="AE4" s="1597">
        <v>4459.7209749999993</v>
      </c>
      <c r="AF4" s="1597">
        <v>4213.9990999999991</v>
      </c>
      <c r="AG4" s="1597">
        <v>4003.2333097365172</v>
      </c>
      <c r="AH4" s="1597">
        <v>3701.2537000000002</v>
      </c>
      <c r="AI4" s="1597">
        <v>3369.7299999999996</v>
      </c>
      <c r="AJ4" s="1597">
        <v>3464.2888097926475</v>
      </c>
      <c r="AK4" s="1597">
        <v>3879.0288337616712</v>
      </c>
      <c r="AL4" s="1597">
        <v>4077.3986000000004</v>
      </c>
      <c r="AM4" s="1122">
        <v>3785.7649324389668</v>
      </c>
      <c r="AN4" s="1597">
        <v>3498.9610904508622</v>
      </c>
      <c r="AO4" s="1597">
        <v>3498.7097163518292</v>
      </c>
      <c r="AP4" s="1597">
        <v>3466.9009786889337</v>
      </c>
      <c r="AQ4" s="1597">
        <v>4251.4718474044321</v>
      </c>
      <c r="AR4" s="1597">
        <v>3754.2486895866978</v>
      </c>
      <c r="AS4" s="1597">
        <v>3417.5587675680567</v>
      </c>
      <c r="AT4" s="1597">
        <v>3405.7750101066858</v>
      </c>
      <c r="AU4" s="1597">
        <v>3367.3607097054019</v>
      </c>
      <c r="AV4" s="1597">
        <v>2970.2295008987658</v>
      </c>
      <c r="AW4" s="1597">
        <v>2956.6678663958342</v>
      </c>
      <c r="AX4" s="1123">
        <v>2938.4755617012443</v>
      </c>
      <c r="AY4" s="1122">
        <v>2606.0471127336577</v>
      </c>
      <c r="AZ4" s="1597">
        <v>2242.5722851064106</v>
      </c>
      <c r="BA4" s="1597">
        <v>5521.6514977884462</v>
      </c>
      <c r="BB4" s="1597">
        <v>4476.5613409779689</v>
      </c>
      <c r="BC4" s="1597">
        <v>4139.2269185013492</v>
      </c>
      <c r="BD4" s="1597">
        <v>3731.0207033799211</v>
      </c>
      <c r="BE4" s="1597">
        <v>3500.4449432375873</v>
      </c>
      <c r="BF4" s="1597">
        <v>3611.317851736283</v>
      </c>
      <c r="BG4" s="1597">
        <v>3293.3780898101991</v>
      </c>
      <c r="BH4" s="1597">
        <v>3480.4504472794711</v>
      </c>
      <c r="BI4" s="1597">
        <v>3326.1741456075647</v>
      </c>
      <c r="BJ4" s="1123">
        <v>3771.4160121194332</v>
      </c>
      <c r="BK4" s="1122">
        <v>3635.4057482263993</v>
      </c>
      <c r="BL4" s="1597">
        <v>5456.033081865744</v>
      </c>
      <c r="BM4" s="1597">
        <v>5264.7303405717803</v>
      </c>
      <c r="BN4" s="1597">
        <v>4896.5657308962682</v>
      </c>
      <c r="BO4" s="1597">
        <v>4401.8104146721989</v>
      </c>
      <c r="BP4" s="1597">
        <v>3782.9916933126287</v>
      </c>
      <c r="BQ4" s="1597">
        <v>3453.1063259253201</v>
      </c>
      <c r="BR4" s="1597">
        <v>3173.2348204510267</v>
      </c>
      <c r="BS4" s="1597">
        <v>3079.3615064958176</v>
      </c>
      <c r="BT4" s="1597">
        <v>3239.8447793169876</v>
      </c>
      <c r="BU4" s="1597">
        <v>2799.3700256187212</v>
      </c>
      <c r="BV4" s="1123">
        <v>2642.0230208163293</v>
      </c>
      <c r="BW4" s="1122">
        <v>2975.3679708857021</v>
      </c>
      <c r="BX4" s="1597">
        <v>2868.8571533186137</v>
      </c>
      <c r="BY4" s="1597">
        <v>2228.8419984359748</v>
      </c>
      <c r="BZ4" s="1597">
        <v>4888.1672800146553</v>
      </c>
      <c r="CA4" s="1597">
        <v>4812.702911031769</v>
      </c>
      <c r="CB4" s="1597">
        <v>4525.1997119413127</v>
      </c>
      <c r="CC4" s="1597">
        <v>4244.5095807131374</v>
      </c>
      <c r="CD4" s="1597">
        <v>3798.4312269153188</v>
      </c>
      <c r="CE4" s="1597">
        <v>2842.7341024653479</v>
      </c>
      <c r="CF4" s="1597">
        <v>2913.2047798674666</v>
      </c>
      <c r="CG4" s="1597">
        <v>2371.3525087469579</v>
      </c>
      <c r="CH4" s="1123">
        <v>1977.5523211145592</v>
      </c>
      <c r="CI4" s="1122">
        <v>1692.0298355676948</v>
      </c>
      <c r="CJ4" s="1597">
        <v>1531.0247918004975</v>
      </c>
      <c r="CK4" s="1597">
        <v>712.70978564900656</v>
      </c>
      <c r="CL4" s="1597">
        <v>283.64858192321867</v>
      </c>
      <c r="CM4" s="1597">
        <v>-308.48528109185509</v>
      </c>
      <c r="CN4" s="1597">
        <v>-694.26662002485864</v>
      </c>
      <c r="CO4" s="1597">
        <v>-993.30254747781532</v>
      </c>
      <c r="CP4" s="1597">
        <v>-1552.2530757216373</v>
      </c>
      <c r="CQ4" s="1597">
        <v>-1562.4226695022901</v>
      </c>
      <c r="CR4" s="1597">
        <v>-1393.259082466592</v>
      </c>
      <c r="CS4" s="1597">
        <v>-2167.1270287800712</v>
      </c>
      <c r="CT4" s="1123">
        <v>-1838.225690871109</v>
      </c>
      <c r="CU4" s="1122">
        <v>-1758.5941485209023</v>
      </c>
      <c r="CV4" s="1597">
        <v>-1716.6247090472518</v>
      </c>
      <c r="CW4" s="1597">
        <v>-1947.4853890330464</v>
      </c>
      <c r="CX4" s="1597">
        <v>-1847.9284402807787</v>
      </c>
      <c r="CY4" s="1597">
        <v>-1279.0338384680365</v>
      </c>
      <c r="CZ4" s="1597">
        <v>-950.71592110993788</v>
      </c>
      <c r="DA4" s="1597">
        <v>-1079.1258245316772</v>
      </c>
      <c r="DB4" s="1597">
        <v>-1067.7066751547795</v>
      </c>
      <c r="DC4" s="1597">
        <v>-952.9458076868782</v>
      </c>
      <c r="DD4" s="1597">
        <v>-845.81365469335196</v>
      </c>
      <c r="DE4" s="1597">
        <v>-408.22937977868673</v>
      </c>
      <c r="DF4" s="1123">
        <v>677.83132688881915</v>
      </c>
      <c r="DG4" s="1122">
        <v>1088.5803263434079</v>
      </c>
      <c r="DH4" s="1597">
        <v>1041.4323099305334</v>
      </c>
      <c r="DI4" s="1597">
        <v>1336.1806585007521</v>
      </c>
      <c r="DJ4" s="1597">
        <v>1449.7661600425313</v>
      </c>
      <c r="DK4" s="1597">
        <v>1531.8902309441021</v>
      </c>
      <c r="DL4" s="1597">
        <v>1971.6877000885484</v>
      </c>
      <c r="DM4" s="1597">
        <v>2223.7470540729064</v>
      </c>
      <c r="DN4" s="1597">
        <v>2334.6252553843242</v>
      </c>
      <c r="DO4" s="1597">
        <v>2589.5871584546653</v>
      </c>
      <c r="DP4" s="1597">
        <v>2574.5378834959956</v>
      </c>
      <c r="DQ4" s="1597">
        <v>2917.0161953847432</v>
      </c>
      <c r="DR4" s="1123">
        <v>3905.8937736635889</v>
      </c>
      <c r="DS4" s="1122">
        <v>3887.6474668360561</v>
      </c>
      <c r="DT4" s="1597">
        <v>4161.2346790163656</v>
      </c>
      <c r="DU4" s="1597">
        <v>4897.5766423892064</v>
      </c>
      <c r="DV4" s="1597">
        <v>5492.0916460318449</v>
      </c>
      <c r="DW4" s="1597">
        <v>5681.2650316791696</v>
      </c>
      <c r="DX4" s="1597">
        <v>6504.4954584809602</v>
      </c>
      <c r="DY4" s="1597">
        <v>5625.5068319891689</v>
      </c>
      <c r="DZ4" s="1597">
        <v>5977.4830102146761</v>
      </c>
      <c r="EA4" s="1597">
        <v>6651.0982841043888</v>
      </c>
      <c r="EB4" s="1597">
        <v>6537.6440311840688</v>
      </c>
      <c r="EC4" s="1597">
        <v>7504.1746149767932</v>
      </c>
      <c r="ED4" s="1123">
        <v>9517.4088145342212</v>
      </c>
    </row>
    <row r="5" spans="1:134" ht="45.65" customHeight="1" x14ac:dyDescent="0.4">
      <c r="A5" s="1124" t="s">
        <v>837</v>
      </c>
      <c r="B5" s="1118">
        <v>3199.4800000000005</v>
      </c>
      <c r="C5" s="1118">
        <v>2806.8</v>
      </c>
      <c r="D5" s="1117">
        <v>2661.9799999999996</v>
      </c>
      <c r="E5" s="1117">
        <v>2350.9100000000003</v>
      </c>
      <c r="F5" s="1117">
        <v>2181.8700000000003</v>
      </c>
      <c r="G5" s="1117">
        <v>1871.71</v>
      </c>
      <c r="H5" s="1117">
        <v>1593.1100000000001</v>
      </c>
      <c r="I5" s="1117">
        <v>1324.1100000000004</v>
      </c>
      <c r="J5" s="1117">
        <v>1511.35</v>
      </c>
      <c r="K5" s="1117">
        <v>1308.4697570382205</v>
      </c>
      <c r="L5" s="1117">
        <v>2821.1599999999994</v>
      </c>
      <c r="M5" s="1117">
        <v>3087.4491794722803</v>
      </c>
      <c r="N5" s="1854">
        <v>3093.7057108633776</v>
      </c>
      <c r="O5" s="1859">
        <v>3079.51</v>
      </c>
      <c r="P5" s="1119">
        <v>2729.7544974347088</v>
      </c>
      <c r="Q5" s="1119">
        <v>2734.705335004172</v>
      </c>
      <c r="R5" s="1597">
        <v>2860.0149482255556</v>
      </c>
      <c r="S5" s="1597">
        <v>2624.3600000000006</v>
      </c>
      <c r="T5" s="1597">
        <v>2337.48</v>
      </c>
      <c r="U5" s="1597">
        <v>2221.4326108591554</v>
      </c>
      <c r="V5" s="1597">
        <v>2062.0050537346929</v>
      </c>
      <c r="W5" s="1597">
        <v>1815.0816965927122</v>
      </c>
      <c r="X5" s="1597">
        <v>2209.0200000000004</v>
      </c>
      <c r="Y5" s="1597">
        <v>3370.8485526692616</v>
      </c>
      <c r="Z5" s="1123">
        <v>3431.0299999999997</v>
      </c>
      <c r="AA5" s="1597">
        <v>3187.4699999999993</v>
      </c>
      <c r="AB5" s="1597">
        <v>3004.1999999999994</v>
      </c>
      <c r="AC5" s="1597">
        <v>3022.71</v>
      </c>
      <c r="AD5" s="1597">
        <v>5066.6800000000021</v>
      </c>
      <c r="AE5" s="1597">
        <v>4891.4699999999984</v>
      </c>
      <c r="AF5" s="1597">
        <v>4648.82</v>
      </c>
      <c r="AG5" s="1597">
        <v>4447.3116597365179</v>
      </c>
      <c r="AH5" s="1597">
        <v>4146.12</v>
      </c>
      <c r="AI5" s="1597">
        <v>3810.2999999999997</v>
      </c>
      <c r="AJ5" s="1597">
        <v>3902.9655557816286</v>
      </c>
      <c r="AK5" s="1597">
        <v>4321.4120172468492</v>
      </c>
      <c r="AL5" s="1597">
        <v>4522.4799999999996</v>
      </c>
      <c r="AM5" s="1122">
        <v>4239.0317290709745</v>
      </c>
      <c r="AN5" s="1597">
        <v>3951.7527103118919</v>
      </c>
      <c r="AO5" s="1597">
        <v>3908.9530230905452</v>
      </c>
      <c r="AP5" s="1597">
        <v>3871.4055674706728</v>
      </c>
      <c r="AQ5" s="1597">
        <v>4649.7143053833961</v>
      </c>
      <c r="AR5" s="1597">
        <v>4150.8609753965966</v>
      </c>
      <c r="AS5" s="1597">
        <v>3814.9911504920556</v>
      </c>
      <c r="AT5" s="1597">
        <v>3803.6090672509035</v>
      </c>
      <c r="AU5" s="1597">
        <v>3765.097861354398</v>
      </c>
      <c r="AV5" s="1597">
        <v>3362.5449698532334</v>
      </c>
      <c r="AW5" s="1597">
        <v>3349.3435327291672</v>
      </c>
      <c r="AX5" s="1123">
        <v>3850.9606405601653</v>
      </c>
      <c r="AY5" s="1122">
        <v>3514.1480496109953</v>
      </c>
      <c r="AZ5" s="1597">
        <v>3173.3284970829</v>
      </c>
      <c r="BA5" s="1597">
        <v>6848.2680310679989</v>
      </c>
      <c r="BB5" s="1597">
        <v>5915.5451923704322</v>
      </c>
      <c r="BC5" s="1597">
        <v>5577.8221353319213</v>
      </c>
      <c r="BD5" s="1597">
        <v>5174.4584072257085</v>
      </c>
      <c r="BE5" s="1597">
        <v>4941.334458626593</v>
      </c>
      <c r="BF5" s="1597">
        <v>5050.2002189760296</v>
      </c>
      <c r="BG5" s="1597">
        <v>4730.0162002219668</v>
      </c>
      <c r="BH5" s="1597">
        <v>4813.5328275312886</v>
      </c>
      <c r="BI5" s="1597">
        <v>4764.4051117606969</v>
      </c>
      <c r="BJ5" s="1123">
        <v>5191.9541784101984</v>
      </c>
      <c r="BK5" s="1122">
        <v>5053.8382097404847</v>
      </c>
      <c r="BL5" s="1597">
        <v>6855.4864354166657</v>
      </c>
      <c r="BM5" s="1597">
        <v>6668.4108699194458</v>
      </c>
      <c r="BN5" s="1597">
        <v>7305.3901123370806</v>
      </c>
      <c r="BO5" s="1597">
        <v>6815.1084223835696</v>
      </c>
      <c r="BP5" s="1597">
        <v>6201.827277605249</v>
      </c>
      <c r="BQ5" s="1597">
        <v>5878.9281763237668</v>
      </c>
      <c r="BR5" s="1597">
        <v>5601.7980379081055</v>
      </c>
      <c r="BS5" s="1597">
        <v>5526.1448766592439</v>
      </c>
      <c r="BT5" s="1597">
        <v>5688.213653537653</v>
      </c>
      <c r="BU5" s="1597">
        <v>5250.6786746770758</v>
      </c>
      <c r="BV5" s="1123">
        <v>5569.4073114994244</v>
      </c>
      <c r="BW5" s="1122">
        <v>5896.2603784806597</v>
      </c>
      <c r="BX5" s="1597">
        <v>5788.5711414192328</v>
      </c>
      <c r="BY5" s="1597">
        <v>5139.482265500631</v>
      </c>
      <c r="BZ5" s="1597">
        <v>7805.3093196189275</v>
      </c>
      <c r="CA5" s="1597">
        <v>8231.1258778563461</v>
      </c>
      <c r="CB5" s="1597">
        <v>7939.1636930900995</v>
      </c>
      <c r="CC5" s="1597">
        <v>7658.5442871869091</v>
      </c>
      <c r="CD5" s="1597">
        <v>8218.1486800109396</v>
      </c>
      <c r="CE5" s="1597">
        <v>7254.1092534567715</v>
      </c>
      <c r="CF5" s="1597">
        <v>7323.4208915497247</v>
      </c>
      <c r="CG5" s="1597">
        <v>6767.1487504057359</v>
      </c>
      <c r="CH5" s="1123">
        <v>6079.5393058821574</v>
      </c>
      <c r="CI5" s="1122">
        <v>6095.6299055723439</v>
      </c>
      <c r="CJ5" s="1597">
        <v>5867.6224419277632</v>
      </c>
      <c r="CK5" s="1597">
        <v>5145.0820644648775</v>
      </c>
      <c r="CL5" s="1597">
        <v>4672.6010013216546</v>
      </c>
      <c r="CM5" s="1597">
        <v>3986.3005825415639</v>
      </c>
      <c r="CN5" s="1597">
        <v>3582.4738596209786</v>
      </c>
      <c r="CO5" s="1597">
        <v>3267.8113113574755</v>
      </c>
      <c r="CP5" s="1597">
        <v>2701.4945886901373</v>
      </c>
      <c r="CQ5" s="1597">
        <v>2669.7977961490737</v>
      </c>
      <c r="CR5" s="1597">
        <v>2849.4819543729836</v>
      </c>
      <c r="CS5" s="1597">
        <v>2299.0908483334788</v>
      </c>
      <c r="CT5" s="1123">
        <v>2673.1724629081159</v>
      </c>
      <c r="CU5" s="1122">
        <v>2597.138878943324</v>
      </c>
      <c r="CV5" s="1597">
        <v>2624.8514702749708</v>
      </c>
      <c r="CW5" s="1597">
        <v>2086.182264231958</v>
      </c>
      <c r="CX5" s="1597">
        <v>2214.4149168819363</v>
      </c>
      <c r="CY5" s="1597">
        <v>2764.0925056542046</v>
      </c>
      <c r="CZ5" s="1597">
        <v>2332.2077259654393</v>
      </c>
      <c r="DA5" s="1597">
        <v>2208.4883291148208</v>
      </c>
      <c r="DB5" s="1597">
        <v>2207.3670898891428</v>
      </c>
      <c r="DC5" s="1597">
        <v>2056.1404861966839</v>
      </c>
      <c r="DD5" s="1597">
        <v>2154.9923069981719</v>
      </c>
      <c r="DE5" s="1597">
        <v>2094.0713756964224</v>
      </c>
      <c r="DF5" s="1123">
        <v>3191.5617108531223</v>
      </c>
      <c r="DG5" s="1122">
        <v>3597.478609743931</v>
      </c>
      <c r="DH5" s="1597">
        <v>3539.2477591889328</v>
      </c>
      <c r="DI5" s="1597">
        <v>3855.0218536497182</v>
      </c>
      <c r="DJ5" s="1597">
        <v>3991.8490305448368</v>
      </c>
      <c r="DK5" s="1597">
        <v>4078.7025417154337</v>
      </c>
      <c r="DL5" s="1597">
        <v>4500.5874696277751</v>
      </c>
      <c r="DM5" s="1597">
        <v>4783.7064706751626</v>
      </c>
      <c r="DN5" s="1597">
        <v>4923.1326751150618</v>
      </c>
      <c r="DO5" s="1597">
        <v>5196.2110085844415</v>
      </c>
      <c r="DP5" s="1597">
        <v>5174.477988702919</v>
      </c>
      <c r="DQ5" s="1597">
        <v>5493.858997694414</v>
      </c>
      <c r="DR5" s="1123">
        <v>6449.5912832286322</v>
      </c>
      <c r="DS5" s="1122">
        <v>6452.110724404507</v>
      </c>
      <c r="DT5" s="1597">
        <v>6756.9923634824554</v>
      </c>
      <c r="DU5" s="1597">
        <v>7517.8420303647126</v>
      </c>
      <c r="DV5" s="1597">
        <v>8180.963796681589</v>
      </c>
      <c r="DW5" s="1597">
        <v>8355.4437296479791</v>
      </c>
      <c r="DX5" s="1597">
        <v>9200.4460175915665</v>
      </c>
      <c r="DY5" s="1597">
        <v>8318.3008590730024</v>
      </c>
      <c r="DZ5" s="1597">
        <v>8680.3211497368884</v>
      </c>
      <c r="EA5" s="1597">
        <v>9403.7868974991325</v>
      </c>
      <c r="EB5" s="1597">
        <v>9321.1341277037773</v>
      </c>
      <c r="EC5" s="1597">
        <v>9690.5063365270289</v>
      </c>
      <c r="ED5" s="1123">
        <v>11714.719082571304</v>
      </c>
    </row>
    <row r="6" spans="1:134" ht="45.65" customHeight="1" x14ac:dyDescent="0.4">
      <c r="A6" s="1124" t="s">
        <v>48</v>
      </c>
      <c r="B6" s="1118">
        <v>5461.01</v>
      </c>
      <c r="C6" s="1118">
        <v>4910.72</v>
      </c>
      <c r="D6" s="1117">
        <v>4674.4699999999993</v>
      </c>
      <c r="E6" s="1117">
        <v>4965.3999999999996</v>
      </c>
      <c r="F6" s="1117">
        <v>4834.92</v>
      </c>
      <c r="G6" s="1117">
        <v>4521.05</v>
      </c>
      <c r="H6" s="1117">
        <v>4539.7</v>
      </c>
      <c r="I6" s="1117">
        <v>4395.6000000000004</v>
      </c>
      <c r="J6" s="1117">
        <v>4593.9800000000005</v>
      </c>
      <c r="K6" s="1117">
        <v>4520.5317784325471</v>
      </c>
      <c r="L6" s="1117">
        <v>5688.0099999999984</v>
      </c>
      <c r="M6" s="1117">
        <v>6028.8002264559836</v>
      </c>
      <c r="N6" s="1854">
        <v>5884.7250477598564</v>
      </c>
      <c r="O6" s="1860">
        <v>5838.63</v>
      </c>
      <c r="P6" s="1125">
        <v>5531.2644974347086</v>
      </c>
      <c r="Q6" s="1125">
        <v>5696.3320422149072</v>
      </c>
      <c r="R6" s="1597">
        <v>5950.9896799085145</v>
      </c>
      <c r="S6" s="1597">
        <v>5498.0412249999999</v>
      </c>
      <c r="T6" s="1597">
        <v>5199.4393</v>
      </c>
      <c r="U6" s="1597">
        <v>5049.7125108591554</v>
      </c>
      <c r="V6" s="1597">
        <v>4903.3186052779811</v>
      </c>
      <c r="W6" s="1597">
        <v>4788.1072975855614</v>
      </c>
      <c r="X6" s="1597">
        <v>5920.6200000000008</v>
      </c>
      <c r="Y6" s="1597">
        <v>6098.9509983795997</v>
      </c>
      <c r="Z6" s="1123">
        <v>6161.7988749999995</v>
      </c>
      <c r="AA6" s="1597">
        <v>6401.5645749999985</v>
      </c>
      <c r="AB6" s="1597">
        <v>6248.3023999999996</v>
      </c>
      <c r="AC6" s="1597">
        <v>6396.78485</v>
      </c>
      <c r="AD6" s="1597">
        <v>8289.7110250000005</v>
      </c>
      <c r="AE6" s="1597">
        <v>8095.9509749999979</v>
      </c>
      <c r="AF6" s="1597">
        <v>7842.0490999999993</v>
      </c>
      <c r="AG6" s="1597">
        <v>7505.7877514820912</v>
      </c>
      <c r="AH6" s="1597">
        <v>7082.5837000000001</v>
      </c>
      <c r="AI6" s="1597">
        <v>6850.69</v>
      </c>
      <c r="AJ6" s="1597">
        <v>6938.49604583581</v>
      </c>
      <c r="AK6" s="1597">
        <v>7308.5585305933273</v>
      </c>
      <c r="AL6" s="1597">
        <v>7554.8386</v>
      </c>
      <c r="AM6" s="1122">
        <v>7106.0190517631081</v>
      </c>
      <c r="AN6" s="1597">
        <v>6941.9523977932204</v>
      </c>
      <c r="AO6" s="1597">
        <v>7040.9403706520743</v>
      </c>
      <c r="AP6" s="1597">
        <v>6901.1009629643077</v>
      </c>
      <c r="AQ6" s="1597">
        <v>7835.1269607045906</v>
      </c>
      <c r="AR6" s="1597">
        <v>7294.0963966026493</v>
      </c>
      <c r="AS6" s="1597">
        <v>7035.1064461562228</v>
      </c>
      <c r="AT6" s="1597">
        <v>6693.1541952636471</v>
      </c>
      <c r="AU6" s="1597">
        <v>6756.4347052214735</v>
      </c>
      <c r="AV6" s="1597">
        <v>6352.3695084772125</v>
      </c>
      <c r="AW6" s="1597">
        <v>6854.1438530833339</v>
      </c>
      <c r="AX6" s="1123">
        <v>7024.7836377385884</v>
      </c>
      <c r="AY6" s="1122">
        <v>6584.9581824113384</v>
      </c>
      <c r="AZ6" s="1597">
        <v>6309.9694611262739</v>
      </c>
      <c r="BA6" s="1597">
        <v>9959.6133751298603</v>
      </c>
      <c r="BB6" s="1597">
        <v>9347.6682464043552</v>
      </c>
      <c r="BC6" s="1597">
        <v>8950.910889959323</v>
      </c>
      <c r="BD6" s="1597">
        <v>8581.1751137240917</v>
      </c>
      <c r="BE6" s="1597">
        <v>8137.94</v>
      </c>
      <c r="BF6" s="1597">
        <v>8226.1481864202688</v>
      </c>
      <c r="BG6" s="1597">
        <v>7965.7194290814696</v>
      </c>
      <c r="BH6" s="1597">
        <v>8093.6797999362952</v>
      </c>
      <c r="BI6" s="1597">
        <v>7836.5883069558795</v>
      </c>
      <c r="BJ6" s="1123">
        <v>8418.0839635622451</v>
      </c>
      <c r="BK6" s="1122">
        <v>8249.5707583015082</v>
      </c>
      <c r="BL6" s="1597">
        <v>10036.754881786415</v>
      </c>
      <c r="BM6" s="1597">
        <v>9883.0424945975992</v>
      </c>
      <c r="BN6" s="1597">
        <v>10286.337610971254</v>
      </c>
      <c r="BO6" s="1597">
        <v>9802.1716617136462</v>
      </c>
      <c r="BP6" s="1597">
        <v>9171.3576977591129</v>
      </c>
      <c r="BQ6" s="1597">
        <v>8828.4825910893233</v>
      </c>
      <c r="BR6" s="1597">
        <v>8561.9154798585696</v>
      </c>
      <c r="BS6" s="1597">
        <v>8469.171577407109</v>
      </c>
      <c r="BT6" s="1597">
        <v>8627.3824724868664</v>
      </c>
      <c r="BU6" s="1597">
        <v>8191.7205130867806</v>
      </c>
      <c r="BV6" s="1123">
        <v>8624.3770369650501</v>
      </c>
      <c r="BW6" s="1122">
        <v>8835.0467604315672</v>
      </c>
      <c r="BX6" s="1597">
        <v>8719.6545817484875</v>
      </c>
      <c r="BY6" s="1597">
        <v>8306.4072361471899</v>
      </c>
      <c r="BZ6" s="1597">
        <v>10990.25143408361</v>
      </c>
      <c r="CA6" s="1597">
        <v>11302.410724428732</v>
      </c>
      <c r="CB6" s="1597">
        <v>11026.909044279504</v>
      </c>
      <c r="CC6" s="1597">
        <v>10728.986403022702</v>
      </c>
      <c r="CD6" s="1597">
        <v>11442.509409592834</v>
      </c>
      <c r="CE6" s="1597">
        <v>10694.438567147461</v>
      </c>
      <c r="CF6" s="1597">
        <v>10783.020679467494</v>
      </c>
      <c r="CG6" s="1597">
        <v>10225.873442612254</v>
      </c>
      <c r="CH6" s="1123">
        <v>9695.2182249186972</v>
      </c>
      <c r="CI6" s="1122">
        <v>9769.5656036744931</v>
      </c>
      <c r="CJ6" s="1597">
        <v>9547.9559414277919</v>
      </c>
      <c r="CK6" s="1597">
        <v>8801.1479339393154</v>
      </c>
      <c r="CL6" s="1597">
        <v>8344.3311171087407</v>
      </c>
      <c r="CM6" s="1597">
        <v>8110.2001010811346</v>
      </c>
      <c r="CN6" s="1597">
        <v>7680.3419379653133</v>
      </c>
      <c r="CO6" s="1597">
        <v>7084.4779394568577</v>
      </c>
      <c r="CP6" s="1597">
        <v>7041.0261006989058</v>
      </c>
      <c r="CQ6" s="1597">
        <v>6591.7676914748499</v>
      </c>
      <c r="CR6" s="1597">
        <v>6675.8368730952843</v>
      </c>
      <c r="CS6" s="1597">
        <v>6195.9599959822262</v>
      </c>
      <c r="CT6" s="1123">
        <v>6252.7205339120073</v>
      </c>
      <c r="CU6" s="1122">
        <v>5881.187875942288</v>
      </c>
      <c r="CV6" s="1597">
        <v>5924.7169130197544</v>
      </c>
      <c r="CW6" s="1597">
        <v>5110.7339407459449</v>
      </c>
      <c r="CX6" s="1597">
        <v>5215.9666176147011</v>
      </c>
      <c r="CY6" s="1597">
        <v>5891.1760661540229</v>
      </c>
      <c r="CZ6" s="1597">
        <v>5344.1444556616079</v>
      </c>
      <c r="DA6" s="1597">
        <v>5204.84178147284</v>
      </c>
      <c r="DB6" s="1597">
        <v>5094.3917556949118</v>
      </c>
      <c r="DC6" s="1597">
        <v>4992.5009734871046</v>
      </c>
      <c r="DD6" s="1597">
        <v>5150.2320488466921</v>
      </c>
      <c r="DE6" s="1597">
        <v>5032.3908193242933</v>
      </c>
      <c r="DF6" s="1123">
        <v>5922.9863005584484</v>
      </c>
      <c r="DG6" s="1122">
        <v>6316.5442923742075</v>
      </c>
      <c r="DH6" s="1597">
        <v>6199.5446197777164</v>
      </c>
      <c r="DI6" s="1597">
        <v>5991.3384415808268</v>
      </c>
      <c r="DJ6" s="1597">
        <v>6594.4432447090539</v>
      </c>
      <c r="DK6" s="1597">
        <v>6451.0581044381215</v>
      </c>
      <c r="DL6" s="1597">
        <v>6865.2527654056621</v>
      </c>
      <c r="DM6" s="1597">
        <v>7404.229556129395</v>
      </c>
      <c r="DN6" s="1597">
        <v>7504.1374884397374</v>
      </c>
      <c r="DO6" s="1597">
        <v>7829.109302703826</v>
      </c>
      <c r="DP6" s="1597">
        <v>7682.9588409092266</v>
      </c>
      <c r="DQ6" s="1597">
        <v>7881.0983671346776</v>
      </c>
      <c r="DR6" s="1123">
        <v>9112.8200241801205</v>
      </c>
      <c r="DS6" s="1122">
        <v>9221.7621149707484</v>
      </c>
      <c r="DT6" s="1597">
        <v>9432.531706970818</v>
      </c>
      <c r="DU6" s="1597">
        <v>10299.228145766059</v>
      </c>
      <c r="DV6" s="1597">
        <v>10792.198539041017</v>
      </c>
      <c r="DW6" s="1597">
        <v>10738.451159823733</v>
      </c>
      <c r="DX6" s="1597">
        <v>11336.212110721433</v>
      </c>
      <c r="DY6" s="1597">
        <v>10763.943519575358</v>
      </c>
      <c r="DZ6" s="1597">
        <v>10919.26438257979</v>
      </c>
      <c r="EA6" s="1597">
        <v>11604.019282971782</v>
      </c>
      <c r="EB6" s="1597">
        <v>11410.642133027646</v>
      </c>
      <c r="EC6" s="1597">
        <v>11768.176927559667</v>
      </c>
      <c r="ED6" s="1123">
        <v>13829.193976860784</v>
      </c>
    </row>
    <row r="7" spans="1:134" ht="45.65" customHeight="1" x14ac:dyDescent="0.4">
      <c r="A7" s="1126" t="s">
        <v>838</v>
      </c>
      <c r="B7" s="1128">
        <v>4349.4700000000012</v>
      </c>
      <c r="C7" s="1128">
        <v>3799.0299999999997</v>
      </c>
      <c r="D7" s="1127">
        <v>3562.2</v>
      </c>
      <c r="E7" s="1127">
        <v>3927.27</v>
      </c>
      <c r="F7" s="1127">
        <v>3850.4700000000003</v>
      </c>
      <c r="G7" s="1127">
        <v>3536.01</v>
      </c>
      <c r="H7" s="1127">
        <v>3223.22</v>
      </c>
      <c r="I7" s="1127">
        <v>3078.94</v>
      </c>
      <c r="J7" s="1127">
        <v>3259.9900000000002</v>
      </c>
      <c r="K7" s="1127">
        <v>3185.8748017112794</v>
      </c>
      <c r="L7" s="1117">
        <v>4419.2999999999993</v>
      </c>
      <c r="M7" s="1117">
        <v>4547.2606839980454</v>
      </c>
      <c r="N7" s="1854">
        <v>4403.0595084387523</v>
      </c>
      <c r="O7" s="1860">
        <v>4356.97</v>
      </c>
      <c r="P7" s="1125">
        <v>4063.5944974347085</v>
      </c>
      <c r="Q7" s="1129">
        <v>4028.6521888314483</v>
      </c>
      <c r="R7" s="1129">
        <v>4283.3127655951075</v>
      </c>
      <c r="S7" s="1129">
        <v>3830.3412250000001</v>
      </c>
      <c r="T7" s="1129">
        <v>3639.3793000000005</v>
      </c>
      <c r="U7" s="1129">
        <v>3513.4425108591549</v>
      </c>
      <c r="V7" s="1129">
        <v>3270.12786916187</v>
      </c>
      <c r="W7" s="1129">
        <v>3171.9808343605996</v>
      </c>
      <c r="X7" s="1129">
        <v>4404.51</v>
      </c>
      <c r="Y7" s="1129">
        <v>4810.54847482477</v>
      </c>
      <c r="Z7" s="1131">
        <v>4862.0688749999999</v>
      </c>
      <c r="AA7" s="1129">
        <v>4551.3445749999992</v>
      </c>
      <c r="AB7" s="1129">
        <v>4380.692399999999</v>
      </c>
      <c r="AC7" s="1129">
        <v>4491.7648499999996</v>
      </c>
      <c r="AD7" s="1129">
        <v>6384.6810250000008</v>
      </c>
      <c r="AE7" s="1129">
        <v>6177.910974999998</v>
      </c>
      <c r="AF7" s="1129">
        <v>5909.0890999999992</v>
      </c>
      <c r="AG7" s="1129">
        <v>5548.7777514820909</v>
      </c>
      <c r="AH7" s="1129">
        <v>5125.5736999999999</v>
      </c>
      <c r="AI7" s="1129">
        <v>4857.2299999999996</v>
      </c>
      <c r="AJ7" s="1129">
        <v>4945.0298048225959</v>
      </c>
      <c r="AK7" s="1129">
        <v>5315.069816426434</v>
      </c>
      <c r="AL7" s="1129">
        <v>5490.9686000000002</v>
      </c>
      <c r="AM7" s="1130">
        <v>5067.1645905673577</v>
      </c>
      <c r="AN7" s="1129">
        <v>4892.6987194672056</v>
      </c>
      <c r="AO7" s="1129">
        <v>5015.2581924984097</v>
      </c>
      <c r="AP7" s="1129">
        <v>5002.6167077783575</v>
      </c>
      <c r="AQ7" s="1129">
        <v>5907.1327175152674</v>
      </c>
      <c r="AR7" s="1129">
        <v>5391.0301730966648</v>
      </c>
      <c r="AS7" s="1129">
        <v>5025.9443800142726</v>
      </c>
      <c r="AT7" s="1129">
        <v>4823.7999959664276</v>
      </c>
      <c r="AU7" s="1129">
        <v>4813.6384069982832</v>
      </c>
      <c r="AV7" s="1129">
        <v>4533.3869315946049</v>
      </c>
      <c r="AW7" s="1129">
        <v>5160.193068266668</v>
      </c>
      <c r="AX7" s="1131">
        <v>5317.1778400186713</v>
      </c>
      <c r="AY7" s="1130">
        <v>4877.4058961003348</v>
      </c>
      <c r="AZ7" s="1129">
        <v>4602.3780492506557</v>
      </c>
      <c r="BA7" s="1129">
        <v>8227.8368430859427</v>
      </c>
      <c r="BB7" s="1129">
        <v>7581.1223996914359</v>
      </c>
      <c r="BC7" s="1129">
        <v>7176.6793656442342</v>
      </c>
      <c r="BD7" s="1129">
        <v>6762.4929685539073</v>
      </c>
      <c r="BE7" s="1129">
        <v>6474.77</v>
      </c>
      <c r="BF7" s="1129">
        <v>6563.0398361457201</v>
      </c>
      <c r="BG7" s="1129">
        <v>6250.8380962641786</v>
      </c>
      <c r="BH7" s="1129">
        <v>6336.3865796597456</v>
      </c>
      <c r="BI7" s="1132">
        <v>6079.2542118239962</v>
      </c>
      <c r="BJ7" s="1133">
        <v>6607.9323402316804</v>
      </c>
      <c r="BK7" s="1134">
        <v>6526.6018791773513</v>
      </c>
      <c r="BL7" s="1132">
        <v>8313.7674733964177</v>
      </c>
      <c r="BM7" s="1132">
        <v>8130.4054407225849</v>
      </c>
      <c r="BN7" s="1132">
        <v>8717.6243107927148</v>
      </c>
      <c r="BO7" s="1132">
        <v>8230.4055332154348</v>
      </c>
      <c r="BP7" s="1132">
        <v>7587.443081349471</v>
      </c>
      <c r="BQ7" s="1132">
        <v>7239.569792207616</v>
      </c>
      <c r="BR7" s="1132">
        <v>6963.9734927789887</v>
      </c>
      <c r="BS7" s="1132">
        <v>6866.3359840721396</v>
      </c>
      <c r="BT7" s="1132">
        <v>7016.9560690437838</v>
      </c>
      <c r="BU7" s="1132">
        <v>6606.2152973833463</v>
      </c>
      <c r="BV7" s="1133">
        <v>6961.7947844102036</v>
      </c>
      <c r="BW7" s="1134">
        <v>7172.7646703683777</v>
      </c>
      <c r="BX7" s="1132">
        <v>7035.0216246001673</v>
      </c>
      <c r="BY7" s="1132">
        <v>6621.7851213762087</v>
      </c>
      <c r="BZ7" s="1132">
        <v>9276.6135587869867</v>
      </c>
      <c r="CA7" s="1132">
        <v>9703.6261508255539</v>
      </c>
      <c r="CB7" s="1132">
        <v>9394.0852515938241</v>
      </c>
      <c r="CC7" s="1132">
        <v>9086.3295083130779</v>
      </c>
      <c r="CD7" s="1132">
        <v>9796.6978113739697</v>
      </c>
      <c r="CE7" s="1132">
        <v>9018.4162867525956</v>
      </c>
      <c r="CF7" s="1132">
        <v>9041.7491431140261</v>
      </c>
      <c r="CG7" s="1132">
        <v>8472.3136795780374</v>
      </c>
      <c r="CH7" s="1133">
        <v>7905.9739228890448</v>
      </c>
      <c r="CI7" s="1134">
        <v>8106.9758043519405</v>
      </c>
      <c r="CJ7" s="1132">
        <v>7909.5167100478757</v>
      </c>
      <c r="CK7" s="1132">
        <v>7152.6846488316169</v>
      </c>
      <c r="CL7" s="1132">
        <v>6612.735287545871</v>
      </c>
      <c r="CM7" s="1132">
        <v>6095.5342343885195</v>
      </c>
      <c r="CN7" s="1132">
        <v>5664.9458648668287</v>
      </c>
      <c r="CO7" s="1132">
        <v>5341.6222478012114</v>
      </c>
      <c r="CP7" s="1132">
        <v>5269.4122297782123</v>
      </c>
      <c r="CQ7" s="1132">
        <v>4716.1305036629547</v>
      </c>
      <c r="CR7" s="1132">
        <v>4926.0100431147321</v>
      </c>
      <c r="CS7" s="1132">
        <v>4406.9670953900677</v>
      </c>
      <c r="CT7" s="1133">
        <v>4432.103166654545</v>
      </c>
      <c r="CU7" s="1134">
        <v>4109.6378759422878</v>
      </c>
      <c r="CV7" s="1132">
        <v>4134.5558504097544</v>
      </c>
      <c r="CW7" s="1132">
        <v>3278.5708313359446</v>
      </c>
      <c r="CX7" s="1132">
        <v>3382.2492286047009</v>
      </c>
      <c r="CY7" s="1132">
        <v>4081.4985401740228</v>
      </c>
      <c r="CZ7" s="1132">
        <v>3496.2122599616077</v>
      </c>
      <c r="DA7" s="1132">
        <v>3387.8819422228398</v>
      </c>
      <c r="DB7" s="1132">
        <v>3241.0048567849117</v>
      </c>
      <c r="DC7" s="1132">
        <v>3068.248606537104</v>
      </c>
      <c r="DD7" s="1132">
        <v>3294.3867759866921</v>
      </c>
      <c r="DE7" s="1132">
        <v>3153.9058347642931</v>
      </c>
      <c r="DF7" s="1133">
        <v>4023.3105456690155</v>
      </c>
      <c r="DG7" s="1134">
        <v>4505.6247104694448</v>
      </c>
      <c r="DH7" s="1132">
        <v>4362.4125593121953</v>
      </c>
      <c r="DI7" s="1132">
        <v>4471.2616880735095</v>
      </c>
      <c r="DJ7" s="1132">
        <v>4652.8143500062779</v>
      </c>
      <c r="DK7" s="1132">
        <v>4497.5536351864866</v>
      </c>
      <c r="DL7" s="1132">
        <v>4862.7985832051954</v>
      </c>
      <c r="DM7" s="1132">
        <v>5350.777924705907</v>
      </c>
      <c r="DN7" s="1132">
        <v>5438.4796020225422</v>
      </c>
      <c r="DO7" s="1132">
        <v>5541.3206710520144</v>
      </c>
      <c r="DP7" s="1132">
        <v>5579.6692564392006</v>
      </c>
      <c r="DQ7" s="1132">
        <v>5753.9635738635779</v>
      </c>
      <c r="DR7" s="1133">
        <v>6882.4729983139914</v>
      </c>
      <c r="DS7" s="1134">
        <v>7060.6603264189398</v>
      </c>
      <c r="DT7" s="1132">
        <v>7254.8690945484595</v>
      </c>
      <c r="DU7" s="1132">
        <v>8056.2697571483104</v>
      </c>
      <c r="DV7" s="1132">
        <v>8892.6697285995233</v>
      </c>
      <c r="DW7" s="1132">
        <v>8826.1630824850581</v>
      </c>
      <c r="DX7" s="1132">
        <v>9404.7358344884815</v>
      </c>
      <c r="DY7" s="1132">
        <v>8830.8152354503673</v>
      </c>
      <c r="DZ7" s="1132">
        <v>8898.6113065132668</v>
      </c>
      <c r="EA7" s="1132">
        <v>9526.2472806519472</v>
      </c>
      <c r="EB7" s="1132">
        <v>9373.8017149078623</v>
      </c>
      <c r="EC7" s="1132">
        <v>10279.850331929667</v>
      </c>
      <c r="ED7" s="1133">
        <v>12277.514810260785</v>
      </c>
    </row>
    <row r="8" spans="1:134" ht="45.65" customHeight="1" x14ac:dyDescent="0.4">
      <c r="A8" s="1135" t="s">
        <v>728</v>
      </c>
      <c r="B8" s="1137">
        <v>4287.95</v>
      </c>
      <c r="C8" s="1137">
        <v>3739.2</v>
      </c>
      <c r="D8" s="1136">
        <v>3501.24</v>
      </c>
      <c r="E8" s="1136">
        <v>3863.2799999999997</v>
      </c>
      <c r="F8" s="1136">
        <v>3784.01</v>
      </c>
      <c r="G8" s="1136">
        <v>3470.25</v>
      </c>
      <c r="H8" s="1136">
        <v>3155.58</v>
      </c>
      <c r="I8" s="1136">
        <v>3012</v>
      </c>
      <c r="J8" s="1136">
        <v>3193.86</v>
      </c>
      <c r="K8" s="1136">
        <v>3120.4995517112793</v>
      </c>
      <c r="L8" s="1117">
        <v>4353.4799999999996</v>
      </c>
      <c r="M8" s="1117">
        <v>4482.3138339980451</v>
      </c>
      <c r="N8" s="1854">
        <v>4338.9885834387514</v>
      </c>
      <c r="O8" s="1860">
        <v>4294.76</v>
      </c>
      <c r="P8" s="1125">
        <v>4002.9244974347084</v>
      </c>
      <c r="Q8" s="1138">
        <v>3966.1265638314489</v>
      </c>
      <c r="R8" s="1597">
        <v>4220.1636655951079</v>
      </c>
      <c r="S8" s="1597">
        <v>3766.4999999999995</v>
      </c>
      <c r="T8" s="1597">
        <v>3579.7799999999997</v>
      </c>
      <c r="U8" s="1597">
        <v>3455.8626108591552</v>
      </c>
      <c r="V8" s="1597">
        <v>3326.2074748890855</v>
      </c>
      <c r="W8" s="1597">
        <v>3228.4285237855402</v>
      </c>
      <c r="X8" s="1597">
        <v>4460.9800000000005</v>
      </c>
      <c r="Y8" s="1597">
        <v>4868.8895388016563</v>
      </c>
      <c r="Z8" s="1123">
        <v>4921.95</v>
      </c>
      <c r="AA8" s="1597">
        <v>4609.3999999999996</v>
      </c>
      <c r="AB8" s="1597">
        <v>4439.0499999999993</v>
      </c>
      <c r="AC8" s="1597">
        <v>4549.87</v>
      </c>
      <c r="AD8" s="1597">
        <v>6441.2600000000011</v>
      </c>
      <c r="AE8" s="1597">
        <v>6234.619999999999</v>
      </c>
      <c r="AF8" s="1597">
        <v>5965.32</v>
      </c>
      <c r="AG8" s="1597">
        <v>5604.576101482091</v>
      </c>
      <c r="AH8" s="1597">
        <v>5182.16</v>
      </c>
      <c r="AI8" s="1597">
        <v>4911.83</v>
      </c>
      <c r="AJ8" s="1597">
        <v>5000.6516774038682</v>
      </c>
      <c r="AK8" s="1597">
        <v>5369.8224097769917</v>
      </c>
      <c r="AL8" s="1597">
        <v>5545.6</v>
      </c>
      <c r="AM8" s="1122">
        <v>5119.1397242992743</v>
      </c>
      <c r="AN8" s="1597">
        <v>4945.4992686388123</v>
      </c>
      <c r="AO8" s="1597">
        <v>5067.2772106983921</v>
      </c>
      <c r="AP8" s="1597">
        <v>5030.841700619455</v>
      </c>
      <c r="AQ8" s="1597">
        <v>5937.2783396969007</v>
      </c>
      <c r="AR8" s="1597">
        <v>5421.9039394428828</v>
      </c>
      <c r="AS8" s="1597">
        <v>5056.6323843138925</v>
      </c>
      <c r="AT8" s="1597">
        <v>4855.1018514849384</v>
      </c>
      <c r="AU8" s="1597">
        <v>4844.4290690189837</v>
      </c>
      <c r="AV8" s="1597">
        <v>4565.4687675943132</v>
      </c>
      <c r="AW8" s="1597">
        <v>5192.1862071250007</v>
      </c>
      <c r="AX8" s="1123">
        <v>5333.1989706846462</v>
      </c>
      <c r="AY8" s="1122">
        <v>4885.6810838840065</v>
      </c>
      <c r="AZ8" s="1597">
        <v>4631.5920104580036</v>
      </c>
      <c r="BA8" s="1597">
        <v>8156.8755307728634</v>
      </c>
      <c r="BB8" s="1597">
        <v>7611.9137865804523</v>
      </c>
      <c r="BC8" s="1597">
        <v>7208.681609517892</v>
      </c>
      <c r="BD8" s="1597">
        <v>6794.1587432781898</v>
      </c>
      <c r="BE8" s="1597">
        <v>6509.1</v>
      </c>
      <c r="BF8" s="1597">
        <v>6597.1921605256193</v>
      </c>
      <c r="BG8" s="1597">
        <v>6284.5618290099883</v>
      </c>
      <c r="BH8" s="1597">
        <v>6262.1037355916951</v>
      </c>
      <c r="BI8" s="1597">
        <v>6110.7674636527227</v>
      </c>
      <c r="BJ8" s="1123">
        <v>6618.4152934017111</v>
      </c>
      <c r="BK8" s="1122">
        <v>6537.3112276901811</v>
      </c>
      <c r="BL8" s="1597">
        <v>8325.2583008593974</v>
      </c>
      <c r="BM8" s="1597">
        <v>8143.8518893221017</v>
      </c>
      <c r="BN8" s="1597">
        <v>8729.8308028030697</v>
      </c>
      <c r="BO8" s="1597">
        <v>8244.0835968003121</v>
      </c>
      <c r="BP8" s="1597">
        <v>7601.323093164413</v>
      </c>
      <c r="BQ8" s="1597">
        <v>7250.5568621770599</v>
      </c>
      <c r="BR8" s="1597">
        <v>6973.5534655396841</v>
      </c>
      <c r="BS8" s="1597">
        <v>6897.9434817373622</v>
      </c>
      <c r="BT8" s="1597">
        <v>7048.4412975656742</v>
      </c>
      <c r="BU8" s="1597">
        <v>6610.9757132530549</v>
      </c>
      <c r="BV8" s="1123">
        <v>6935.1651441875056</v>
      </c>
      <c r="BW8" s="1122">
        <v>7145.0790242170679</v>
      </c>
      <c r="BX8" s="1597">
        <v>7005.6834741325356</v>
      </c>
      <c r="BY8" s="1597">
        <v>6594.0952364893192</v>
      </c>
      <c r="BZ8" s="1597">
        <v>9248.0477804822713</v>
      </c>
      <c r="CA8" s="1597">
        <v>9674.1960590601921</v>
      </c>
      <c r="CB8" s="1597">
        <v>9365.9253171679993</v>
      </c>
      <c r="CC8" s="1597">
        <v>9057.6996134009041</v>
      </c>
      <c r="CD8" s="1597">
        <v>9768.8717916652422</v>
      </c>
      <c r="CE8" s="1597">
        <v>8991.79915719571</v>
      </c>
      <c r="CF8" s="1597">
        <v>9013.728676767676</v>
      </c>
      <c r="CG8" s="1597">
        <v>8446.2250214363012</v>
      </c>
      <c r="CH8" s="1123">
        <v>7879.1295185370491</v>
      </c>
      <c r="CI8" s="1122">
        <v>8086.3324671072296</v>
      </c>
      <c r="CJ8" s="1597">
        <v>7862.9575228016492</v>
      </c>
      <c r="CK8" s="1597">
        <v>7132.3050238316173</v>
      </c>
      <c r="CL8" s="1597">
        <v>6594.9949125458716</v>
      </c>
      <c r="CM8" s="1597">
        <v>5973.6846326724926</v>
      </c>
      <c r="CN8" s="1597">
        <v>5547.6166322696045</v>
      </c>
      <c r="CO8" s="1597">
        <v>5224.4851960440665</v>
      </c>
      <c r="CP8" s="1597">
        <v>5156.3876279851856</v>
      </c>
      <c r="CQ8" s="1597">
        <v>4608.4450268233422</v>
      </c>
      <c r="CR8" s="1597">
        <v>4776.0767163165465</v>
      </c>
      <c r="CS8" s="1597">
        <v>4221.5380316202636</v>
      </c>
      <c r="CT8" s="1123">
        <v>4246.4181778917909</v>
      </c>
      <c r="CU8" s="1122">
        <v>3920.8641372049751</v>
      </c>
      <c r="CV8" s="1597">
        <v>3948.8267366419923</v>
      </c>
      <c r="CW8" s="1597">
        <v>3089.8147425954658</v>
      </c>
      <c r="CX8" s="1597">
        <v>3192.6371148767867</v>
      </c>
      <c r="CY8" s="1597">
        <v>3892.5394764357043</v>
      </c>
      <c r="CZ8" s="1597">
        <v>3305.2322712406003</v>
      </c>
      <c r="DA8" s="1597">
        <v>3194.836903526832</v>
      </c>
      <c r="DB8" s="1597">
        <v>3049.21296807408</v>
      </c>
      <c r="DC8" s="1597">
        <v>2880.9662927865293</v>
      </c>
      <c r="DD8" s="1597">
        <v>3107.5368872288345</v>
      </c>
      <c r="DE8" s="1597">
        <v>2962.4139949211299</v>
      </c>
      <c r="DF8" s="1123">
        <v>3831.3156808286049</v>
      </c>
      <c r="DG8" s="1122">
        <v>4314.0799206285383</v>
      </c>
      <c r="DH8" s="1597">
        <v>4171.2031194649244</v>
      </c>
      <c r="DI8" s="1597">
        <v>4280.2728732230971</v>
      </c>
      <c r="DJ8" s="1597">
        <v>4462.4874101523519</v>
      </c>
      <c r="DK8" s="1597">
        <v>4305.576420347621</v>
      </c>
      <c r="DL8" s="1597">
        <v>4671.6156183580479</v>
      </c>
      <c r="DM8" s="1597">
        <v>5157.9976348745749</v>
      </c>
      <c r="DN8" s="1597">
        <v>5242.4958372187139</v>
      </c>
      <c r="DO8" s="1597">
        <v>5343.4660062607545</v>
      </c>
      <c r="DP8" s="1597">
        <v>5385.3798916202777</v>
      </c>
      <c r="DQ8" s="1597">
        <v>5562.5158590197079</v>
      </c>
      <c r="DR8" s="1123">
        <v>6675.3676859647485</v>
      </c>
      <c r="DS8" s="1122">
        <v>6854.662739248708</v>
      </c>
      <c r="DT8" s="1597">
        <v>7047.7506386065706</v>
      </c>
      <c r="DU8" s="1597">
        <v>7846.193359431607</v>
      </c>
      <c r="DV8" s="1597">
        <v>8677.2421168395686</v>
      </c>
      <c r="DW8" s="1597">
        <v>8603.2272278393048</v>
      </c>
      <c r="DX8" s="1597">
        <v>9179.7320714613597</v>
      </c>
      <c r="DY8" s="1597">
        <v>8610.1787658342018</v>
      </c>
      <c r="DZ8" s="1597">
        <v>8677.475640569699</v>
      </c>
      <c r="EA8" s="1597">
        <v>9306.9195096546937</v>
      </c>
      <c r="EB8" s="1597">
        <v>9155.1184064675726</v>
      </c>
      <c r="EC8" s="1597">
        <v>10115.152780260301</v>
      </c>
      <c r="ED8" s="1123">
        <v>12110.955183607666</v>
      </c>
    </row>
    <row r="9" spans="1:134" ht="45.65" customHeight="1" x14ac:dyDescent="0.4">
      <c r="A9" s="1139" t="s">
        <v>158</v>
      </c>
      <c r="B9" s="1141">
        <v>336.3</v>
      </c>
      <c r="C9" s="1141">
        <v>336.3</v>
      </c>
      <c r="D9" s="1140">
        <v>336.3</v>
      </c>
      <c r="E9" s="1140">
        <v>336.3</v>
      </c>
      <c r="F9" s="1140">
        <v>336.3</v>
      </c>
      <c r="G9" s="1140">
        <v>336.3</v>
      </c>
      <c r="H9" s="1140">
        <v>336.3</v>
      </c>
      <c r="I9" s="1140">
        <v>336.3</v>
      </c>
      <c r="J9" s="1140">
        <v>337.07</v>
      </c>
      <c r="K9" s="1140">
        <v>337.06537720069252</v>
      </c>
      <c r="L9" s="1140">
        <v>337.07</v>
      </c>
      <c r="M9" s="1140">
        <v>337.06537719553103</v>
      </c>
      <c r="N9" s="1855">
        <v>299.25491569154542</v>
      </c>
      <c r="O9" s="1861">
        <v>299.22000000000003</v>
      </c>
      <c r="P9" s="1142">
        <v>299.22000000000003</v>
      </c>
      <c r="Q9" s="1142">
        <v>299.22343347953216</v>
      </c>
      <c r="R9" s="1598">
        <v>299.22343348001368</v>
      </c>
      <c r="S9" s="14">
        <v>299.22000000000003</v>
      </c>
      <c r="T9" s="14">
        <v>299.22000000000003</v>
      </c>
      <c r="U9" s="14">
        <v>299.22343347943956</v>
      </c>
      <c r="V9" s="1598">
        <v>298.4550536696666</v>
      </c>
      <c r="W9" s="1598">
        <v>210.27413646780326</v>
      </c>
      <c r="X9" s="1598">
        <v>210.27</v>
      </c>
      <c r="Y9" s="1598">
        <v>210.27149516392413</v>
      </c>
      <c r="Z9" s="1144">
        <v>238.37</v>
      </c>
      <c r="AA9" s="1598">
        <v>237.28</v>
      </c>
      <c r="AB9" s="1598">
        <v>237.28</v>
      </c>
      <c r="AC9" s="1598">
        <v>237.28</v>
      </c>
      <c r="AD9" s="1598">
        <v>237.28</v>
      </c>
      <c r="AE9" s="1598">
        <v>237.28</v>
      </c>
      <c r="AF9" s="1598">
        <v>237.28</v>
      </c>
      <c r="AG9" s="1598">
        <v>237.28011664608206</v>
      </c>
      <c r="AH9" s="1598">
        <v>237.28</v>
      </c>
      <c r="AI9" s="1598">
        <v>229.3</v>
      </c>
      <c r="AJ9" s="1598">
        <v>229.30289700973893</v>
      </c>
      <c r="AK9" s="1598">
        <v>229.30289701749601</v>
      </c>
      <c r="AL9" s="1598">
        <v>268.16000000000003</v>
      </c>
      <c r="AM9" s="1143">
        <v>268.07452848101263</v>
      </c>
      <c r="AN9" s="1598">
        <v>268.07452849576754</v>
      </c>
      <c r="AO9" s="1598">
        <v>268.07452849423305</v>
      </c>
      <c r="AP9" s="1598">
        <v>268.07452848812147</v>
      </c>
      <c r="AQ9" s="1598">
        <v>268.07452847771998</v>
      </c>
      <c r="AR9" s="1598">
        <v>268.07156286921696</v>
      </c>
      <c r="AS9" s="1598">
        <v>268.07452850083075</v>
      </c>
      <c r="AT9" s="1598">
        <v>268.01210772422257</v>
      </c>
      <c r="AU9" s="1598">
        <v>256.6191418723547</v>
      </c>
      <c r="AV9" s="1598">
        <v>256.61914188187643</v>
      </c>
      <c r="AW9" s="1598">
        <v>256.61914187499997</v>
      </c>
      <c r="AX9" s="1144">
        <v>252.26281033195019</v>
      </c>
      <c r="AY9" s="1143">
        <v>252.26026145296555</v>
      </c>
      <c r="AZ9" s="1598">
        <v>252.26281034549388</v>
      </c>
      <c r="BA9" s="1598">
        <v>253.54992310719345</v>
      </c>
      <c r="BB9" s="1598">
        <v>253.54992311471867</v>
      </c>
      <c r="BC9" s="1598">
        <v>253.54992311127509</v>
      </c>
      <c r="BD9" s="1598">
        <v>253.54992310325153</v>
      </c>
      <c r="BE9" s="1598">
        <v>253.55</v>
      </c>
      <c r="BF9" s="1598">
        <v>253.54992310750939</v>
      </c>
      <c r="BG9" s="1598">
        <v>253.54992310152181</v>
      </c>
      <c r="BH9" s="1598">
        <v>253.54992310574832</v>
      </c>
      <c r="BI9" s="1598">
        <v>253.54992310628782</v>
      </c>
      <c r="BJ9" s="1144">
        <v>301.46639768500125</v>
      </c>
      <c r="BK9" s="1143">
        <v>301.68975859748662</v>
      </c>
      <c r="BL9" s="1598">
        <v>301.68975859398608</v>
      </c>
      <c r="BM9" s="1598">
        <v>301.68975859785928</v>
      </c>
      <c r="BN9" s="1598">
        <v>299.93919312622745</v>
      </c>
      <c r="BO9" s="1598">
        <v>301.68975858202981</v>
      </c>
      <c r="BP9" s="1598">
        <v>301.68975858418321</v>
      </c>
      <c r="BQ9" s="1598">
        <v>301.68975858971874</v>
      </c>
      <c r="BR9" s="1598">
        <v>301.68975858429496</v>
      </c>
      <c r="BS9" s="1598">
        <v>301.68975859650351</v>
      </c>
      <c r="BT9" s="1598">
        <v>301.6897585989492</v>
      </c>
      <c r="BU9" s="1598">
        <v>301.68975858508071</v>
      </c>
      <c r="BV9" s="1144">
        <v>376.25381430713963</v>
      </c>
      <c r="BW9" s="1143">
        <v>375.65971172140826</v>
      </c>
      <c r="BX9" s="1598">
        <v>375.65971172032539</v>
      </c>
      <c r="BY9" s="1598">
        <v>375.65971171973189</v>
      </c>
      <c r="BZ9" s="1598">
        <v>375.65971171831382</v>
      </c>
      <c r="CA9" s="1598">
        <v>375.65971171798805</v>
      </c>
      <c r="CB9" s="1598">
        <v>375.65971171436996</v>
      </c>
      <c r="CC9" s="1598">
        <v>375.65971172708623</v>
      </c>
      <c r="CD9" s="1598">
        <v>375.65971171925747</v>
      </c>
      <c r="CE9" s="1598">
        <v>375.65971172830029</v>
      </c>
      <c r="CF9" s="1598">
        <v>375.65971171446</v>
      </c>
      <c r="CG9" s="1598">
        <v>375.65971172572364</v>
      </c>
      <c r="CH9" s="1144">
        <v>376.28621847534225</v>
      </c>
      <c r="CI9" s="1143">
        <v>361.97348942317274</v>
      </c>
      <c r="CJ9" s="1598">
        <v>361.97348942488333</v>
      </c>
      <c r="CK9" s="1598">
        <v>361.97348942691633</v>
      </c>
      <c r="CL9" s="1598">
        <v>361.97348941973763</v>
      </c>
      <c r="CM9" s="1598">
        <v>403.57704643469367</v>
      </c>
      <c r="CN9" s="1598">
        <v>403.63624586224051</v>
      </c>
      <c r="CO9" s="1598">
        <v>403.37763620539977</v>
      </c>
      <c r="CP9" s="1598">
        <v>411.08620539022945</v>
      </c>
      <c r="CQ9" s="1598">
        <v>410.9168705331283</v>
      </c>
      <c r="CR9" s="1598">
        <v>410.82604149661358</v>
      </c>
      <c r="CS9" s="1598">
        <v>439.25559674243431</v>
      </c>
      <c r="CT9" s="1144">
        <v>542.18957202658601</v>
      </c>
      <c r="CU9" s="1143">
        <v>615.12689530458624</v>
      </c>
      <c r="CV9" s="1598">
        <v>659.7505857757435</v>
      </c>
      <c r="CW9" s="1598">
        <v>663.53544290780098</v>
      </c>
      <c r="CX9" s="1598">
        <v>694.16979177921428</v>
      </c>
      <c r="CY9" s="1598">
        <v>729.47789899209295</v>
      </c>
      <c r="CZ9" s="1599">
        <v>837.44247304650696</v>
      </c>
      <c r="DA9" s="1599">
        <v>926.29349652366591</v>
      </c>
      <c r="DB9" s="1599">
        <v>1042.438291700938</v>
      </c>
      <c r="DC9" s="1599">
        <v>1203.8562526983001</v>
      </c>
      <c r="DD9" s="1599">
        <v>1201.08442701072</v>
      </c>
      <c r="DE9" s="1599">
        <v>1408.9867584215699</v>
      </c>
      <c r="DF9" s="1516">
        <v>1529.3938098430299</v>
      </c>
      <c r="DG9" s="1517">
        <v>1565.4037195536303</v>
      </c>
      <c r="DH9" s="1599">
        <v>1579.67303242823</v>
      </c>
      <c r="DI9" s="1599">
        <v>1608.9630312731201</v>
      </c>
      <c r="DJ9" s="1599">
        <v>1662.8451943221903</v>
      </c>
      <c r="DK9" s="1599">
        <v>1736.8510568715901</v>
      </c>
      <c r="DL9" s="1599">
        <v>1816.3691105521598</v>
      </c>
      <c r="DM9" s="1599">
        <v>1906.6081928287399</v>
      </c>
      <c r="DN9" s="1599">
        <v>2030.5657343298001</v>
      </c>
      <c r="DO9" s="1599">
        <v>2141.76598943094</v>
      </c>
      <c r="DP9" s="1599">
        <v>2352.5846518598401</v>
      </c>
      <c r="DQ9" s="1599">
        <v>2443.5485681712503</v>
      </c>
      <c r="DR9" s="1516">
        <v>2980.2082914674097</v>
      </c>
      <c r="DS9" s="1517">
        <v>3007.30241927425</v>
      </c>
      <c r="DT9" s="1599">
        <v>3046.2091012437099</v>
      </c>
      <c r="DU9" s="1599">
        <v>3090.9090696570497</v>
      </c>
      <c r="DV9" s="1599">
        <v>3153.4570954647502</v>
      </c>
      <c r="DW9" s="1599">
        <v>3289.7174802314694</v>
      </c>
      <c r="DX9" s="1599">
        <v>3379.3502910716802</v>
      </c>
      <c r="DY9" s="1599">
        <v>3529.3651370806201</v>
      </c>
      <c r="DZ9" s="1599">
        <v>3799.4577785253405</v>
      </c>
      <c r="EA9" s="1599">
        <v>3954.0558529016998</v>
      </c>
      <c r="EB9" s="1599">
        <v>4124.78696248911</v>
      </c>
      <c r="EC9" s="1599">
        <v>2948.47030490615</v>
      </c>
      <c r="ED9" s="1516">
        <v>2683.1430337741699</v>
      </c>
    </row>
    <row r="10" spans="1:134" s="1158" customFormat="1" ht="45.65" customHeight="1" x14ac:dyDescent="0.45">
      <c r="A10" s="1152" t="s">
        <v>978</v>
      </c>
      <c r="B10" s="1154"/>
      <c r="C10" s="1154"/>
      <c r="D10" s="1153"/>
      <c r="E10" s="1153"/>
      <c r="F10" s="1153"/>
      <c r="G10" s="1153"/>
      <c r="H10" s="1153"/>
      <c r="I10" s="1153"/>
      <c r="J10" s="1153"/>
      <c r="K10" s="1153"/>
      <c r="L10" s="1153"/>
      <c r="M10" s="1153"/>
      <c r="N10" s="1856"/>
      <c r="O10" s="1862"/>
      <c r="P10" s="1518"/>
      <c r="Q10" s="1518"/>
      <c r="R10" s="1600"/>
      <c r="S10" s="22"/>
      <c r="T10" s="22"/>
      <c r="U10" s="22"/>
      <c r="V10" s="1600"/>
      <c r="W10" s="1600"/>
      <c r="X10" s="1600"/>
      <c r="Y10" s="1600"/>
      <c r="Z10" s="1157"/>
      <c r="AA10" s="1600"/>
      <c r="AB10" s="1600"/>
      <c r="AC10" s="1600"/>
      <c r="AD10" s="1600"/>
      <c r="AE10" s="1600"/>
      <c r="AF10" s="1600"/>
      <c r="AG10" s="1600"/>
      <c r="AH10" s="1600"/>
      <c r="AI10" s="1600"/>
      <c r="AJ10" s="1600"/>
      <c r="AK10" s="1600"/>
      <c r="AL10" s="1600"/>
      <c r="AM10" s="1156"/>
      <c r="AN10" s="1600"/>
      <c r="AO10" s="1600"/>
      <c r="AP10" s="1600"/>
      <c r="AQ10" s="1600"/>
      <c r="AR10" s="1600"/>
      <c r="AS10" s="1600"/>
      <c r="AT10" s="1600"/>
      <c r="AU10" s="1600"/>
      <c r="AV10" s="1600"/>
      <c r="AW10" s="1600"/>
      <c r="AX10" s="1157"/>
      <c r="AY10" s="1156"/>
      <c r="AZ10" s="1600"/>
      <c r="BA10" s="1600"/>
      <c r="BB10" s="1600"/>
      <c r="BC10" s="1600"/>
      <c r="BD10" s="1600"/>
      <c r="BE10" s="1600"/>
      <c r="BF10" s="1600"/>
      <c r="BG10" s="1600"/>
      <c r="BH10" s="1600"/>
      <c r="BI10" s="1600"/>
      <c r="BJ10" s="1157"/>
      <c r="BK10" s="1156"/>
      <c r="BL10" s="1600"/>
      <c r="BM10" s="1600"/>
      <c r="BN10" s="1600"/>
      <c r="BO10" s="1600"/>
      <c r="BP10" s="1600"/>
      <c r="BQ10" s="1600"/>
      <c r="BR10" s="1600"/>
      <c r="BS10" s="1600"/>
      <c r="BT10" s="1600"/>
      <c r="BU10" s="1600"/>
      <c r="BV10" s="1157"/>
      <c r="BW10" s="1143"/>
      <c r="BX10" s="1598"/>
      <c r="BY10" s="1598"/>
      <c r="BZ10" s="1598"/>
      <c r="CA10" s="1598"/>
      <c r="CB10" s="1598"/>
      <c r="CC10" s="1598"/>
      <c r="CD10" s="1598"/>
      <c r="CE10" s="1598"/>
      <c r="CF10" s="1598"/>
      <c r="CG10" s="1598"/>
      <c r="CH10" s="1144"/>
      <c r="CI10" s="1143"/>
      <c r="CJ10" s="1598"/>
      <c r="CK10" s="1598"/>
      <c r="CL10" s="1598"/>
      <c r="CM10" s="1598"/>
      <c r="CN10" s="1598"/>
      <c r="CO10" s="1598"/>
      <c r="CP10" s="1598"/>
      <c r="CQ10" s="1598"/>
      <c r="CR10" s="1598"/>
      <c r="CS10" s="1598"/>
      <c r="CT10" s="1144"/>
      <c r="CU10" s="1143"/>
      <c r="CV10" s="1598"/>
      <c r="CW10" s="1598"/>
      <c r="CX10" s="1598"/>
      <c r="CY10" s="1598"/>
      <c r="CZ10" s="1598">
        <v>575.64276070000005</v>
      </c>
      <c r="DA10" s="1598">
        <v>658.25483929999996</v>
      </c>
      <c r="DB10" s="1598">
        <v>777.79599929999995</v>
      </c>
      <c r="DC10" s="1598">
        <v>951.70276209999997</v>
      </c>
      <c r="DD10" s="1598">
        <v>930.48281010000005</v>
      </c>
      <c r="DE10" s="1598">
        <v>1131.220039</v>
      </c>
      <c r="DF10" s="1144">
        <v>1248.0029380000001</v>
      </c>
      <c r="DG10" s="1143">
        <v>1287.212796</v>
      </c>
      <c r="DH10" s="1598">
        <v>1300.8301160000001</v>
      </c>
      <c r="DI10" s="1598">
        <v>1304.808331</v>
      </c>
      <c r="DJ10" s="1598">
        <v>1351.0002509999999</v>
      </c>
      <c r="DK10" s="1598">
        <v>1419.402793</v>
      </c>
      <c r="DL10" s="1598">
        <v>1498.999959</v>
      </c>
      <c r="DM10" s="1598">
        <v>1572.7550779999999</v>
      </c>
      <c r="DN10" s="1598">
        <v>1689.1028530000001</v>
      </c>
      <c r="DO10" s="1598">
        <v>1782.408766</v>
      </c>
      <c r="DP10" s="1598">
        <v>1978.3066120000001</v>
      </c>
      <c r="DQ10" s="1598">
        <v>2083.022395</v>
      </c>
      <c r="DR10" s="1144">
        <v>2622.2259819999999</v>
      </c>
      <c r="DS10" s="1143">
        <v>2625.5987519999999</v>
      </c>
      <c r="DT10" s="1598">
        <v>2656.3868950000001</v>
      </c>
      <c r="DU10" s="1598">
        <v>2670.0981029999998</v>
      </c>
      <c r="DV10" s="1598">
        <v>2704.876413</v>
      </c>
      <c r="DW10" s="1598">
        <v>2841.063142</v>
      </c>
      <c r="DX10" s="1598">
        <v>2928.8013540000002</v>
      </c>
      <c r="DY10" s="1598">
        <v>3080.6180469999999</v>
      </c>
      <c r="DZ10" s="1598">
        <v>3329.1567300000002</v>
      </c>
      <c r="EA10" s="1598">
        <v>3427.6929599999999</v>
      </c>
      <c r="EB10" s="1598">
        <v>3578.787898</v>
      </c>
      <c r="EC10" s="1598">
        <v>2948.4703049999998</v>
      </c>
      <c r="ED10" s="1144">
        <v>2683.1430340000002</v>
      </c>
    </row>
    <row r="11" spans="1:134" ht="45.65" customHeight="1" x14ac:dyDescent="0.4">
      <c r="A11" s="1139" t="s">
        <v>839</v>
      </c>
      <c r="B11" s="1141">
        <v>321.91000000000003</v>
      </c>
      <c r="C11" s="1141">
        <v>292.38</v>
      </c>
      <c r="D11" s="1140">
        <v>293.45</v>
      </c>
      <c r="E11" s="1140">
        <v>287.64999999999998</v>
      </c>
      <c r="F11" s="1140">
        <v>286.2</v>
      </c>
      <c r="G11" s="1140">
        <v>284.64999999999998</v>
      </c>
      <c r="H11" s="1140">
        <v>280.72000000000003</v>
      </c>
      <c r="I11" s="1140">
        <v>266.05</v>
      </c>
      <c r="J11" s="1140">
        <v>268.02999999999997</v>
      </c>
      <c r="K11" s="1140">
        <v>266.63100452789985</v>
      </c>
      <c r="L11" s="1140">
        <v>261.23</v>
      </c>
      <c r="M11" s="1140">
        <v>257.52675425900003</v>
      </c>
      <c r="N11" s="1855">
        <v>241.44709411237613</v>
      </c>
      <c r="O11" s="1861">
        <v>231.28</v>
      </c>
      <c r="P11" s="1142">
        <v>232.39</v>
      </c>
      <c r="Q11" s="1142">
        <v>232.45079132727653</v>
      </c>
      <c r="R11" s="1598">
        <v>236.44659592632607</v>
      </c>
      <c r="S11" s="1598">
        <v>231.42</v>
      </c>
      <c r="T11" s="1598">
        <v>229.77</v>
      </c>
      <c r="U11" s="1598">
        <v>200.80257941675748</v>
      </c>
      <c r="V11" s="1598">
        <v>202.80606644695146</v>
      </c>
      <c r="W11" s="1598">
        <v>201.93051474476817</v>
      </c>
      <c r="X11" s="1598">
        <v>194.47</v>
      </c>
      <c r="Y11" s="1598">
        <v>191.65354867478959</v>
      </c>
      <c r="Z11" s="1144">
        <v>172.37</v>
      </c>
      <c r="AA11" s="1598">
        <v>163.84</v>
      </c>
      <c r="AB11" s="1598">
        <v>163.38</v>
      </c>
      <c r="AC11" s="1598">
        <v>164.25</v>
      </c>
      <c r="AD11" s="1598">
        <v>165.36</v>
      </c>
      <c r="AE11" s="1598">
        <v>166.52</v>
      </c>
      <c r="AF11" s="1598">
        <v>139.83000000000001</v>
      </c>
      <c r="AG11" s="1598">
        <v>131.81898847262246</v>
      </c>
      <c r="AH11" s="1598">
        <v>132.66</v>
      </c>
      <c r="AI11" s="1598">
        <v>132.05000000000001</v>
      </c>
      <c r="AJ11" s="1598">
        <v>131.28091074939417</v>
      </c>
      <c r="AK11" s="1598">
        <v>132.10951275949597</v>
      </c>
      <c r="AL11" s="1598">
        <v>104.28</v>
      </c>
      <c r="AM11" s="1143">
        <v>79.336013268535254</v>
      </c>
      <c r="AN11" s="1598">
        <v>78.580416119686745</v>
      </c>
      <c r="AO11" s="1598">
        <v>69.823241644718919</v>
      </c>
      <c r="AP11" s="1598">
        <v>68.755821651426118</v>
      </c>
      <c r="AQ11" s="1598">
        <v>66.839524903867911</v>
      </c>
      <c r="AR11" s="1598">
        <v>46.717501227957605</v>
      </c>
      <c r="AS11" s="1598">
        <v>12.411575618796062</v>
      </c>
      <c r="AT11" s="1598">
        <v>11.642619525412247</v>
      </c>
      <c r="AU11" s="1598">
        <v>11.730646691530822</v>
      </c>
      <c r="AV11" s="1598">
        <v>11.475189502912379</v>
      </c>
      <c r="AW11" s="1598">
        <v>59.008223145833334</v>
      </c>
      <c r="AX11" s="1144">
        <v>31.499924688796678</v>
      </c>
      <c r="AY11" s="1143">
        <v>5.8003997979185611</v>
      </c>
      <c r="AZ11" s="1598">
        <v>5.1856892979767606</v>
      </c>
      <c r="BA11" s="1598">
        <v>4.9854783960333702</v>
      </c>
      <c r="BB11" s="1598">
        <v>10.758803404021148</v>
      </c>
      <c r="BC11" s="1598">
        <v>68.896524008310195</v>
      </c>
      <c r="BD11" s="1598">
        <v>49.996162350256704</v>
      </c>
      <c r="BE11" s="1598">
        <v>15.56</v>
      </c>
      <c r="BF11" s="1598">
        <v>14.566071420456696</v>
      </c>
      <c r="BG11" s="1598">
        <v>14.512584244088712</v>
      </c>
      <c r="BH11" s="1598">
        <v>14.670037641459942</v>
      </c>
      <c r="BI11" s="1598">
        <v>13.847742215193325</v>
      </c>
      <c r="BJ11" s="1144">
        <v>33.848646520278812</v>
      </c>
      <c r="BK11" s="1143">
        <v>25.188099423500098</v>
      </c>
      <c r="BL11" s="1598">
        <v>7.7831857188727698</v>
      </c>
      <c r="BM11" s="1598">
        <v>8.0546012984146831</v>
      </c>
      <c r="BN11" s="1598">
        <v>8.0095672379932168</v>
      </c>
      <c r="BO11" s="1598">
        <v>7.774928763369104</v>
      </c>
      <c r="BP11" s="1598">
        <v>32.020531090094231</v>
      </c>
      <c r="BQ11" s="1598">
        <v>4.4238247891094167</v>
      </c>
      <c r="BR11" s="1598">
        <v>4.4125083380242049</v>
      </c>
      <c r="BS11" s="1598">
        <v>53.623762524329727</v>
      </c>
      <c r="BT11" s="1598">
        <v>42.0891672854641</v>
      </c>
      <c r="BU11" s="1598">
        <v>42.425260457870969</v>
      </c>
      <c r="BV11" s="1144">
        <v>25.86493650378431</v>
      </c>
      <c r="BW11" s="1143">
        <v>25.614143774737872</v>
      </c>
      <c r="BX11" s="1598">
        <v>22.785668886030177</v>
      </c>
      <c r="BY11" s="1598">
        <v>10.495354367406787</v>
      </c>
      <c r="BZ11" s="1598">
        <v>1.2520142029592405</v>
      </c>
      <c r="CA11" s="1598">
        <v>49.209414396683847</v>
      </c>
      <c r="CB11" s="1598">
        <v>31.62309119469564</v>
      </c>
      <c r="CC11" s="1598">
        <v>7.2776409129303063</v>
      </c>
      <c r="CD11" s="1598">
        <v>1025.5715202386243</v>
      </c>
      <c r="CE11" s="1598">
        <v>1007.2660832012002</v>
      </c>
      <c r="CF11" s="1598">
        <v>1007.2778811436511</v>
      </c>
      <c r="CG11" s="1598">
        <v>984.60236041046812</v>
      </c>
      <c r="CH11" s="1144">
        <v>979.00974183219091</v>
      </c>
      <c r="CI11" s="1143">
        <v>924.77510556902348</v>
      </c>
      <c r="CJ11" s="1598">
        <v>928.88366826252957</v>
      </c>
      <c r="CK11" s="1598">
        <v>911.33477512513355</v>
      </c>
      <c r="CL11" s="1598">
        <v>882.19937599651303</v>
      </c>
      <c r="CM11" s="1598">
        <v>888.22146709982769</v>
      </c>
      <c r="CN11" s="1598">
        <v>855.33065579624883</v>
      </c>
      <c r="CO11" s="1598">
        <v>819.00050506479772</v>
      </c>
      <c r="CP11" s="1598">
        <v>159.23022863567306</v>
      </c>
      <c r="CQ11" s="1598">
        <v>146.94377157503789</v>
      </c>
      <c r="CR11" s="1598">
        <v>130.21132087538723</v>
      </c>
      <c r="CS11" s="1598">
        <v>135.26789754742612</v>
      </c>
      <c r="CT11" s="1144">
        <v>139.92165628498134</v>
      </c>
      <c r="CU11" s="1143">
        <v>107.65104767636737</v>
      </c>
      <c r="CV11" s="1598">
        <v>102.48202280032687</v>
      </c>
      <c r="CW11" s="1598">
        <v>110.46190856924947</v>
      </c>
      <c r="CX11" s="1598">
        <v>88.469997817710336</v>
      </c>
      <c r="CY11" s="1598">
        <v>67.991530963773073</v>
      </c>
      <c r="CZ11" s="1599">
        <v>68.145154639362758</v>
      </c>
      <c r="DA11" s="1599">
        <v>57.464099322040056</v>
      </c>
      <c r="DB11" s="1599">
        <v>57.560886091116217</v>
      </c>
      <c r="DC11" s="1599">
        <v>24.413165817428876</v>
      </c>
      <c r="DD11" s="1599">
        <v>34.646739445398516</v>
      </c>
      <c r="DE11" s="1599">
        <v>35.303039525109597</v>
      </c>
      <c r="DF11" s="1516">
        <v>4.2487597558922596</v>
      </c>
      <c r="DG11" s="1517">
        <v>39.814978639095614</v>
      </c>
      <c r="DH11" s="1599">
        <v>25.251181247636438</v>
      </c>
      <c r="DI11" s="1599">
        <v>60.145703103630488</v>
      </c>
      <c r="DJ11" s="1599">
        <v>60.797800999682885</v>
      </c>
      <c r="DK11" s="1599">
        <v>8.5877410890983761</v>
      </c>
      <c r="DL11" s="1599">
        <v>8.5383790330334453</v>
      </c>
      <c r="DM11" s="1599">
        <v>72.622729077404529</v>
      </c>
      <c r="DN11" s="1599">
        <v>48.106398664636593</v>
      </c>
      <c r="DO11" s="1599">
        <v>20.387645799115603</v>
      </c>
      <c r="DP11" s="1599">
        <v>31.909333648</v>
      </c>
      <c r="DQ11" s="1599">
        <v>1.3957480866</v>
      </c>
      <c r="DR11" s="1516">
        <v>2.3529540877551023</v>
      </c>
      <c r="DS11" s="1517">
        <v>63.05652775551561</v>
      </c>
      <c r="DT11" s="1599">
        <v>41.120062250321752</v>
      </c>
      <c r="DU11" s="1599">
        <v>93.488457524790718</v>
      </c>
      <c r="DV11" s="1599">
        <v>77.646466312280694</v>
      </c>
      <c r="DW11" s="1599">
        <v>6.2846509951456309</v>
      </c>
      <c r="DX11" s="1599">
        <v>6.98846276527643</v>
      </c>
      <c r="DY11" s="1599">
        <v>68.733469801904747</v>
      </c>
      <c r="DZ11" s="1599">
        <v>57.77634789333333</v>
      </c>
      <c r="EA11" s="1599">
        <v>182.49948811390539</v>
      </c>
      <c r="EB11" s="1599">
        <v>140.58437774036696</v>
      </c>
      <c r="EC11" s="1599">
        <v>140.43960320071366</v>
      </c>
      <c r="ED11" s="1516">
        <v>123.48193789473684</v>
      </c>
    </row>
    <row r="12" spans="1:134" ht="45.65" customHeight="1" x14ac:dyDescent="0.4">
      <c r="A12" s="1139" t="s">
        <v>162</v>
      </c>
      <c r="B12" s="1141">
        <v>3629.74</v>
      </c>
      <c r="C12" s="1141">
        <v>3110.52</v>
      </c>
      <c r="D12" s="1140">
        <v>2871.49</v>
      </c>
      <c r="E12" s="1140">
        <v>3239.33</v>
      </c>
      <c r="F12" s="1140">
        <v>3161.51</v>
      </c>
      <c r="G12" s="1140">
        <v>2849.3</v>
      </c>
      <c r="H12" s="1140">
        <v>2538.56</v>
      </c>
      <c r="I12" s="1140">
        <v>2409.65</v>
      </c>
      <c r="J12" s="1140">
        <v>2588.7600000000002</v>
      </c>
      <c r="K12" s="1140">
        <v>2516.803169982687</v>
      </c>
      <c r="L12" s="1140">
        <v>3755.1799999999994</v>
      </c>
      <c r="M12" s="1140">
        <v>3887.7217025435139</v>
      </c>
      <c r="N12" s="1855">
        <v>3798.2865736348294</v>
      </c>
      <c r="O12" s="1861">
        <v>3764.26</v>
      </c>
      <c r="P12" s="1142">
        <v>3471.3144974347083</v>
      </c>
      <c r="Q12" s="1145">
        <v>3434.45233902464</v>
      </c>
      <c r="R12" s="1598">
        <v>3684.4936361887681</v>
      </c>
      <c r="S12" s="1598">
        <v>3235.8599999999997</v>
      </c>
      <c r="T12" s="1598">
        <v>3050.7899999999995</v>
      </c>
      <c r="U12" s="1598">
        <v>2955.8365979629584</v>
      </c>
      <c r="V12" s="1598">
        <v>2824.9463547724677</v>
      </c>
      <c r="W12" s="1598">
        <v>2816.223872572969</v>
      </c>
      <c r="X12" s="1598">
        <v>4056.2400000000002</v>
      </c>
      <c r="Y12" s="1598">
        <v>4466.9644949629428</v>
      </c>
      <c r="Z12" s="1144">
        <v>4511.21</v>
      </c>
      <c r="AA12" s="1598">
        <v>4208.28</v>
      </c>
      <c r="AB12" s="1598">
        <v>4038.3899999999994</v>
      </c>
      <c r="AC12" s="1598">
        <v>4148.34</v>
      </c>
      <c r="AD12" s="1598">
        <v>6038.6200000000008</v>
      </c>
      <c r="AE12" s="1598">
        <v>5830.8199999999988</v>
      </c>
      <c r="AF12" s="1598">
        <v>5588.21</v>
      </c>
      <c r="AG12" s="1598">
        <v>5235.4769963633862</v>
      </c>
      <c r="AH12" s="1598">
        <v>4812.22</v>
      </c>
      <c r="AI12" s="1598">
        <v>4550.4799999999996</v>
      </c>
      <c r="AJ12" s="1598">
        <v>4640.0678696447349</v>
      </c>
      <c r="AK12" s="1598">
        <v>5008.41</v>
      </c>
      <c r="AL12" s="1598">
        <v>5173.1600000000008</v>
      </c>
      <c r="AM12" s="1143">
        <v>4771.7291825497268</v>
      </c>
      <c r="AN12" s="1598">
        <v>4598.8443240233582</v>
      </c>
      <c r="AO12" s="1598">
        <v>4729.3794405594399</v>
      </c>
      <c r="AP12" s="1598">
        <v>4694.0113504799074</v>
      </c>
      <c r="AQ12" s="1598">
        <v>5602.3642863153127</v>
      </c>
      <c r="AR12" s="1598">
        <v>5107.1148753457082</v>
      </c>
      <c r="AS12" s="1598">
        <v>4776.1462801942662</v>
      </c>
      <c r="AT12" s="1598">
        <v>4575.4471242353038</v>
      </c>
      <c r="AU12" s="1598">
        <v>4576.0792804550983</v>
      </c>
      <c r="AV12" s="1598">
        <v>4297.3744362095249</v>
      </c>
      <c r="AW12" s="1598">
        <v>4876.5588421041675</v>
      </c>
      <c r="AX12" s="1144">
        <v>5049.4362356638994</v>
      </c>
      <c r="AY12" s="1143">
        <v>4627.620422633122</v>
      </c>
      <c r="AZ12" s="1598">
        <v>4374.1435108145333</v>
      </c>
      <c r="BA12" s="1598">
        <v>7898.3401292696362</v>
      </c>
      <c r="BB12" s="1598">
        <v>7347.6050600617127</v>
      </c>
      <c r="BC12" s="1598">
        <v>6886.2351623983068</v>
      </c>
      <c r="BD12" s="1598">
        <v>6490.6126578246813</v>
      </c>
      <c r="BE12" s="1598">
        <v>6239.98</v>
      </c>
      <c r="BF12" s="1598">
        <v>6329.0761659976533</v>
      </c>
      <c r="BG12" s="1598">
        <v>6016.4993216643779</v>
      </c>
      <c r="BH12" s="1598">
        <v>5993.8837748444867</v>
      </c>
      <c r="BI12" s="1598">
        <v>5843.3697983312413</v>
      </c>
      <c r="BJ12" s="1144">
        <v>6283.1002491964309</v>
      </c>
      <c r="BK12" s="1143">
        <v>6210.4333696691947</v>
      </c>
      <c r="BL12" s="1598">
        <v>8015.7853565465384</v>
      </c>
      <c r="BM12" s="1598">
        <v>7834.107529425828</v>
      </c>
      <c r="BN12" s="1598">
        <v>8421.8820424388487</v>
      </c>
      <c r="BO12" s="1598">
        <v>7934.6189094549136</v>
      </c>
      <c r="BP12" s="1598">
        <v>7267.6128034901358</v>
      </c>
      <c r="BQ12" s="1598">
        <v>6944.4432787982314</v>
      </c>
      <c r="BR12" s="1598">
        <v>6667.4511986173648</v>
      </c>
      <c r="BS12" s="1598">
        <v>6542.6299606165285</v>
      </c>
      <c r="BT12" s="1598">
        <v>6704.662371681261</v>
      </c>
      <c r="BU12" s="1598">
        <v>6266.8606942101032</v>
      </c>
      <c r="BV12" s="1144">
        <v>6533.0463933765814</v>
      </c>
      <c r="BW12" s="1143">
        <v>6743.8051687209218</v>
      </c>
      <c r="BX12" s="1598">
        <v>6607.2380935261799</v>
      </c>
      <c r="BY12" s="1598">
        <v>6207.9401704021802</v>
      </c>
      <c r="BZ12" s="1598">
        <v>8871.1360545609987</v>
      </c>
      <c r="CA12" s="1598">
        <v>9249.3269329455197</v>
      </c>
      <c r="CB12" s="1598">
        <v>8958.6425142589342</v>
      </c>
      <c r="CC12" s="1598">
        <v>8674.7622607608882</v>
      </c>
      <c r="CD12" s="1598">
        <v>8367.6405597073608</v>
      </c>
      <c r="CE12" s="1598">
        <v>7608.8733622662094</v>
      </c>
      <c r="CF12" s="1598">
        <v>7630.7910839095648</v>
      </c>
      <c r="CG12" s="1598">
        <v>7085.9629493001094</v>
      </c>
      <c r="CH12" s="1144">
        <v>6523.8335582295158</v>
      </c>
      <c r="CI12" s="1143">
        <v>6799.583872115033</v>
      </c>
      <c r="CJ12" s="1598">
        <v>6572.1003651142364</v>
      </c>
      <c r="CK12" s="1598">
        <v>5858.9967592795674</v>
      </c>
      <c r="CL12" s="1598">
        <v>5350.8220471296208</v>
      </c>
      <c r="CM12" s="1598">
        <v>4681.886119137971</v>
      </c>
      <c r="CN12" s="1598">
        <v>4288.649730611115</v>
      </c>
      <c r="CO12" s="1598">
        <v>4002.1070547738691</v>
      </c>
      <c r="CP12" s="1598">
        <v>4586.0711939592829</v>
      </c>
      <c r="CQ12" s="1598">
        <v>4050.5843847151759</v>
      </c>
      <c r="CR12" s="1598">
        <v>4235.0393539445458</v>
      </c>
      <c r="CS12" s="1598">
        <v>3647.0145373304035</v>
      </c>
      <c r="CT12" s="1144">
        <v>3564.3069495802233</v>
      </c>
      <c r="CU12" s="1143">
        <v>3198.0861942240213</v>
      </c>
      <c r="CV12" s="1598">
        <v>3186.5941280659222</v>
      </c>
      <c r="CW12" s="1598">
        <v>2315.8173911184153</v>
      </c>
      <c r="CX12" s="1598">
        <v>2409.9973252798623</v>
      </c>
      <c r="CY12" s="1598">
        <v>3095.0700464798383</v>
      </c>
      <c r="CZ12" s="1598">
        <v>2399.6446435547305</v>
      </c>
      <c r="DA12" s="1598">
        <v>2211.079307681126</v>
      </c>
      <c r="DB12" s="1598">
        <v>1949.2137902820261</v>
      </c>
      <c r="DC12" s="1598">
        <v>1652.6968742708002</v>
      </c>
      <c r="DD12" s="1598">
        <v>1871.8057207727159</v>
      </c>
      <c r="DE12" s="1598">
        <v>1518.1241969744503</v>
      </c>
      <c r="DF12" s="1144">
        <v>2297.6731112296829</v>
      </c>
      <c r="DG12" s="1143">
        <v>2708.8612224358121</v>
      </c>
      <c r="DH12" s="1598">
        <v>2566.2789057890577</v>
      </c>
      <c r="DI12" s="1598">
        <v>2611.1641388463463</v>
      </c>
      <c r="DJ12" s="1598">
        <v>2738.8444148304789</v>
      </c>
      <c r="DK12" s="1598">
        <v>2560.1376223869329</v>
      </c>
      <c r="DL12" s="1598">
        <v>2846.7081287728552</v>
      </c>
      <c r="DM12" s="1598">
        <v>3178.7667129684301</v>
      </c>
      <c r="DN12" s="1598">
        <v>3163.8237042242768</v>
      </c>
      <c r="DO12" s="1598">
        <v>3181.3123710306991</v>
      </c>
      <c r="DP12" s="1598">
        <v>3000.8859061124376</v>
      </c>
      <c r="DQ12" s="1598">
        <v>3117.5715427618579</v>
      </c>
      <c r="DR12" s="1144">
        <v>3692.8064404095835</v>
      </c>
      <c r="DS12" s="1143">
        <v>3784.3037922189424</v>
      </c>
      <c r="DT12" s="1598">
        <v>3960.4214751125396</v>
      </c>
      <c r="DU12" s="1598">
        <v>4661.7958322497661</v>
      </c>
      <c r="DV12" s="1598">
        <v>5446.1385550625373</v>
      </c>
      <c r="DW12" s="1598">
        <v>5307.2250966126894</v>
      </c>
      <c r="DX12" s="1598">
        <v>5793.3933176244036</v>
      </c>
      <c r="DY12" s="1598">
        <v>5012.0801589516768</v>
      </c>
      <c r="DZ12" s="1598">
        <v>4820.2415141510246</v>
      </c>
      <c r="EA12" s="1598">
        <v>5170.3641686390893</v>
      </c>
      <c r="EB12" s="1598">
        <v>4889.7470662380947</v>
      </c>
      <c r="EC12" s="1598">
        <v>7026.2428721534379</v>
      </c>
      <c r="ED12" s="1144">
        <v>9304.330211938759</v>
      </c>
    </row>
    <row r="13" spans="1:134" ht="45.65" customHeight="1" x14ac:dyDescent="0.4">
      <c r="A13" s="1124" t="s">
        <v>759</v>
      </c>
      <c r="B13" s="1118">
        <v>61.52</v>
      </c>
      <c r="C13" s="1118">
        <v>59.83</v>
      </c>
      <c r="D13" s="1117">
        <v>60.96</v>
      </c>
      <c r="E13" s="1117">
        <v>63.99</v>
      </c>
      <c r="F13" s="1117">
        <v>66.459999999999994</v>
      </c>
      <c r="G13" s="1117">
        <v>65.760000000000005</v>
      </c>
      <c r="H13" s="1117">
        <v>67.64</v>
      </c>
      <c r="I13" s="1117">
        <v>66.94</v>
      </c>
      <c r="J13" s="1117">
        <v>66.13</v>
      </c>
      <c r="K13" s="1117">
        <v>65.375249999999994</v>
      </c>
      <c r="L13" s="1117">
        <v>65.819999999999993</v>
      </c>
      <c r="M13" s="1117">
        <v>64.946849999999998</v>
      </c>
      <c r="N13" s="1854">
        <v>64.070925000000003</v>
      </c>
      <c r="O13" s="1863">
        <v>62.21</v>
      </c>
      <c r="P13" s="1601">
        <v>60.67</v>
      </c>
      <c r="Q13" s="1601">
        <v>62.525624999999998</v>
      </c>
      <c r="R13" s="1597">
        <v>63.149100000000004</v>
      </c>
      <c r="S13" s="1597">
        <v>63.841225000000009</v>
      </c>
      <c r="T13" s="1597">
        <v>59.599300000000007</v>
      </c>
      <c r="U13" s="1597">
        <v>57.579899999999995</v>
      </c>
      <c r="V13" s="1597">
        <v>57.419557272784893</v>
      </c>
      <c r="W13" s="1597">
        <v>57.053436873882497</v>
      </c>
      <c r="X13" s="1597">
        <v>57.03</v>
      </c>
      <c r="Y13" s="1597">
        <v>55.162500000000001</v>
      </c>
      <c r="Z13" s="1123">
        <v>54.148875000000004</v>
      </c>
      <c r="AA13" s="1597">
        <v>55.454575000000006</v>
      </c>
      <c r="AB13" s="1597">
        <v>55.152400000000007</v>
      </c>
      <c r="AC13" s="1597">
        <v>55.404850000000003</v>
      </c>
      <c r="AD13" s="1597">
        <v>56.931025000000005</v>
      </c>
      <c r="AE13" s="1597">
        <v>56.800975000000001</v>
      </c>
      <c r="AF13" s="1597">
        <v>57.2791</v>
      </c>
      <c r="AG13" s="1597">
        <v>57.791650000000004</v>
      </c>
      <c r="AH13" s="1597">
        <v>57.003700000000002</v>
      </c>
      <c r="AI13" s="1597">
        <v>59</v>
      </c>
      <c r="AJ13" s="1597">
        <v>57.986725</v>
      </c>
      <c r="AK13" s="1597">
        <v>58.866475000000001</v>
      </c>
      <c r="AL13" s="1597">
        <v>59.038600000000002</v>
      </c>
      <c r="AM13" s="1122">
        <v>61.666375000000002</v>
      </c>
      <c r="AN13" s="1597">
        <v>60.775150000000004</v>
      </c>
      <c r="AO13" s="1597">
        <v>61.570750000000004</v>
      </c>
      <c r="AP13" s="1597">
        <v>60.323800000000006</v>
      </c>
      <c r="AQ13" s="1597">
        <v>58.376874999999998</v>
      </c>
      <c r="AR13" s="1597">
        <v>57.669249999999998</v>
      </c>
      <c r="AS13" s="1597">
        <v>57.879625000000004</v>
      </c>
      <c r="AT13" s="1597">
        <v>57.271450000000002</v>
      </c>
      <c r="AU13" s="1597">
        <v>57.829899999999995</v>
      </c>
      <c r="AV13" s="1597">
        <v>56.353450000000002</v>
      </c>
      <c r="AW13" s="1597">
        <v>56.472025000000002</v>
      </c>
      <c r="AX13" s="1123">
        <v>72.472915663900409</v>
      </c>
      <c r="AY13" s="1122">
        <v>80.159204660503121</v>
      </c>
      <c r="AZ13" s="1597">
        <v>59.254255502318095</v>
      </c>
      <c r="BA13" s="1597">
        <v>159.45948472375258</v>
      </c>
      <c r="BB13" s="1597">
        <v>57.739988921208308</v>
      </c>
      <c r="BC13" s="1597">
        <v>56.561305197270059</v>
      </c>
      <c r="BD13" s="1597">
        <v>56.83497122551816</v>
      </c>
      <c r="BE13" s="1597">
        <v>54.21</v>
      </c>
      <c r="BF13" s="1597">
        <v>54.316209330859245</v>
      </c>
      <c r="BG13" s="1597">
        <v>54.774675333421122</v>
      </c>
      <c r="BH13" s="1597">
        <v>162.81017149816381</v>
      </c>
      <c r="BI13" s="1597">
        <v>57.043992091581678</v>
      </c>
      <c r="BJ13" s="1123">
        <v>78.031252828740662</v>
      </c>
      <c r="BK13" s="1122">
        <v>77.893754136886898</v>
      </c>
      <c r="BL13" s="1597">
        <v>77.135611147627685</v>
      </c>
      <c r="BM13" s="1597">
        <v>75.201839891308339</v>
      </c>
      <c r="BN13" s="1597">
        <v>75.950652267452242</v>
      </c>
      <c r="BO13" s="1597">
        <v>75.000367655668853</v>
      </c>
      <c r="BP13" s="1597">
        <v>74.811346875110274</v>
      </c>
      <c r="BQ13" s="1597">
        <v>77.4482160298857</v>
      </c>
      <c r="BR13" s="1597">
        <v>78.855313238812272</v>
      </c>
      <c r="BS13" s="1597">
        <v>56.827788334882257</v>
      </c>
      <c r="BT13" s="1597">
        <v>56.950057478108583</v>
      </c>
      <c r="BU13" s="1597">
        <v>58.73958413029019</v>
      </c>
      <c r="BV13" s="1123">
        <v>90.417561815946428</v>
      </c>
      <c r="BW13" s="1122">
        <v>91.185646151308944</v>
      </c>
      <c r="BX13" s="1597">
        <v>92.838150467630896</v>
      </c>
      <c r="BY13" s="1597">
        <v>91.189884886887313</v>
      </c>
      <c r="BZ13" s="1597">
        <v>92.065778304718037</v>
      </c>
      <c r="CA13" s="1597">
        <v>92.930091765361567</v>
      </c>
      <c r="CB13" s="1597">
        <v>91.659934425824034</v>
      </c>
      <c r="CC13" s="1597">
        <v>92.129894912171835</v>
      </c>
      <c r="CD13" s="1597">
        <v>91.326019708727898</v>
      </c>
      <c r="CE13" s="1597">
        <v>90.117129556885416</v>
      </c>
      <c r="CF13" s="1597">
        <v>91.520466346349394</v>
      </c>
      <c r="CG13" s="1597">
        <v>89.588658141736545</v>
      </c>
      <c r="CH13" s="1123">
        <v>90.450306521739122</v>
      </c>
      <c r="CI13" s="1122">
        <v>84.143337244711589</v>
      </c>
      <c r="CJ13" s="1597">
        <v>84.059187246227509</v>
      </c>
      <c r="CK13" s="1597">
        <v>57.879625000000004</v>
      </c>
      <c r="CL13" s="1597">
        <v>55.240375</v>
      </c>
      <c r="CM13" s="1597">
        <v>159.349601716027</v>
      </c>
      <c r="CN13" s="1597">
        <v>154.82923259722469</v>
      </c>
      <c r="CO13" s="1597">
        <v>154.637051757145</v>
      </c>
      <c r="CP13" s="1597">
        <v>150.52460179302699</v>
      </c>
      <c r="CQ13" s="1597">
        <v>145.18547683961199</v>
      </c>
      <c r="CR13" s="1597">
        <v>149.93332679818599</v>
      </c>
      <c r="CS13" s="1597">
        <v>185.42906376980363</v>
      </c>
      <c r="CT13" s="1123">
        <v>185.68498876275274</v>
      </c>
      <c r="CU13" s="1122">
        <v>188.77373873731312</v>
      </c>
      <c r="CV13" s="1597">
        <v>185.72911376776227</v>
      </c>
      <c r="CW13" s="1597">
        <v>188.75608874047936</v>
      </c>
      <c r="CX13" s="1597">
        <v>189.61211372791473</v>
      </c>
      <c r="CY13" s="1597">
        <v>188.95906373831909</v>
      </c>
      <c r="CZ13" s="1597">
        <v>190.97998872100732</v>
      </c>
      <c r="DA13" s="1597">
        <v>193.04503869600802</v>
      </c>
      <c r="DB13" s="1597">
        <v>191.79188871083167</v>
      </c>
      <c r="DC13" s="1597">
        <v>187.28231375057507</v>
      </c>
      <c r="DD13" s="1597">
        <v>186.84988875785851</v>
      </c>
      <c r="DE13" s="1597">
        <v>191.4918398431636</v>
      </c>
      <c r="DF13" s="1123">
        <v>191.99486484041012</v>
      </c>
      <c r="DG13" s="1122">
        <v>191.54478984090639</v>
      </c>
      <c r="DH13" s="1597">
        <v>191.20943984727123</v>
      </c>
      <c r="DI13" s="1597">
        <v>190.98881485041261</v>
      </c>
      <c r="DJ13" s="1597">
        <v>190.32693985392589</v>
      </c>
      <c r="DK13" s="1597">
        <v>191.97721483886605</v>
      </c>
      <c r="DL13" s="1597">
        <v>191.18296484714728</v>
      </c>
      <c r="DM13" s="1597">
        <v>192.78028983133217</v>
      </c>
      <c r="DN13" s="1597">
        <v>195.98376480382851</v>
      </c>
      <c r="DO13" s="1597">
        <v>197.85466479126021</v>
      </c>
      <c r="DP13" s="1597">
        <v>194.28936481892316</v>
      </c>
      <c r="DQ13" s="1597">
        <v>191.44771484387036</v>
      </c>
      <c r="DR13" s="1123">
        <v>207.10531234924323</v>
      </c>
      <c r="DS13" s="1122">
        <v>205.99758717023198</v>
      </c>
      <c r="DT13" s="1597">
        <v>207.1184559418902</v>
      </c>
      <c r="DU13" s="1597">
        <v>210.07639771670276</v>
      </c>
      <c r="DV13" s="1597">
        <v>215.42761175995437</v>
      </c>
      <c r="DW13" s="1597">
        <v>222.93585464575273</v>
      </c>
      <c r="DX13" s="1597">
        <v>225.00376302712144</v>
      </c>
      <c r="DY13" s="1597">
        <v>220.63646961616544</v>
      </c>
      <c r="DZ13" s="1597">
        <v>221.13566594356723</v>
      </c>
      <c r="EA13" s="1597">
        <v>219.32777099725431</v>
      </c>
      <c r="EB13" s="1597">
        <v>218.68330844029074</v>
      </c>
      <c r="EC13" s="1597">
        <v>164.697551669365</v>
      </c>
      <c r="ED13" s="1123">
        <v>166.55962665311802</v>
      </c>
    </row>
    <row r="14" spans="1:134" ht="45.65" customHeight="1" x14ac:dyDescent="0.4">
      <c r="A14" s="1139" t="s">
        <v>840</v>
      </c>
      <c r="B14" s="1141">
        <v>0</v>
      </c>
      <c r="C14" s="1141">
        <v>0</v>
      </c>
      <c r="D14" s="1140">
        <v>0</v>
      </c>
      <c r="E14" s="1146">
        <v>0</v>
      </c>
      <c r="F14" s="1146">
        <v>0</v>
      </c>
      <c r="G14" s="1146">
        <v>0</v>
      </c>
      <c r="H14" s="1146">
        <v>0</v>
      </c>
      <c r="I14" s="1146">
        <v>0</v>
      </c>
      <c r="J14" s="1146">
        <v>0</v>
      </c>
      <c r="K14" s="1146">
        <v>0</v>
      </c>
      <c r="L14" s="1146">
        <v>0</v>
      </c>
      <c r="M14" s="1146">
        <v>0</v>
      </c>
      <c r="N14" s="1857">
        <v>0</v>
      </c>
      <c r="O14" s="1864">
        <v>0</v>
      </c>
      <c r="P14" s="1146">
        <v>0</v>
      </c>
      <c r="Q14" s="1146">
        <v>0</v>
      </c>
      <c r="R14" s="1147">
        <v>0</v>
      </c>
      <c r="S14" s="1147">
        <v>0.52</v>
      </c>
      <c r="T14" s="1598">
        <v>0.52</v>
      </c>
      <c r="U14" s="1598">
        <v>0</v>
      </c>
      <c r="V14" s="1598">
        <v>1.9432272784890355E-2</v>
      </c>
      <c r="W14" s="1598">
        <v>2.0511873882495157E-2</v>
      </c>
      <c r="X14" s="1598">
        <v>0</v>
      </c>
      <c r="Y14" s="1598">
        <v>0</v>
      </c>
      <c r="Z14" s="1144">
        <v>0</v>
      </c>
      <c r="AA14" s="1598">
        <v>0</v>
      </c>
      <c r="AB14" s="1598">
        <v>0</v>
      </c>
      <c r="AC14" s="1598">
        <v>0</v>
      </c>
      <c r="AD14" s="1598">
        <v>0</v>
      </c>
      <c r="AE14" s="1598">
        <v>0</v>
      </c>
      <c r="AF14" s="1598">
        <v>0</v>
      </c>
      <c r="AG14" s="1598">
        <v>0</v>
      </c>
      <c r="AH14" s="1598">
        <v>0</v>
      </c>
      <c r="AI14" s="1598">
        <v>0</v>
      </c>
      <c r="AJ14" s="1598">
        <v>0</v>
      </c>
      <c r="AK14" s="1598">
        <v>0</v>
      </c>
      <c r="AL14" s="1598">
        <v>0</v>
      </c>
      <c r="AM14" s="1143">
        <v>0</v>
      </c>
      <c r="AN14" s="1598">
        <v>0</v>
      </c>
      <c r="AO14" s="1598">
        <v>0</v>
      </c>
      <c r="AP14" s="1598">
        <v>0</v>
      </c>
      <c r="AQ14" s="1598">
        <v>0</v>
      </c>
      <c r="AR14" s="1598">
        <v>0</v>
      </c>
      <c r="AS14" s="1598">
        <v>0</v>
      </c>
      <c r="AT14" s="1598">
        <v>0</v>
      </c>
      <c r="AU14" s="1598">
        <v>0</v>
      </c>
      <c r="AV14" s="1598">
        <v>0</v>
      </c>
      <c r="AW14" s="1598">
        <v>0</v>
      </c>
      <c r="AX14" s="1144">
        <v>15.901440663900413</v>
      </c>
      <c r="AY14" s="1143">
        <v>22.539679660503111</v>
      </c>
      <c r="AZ14" s="1598">
        <v>0.73585550231809282</v>
      </c>
      <c r="BA14" s="1598">
        <v>101.76345972375258</v>
      </c>
      <c r="BB14" s="1598">
        <v>0.70568892120830951</v>
      </c>
      <c r="BC14" s="1598">
        <v>0.70128019727006197</v>
      </c>
      <c r="BD14" s="1598">
        <v>0.69954622551815926</v>
      </c>
      <c r="BE14" s="1598">
        <v>0.08</v>
      </c>
      <c r="BF14" s="1598">
        <v>8.1809330859241872E-2</v>
      </c>
      <c r="BG14" s="1598">
        <v>8.1275333421116994E-2</v>
      </c>
      <c r="BH14" s="1598">
        <v>105.99007149816383</v>
      </c>
      <c r="BI14" s="1598">
        <v>7.8542091581683654E-2</v>
      </c>
      <c r="BJ14" s="1144">
        <v>20.251077828740655</v>
      </c>
      <c r="BK14" s="1143">
        <v>20.266579136886897</v>
      </c>
      <c r="BL14" s="1598">
        <v>20.269611147627682</v>
      </c>
      <c r="BM14" s="1598">
        <v>20.267464891308343</v>
      </c>
      <c r="BN14" s="1598">
        <v>20.148002267452242</v>
      </c>
      <c r="BO14" s="1598">
        <v>20.264892655668856</v>
      </c>
      <c r="BP14" s="1598">
        <v>20.25564687511028</v>
      </c>
      <c r="BQ14" s="1598">
        <v>20.249441029885705</v>
      </c>
      <c r="BR14" s="1598">
        <v>20.248938238812272</v>
      </c>
      <c r="BS14" s="1598">
        <v>6.1238334882252894E-2</v>
      </c>
      <c r="BT14" s="1598">
        <v>6.1107478108581428E-2</v>
      </c>
      <c r="BU14" s="1598">
        <v>6.0534130290194971E-2</v>
      </c>
      <c r="BV14" s="1144">
        <v>30.755486815946426</v>
      </c>
      <c r="BW14" s="1143">
        <v>31.095171151308939</v>
      </c>
      <c r="BX14" s="1598">
        <v>31.095275467630906</v>
      </c>
      <c r="BY14" s="1598">
        <v>31.095584886887305</v>
      </c>
      <c r="BZ14" s="1598">
        <v>31.095553304718031</v>
      </c>
      <c r="CA14" s="1598">
        <v>31.095416765361566</v>
      </c>
      <c r="CB14" s="1598">
        <v>31.095159425824029</v>
      </c>
      <c r="CC14" s="1598">
        <v>31.094644912171827</v>
      </c>
      <c r="CD14" s="1598">
        <v>31.094019708727906</v>
      </c>
      <c r="CE14" s="1598">
        <v>31.09382955688541</v>
      </c>
      <c r="CF14" s="1598">
        <v>31.093391346349399</v>
      </c>
      <c r="CG14" s="1598">
        <v>31.09320814173655</v>
      </c>
      <c r="CH14" s="1144">
        <v>31.143956521739128</v>
      </c>
      <c r="CI14" s="1143">
        <v>25.28068724471159</v>
      </c>
      <c r="CJ14" s="1598">
        <v>25.280687246227505</v>
      </c>
      <c r="CK14" s="1598">
        <v>0</v>
      </c>
      <c r="CL14" s="1598">
        <v>0</v>
      </c>
      <c r="CM14" s="1598">
        <v>0</v>
      </c>
      <c r="CN14" s="1598">
        <v>5.9805841234687518E-2</v>
      </c>
      <c r="CO14" s="1598">
        <v>0</v>
      </c>
      <c r="CP14" s="1598">
        <v>0</v>
      </c>
      <c r="CQ14" s="1598">
        <v>0</v>
      </c>
      <c r="CR14" s="1598">
        <v>0</v>
      </c>
      <c r="CS14" s="1598">
        <v>31.851012003418646</v>
      </c>
      <c r="CT14" s="1144">
        <v>31.85101199860074</v>
      </c>
      <c r="CU14" s="1143">
        <v>31.851012000111115</v>
      </c>
      <c r="CV14" s="1598">
        <v>31.851012003995276</v>
      </c>
      <c r="CW14" s="1598">
        <v>31.851012003123355</v>
      </c>
      <c r="CX14" s="1598">
        <v>31.851011998027719</v>
      </c>
      <c r="CY14" s="1598">
        <v>31.851012002734105</v>
      </c>
      <c r="CZ14" s="1598">
        <v>31.851012003055324</v>
      </c>
      <c r="DA14" s="1598">
        <v>31.851011996074014</v>
      </c>
      <c r="DB14" s="1598">
        <v>31.851011999963685</v>
      </c>
      <c r="DC14" s="1598">
        <v>31.8510120003601</v>
      </c>
      <c r="DD14" s="1598">
        <v>31.851012003870533</v>
      </c>
      <c r="DE14" s="1598">
        <v>31.851013129677636</v>
      </c>
      <c r="DF14" s="1144">
        <v>31.851013131313131</v>
      </c>
      <c r="DG14" s="1143">
        <v>31.851013127882386</v>
      </c>
      <c r="DH14" s="1598">
        <v>31.85101313132126</v>
      </c>
      <c r="DI14" s="1598">
        <v>31.851013132537613</v>
      </c>
      <c r="DJ14" s="1598">
        <v>31.851013130275899</v>
      </c>
      <c r="DK14" s="1598">
        <v>31.851013129615051</v>
      </c>
      <c r="DL14" s="1598">
        <v>31.85101313096628</v>
      </c>
      <c r="DM14" s="1598">
        <v>31.851013129088152</v>
      </c>
      <c r="DN14" s="1598">
        <v>31.851013129535524</v>
      </c>
      <c r="DO14" s="1598">
        <v>31.851013133291215</v>
      </c>
      <c r="DP14" s="1598">
        <v>31.851013129846152</v>
      </c>
      <c r="DQ14" s="1598">
        <v>31.851013129999348</v>
      </c>
      <c r="DR14" s="1144">
        <v>48.911785623129248</v>
      </c>
      <c r="DS14" s="1143">
        <v>48.245310440268014</v>
      </c>
      <c r="DT14" s="1598">
        <v>47.989479223938233</v>
      </c>
      <c r="DU14" s="1598">
        <v>47.999871024468774</v>
      </c>
      <c r="DV14" s="1598">
        <v>49.450435101754387</v>
      </c>
      <c r="DW14" s="1598">
        <v>56.199727994174751</v>
      </c>
      <c r="DX14" s="1598">
        <v>56.176111393792432</v>
      </c>
      <c r="DY14" s="1598">
        <v>55.735942948571427</v>
      </c>
      <c r="DZ14" s="1598">
        <v>54.143614294222218</v>
      </c>
      <c r="EA14" s="1598">
        <v>52.059369341595293</v>
      </c>
      <c r="EB14" s="1598">
        <v>54.859431763302752</v>
      </c>
      <c r="EC14" s="1598">
        <v>0</v>
      </c>
      <c r="ED14" s="1144">
        <v>0</v>
      </c>
    </row>
    <row r="15" spans="1:134" ht="45.65" customHeight="1" x14ac:dyDescent="0.4">
      <c r="A15" s="1139" t="s">
        <v>841</v>
      </c>
      <c r="B15" s="1141">
        <v>61.52</v>
      </c>
      <c r="C15" s="1141">
        <v>59.83</v>
      </c>
      <c r="D15" s="1140">
        <v>60.96</v>
      </c>
      <c r="E15" s="1140">
        <v>63.99</v>
      </c>
      <c r="F15" s="1140">
        <v>66.459999999999994</v>
      </c>
      <c r="G15" s="1140">
        <v>65.760000000000005</v>
      </c>
      <c r="H15" s="1140">
        <v>67.64</v>
      </c>
      <c r="I15" s="1140">
        <v>66.94</v>
      </c>
      <c r="J15" s="1140">
        <v>66.13</v>
      </c>
      <c r="K15" s="1140">
        <v>65.375249999999994</v>
      </c>
      <c r="L15" s="1140">
        <v>65.819999999999993</v>
      </c>
      <c r="M15" s="1140">
        <v>64.946849999999998</v>
      </c>
      <c r="N15" s="1855">
        <v>64.070925000000003</v>
      </c>
      <c r="O15" s="1865">
        <v>62.21</v>
      </c>
      <c r="P15" s="1866">
        <v>60.67</v>
      </c>
      <c r="Q15" s="1866">
        <v>62.525624999999998</v>
      </c>
      <c r="R15" s="1598">
        <v>63.149100000000004</v>
      </c>
      <c r="S15" s="1598">
        <v>63.321225000000005</v>
      </c>
      <c r="T15" s="1598">
        <v>59.079300000000003</v>
      </c>
      <c r="U15" s="1598">
        <v>57.579899999999995</v>
      </c>
      <c r="V15" s="1598">
        <v>57.400125000000003</v>
      </c>
      <c r="W15" s="1598">
        <v>57.032924999999999</v>
      </c>
      <c r="X15" s="1598">
        <v>57.03</v>
      </c>
      <c r="Y15" s="1598">
        <v>55.162500000000001</v>
      </c>
      <c r="Z15" s="1144">
        <v>54.148875000000004</v>
      </c>
      <c r="AA15" s="1598">
        <v>55.454575000000006</v>
      </c>
      <c r="AB15" s="1598">
        <v>55.152400000000007</v>
      </c>
      <c r="AC15" s="1598">
        <v>55.404850000000003</v>
      </c>
      <c r="AD15" s="1598">
        <v>56.931025000000005</v>
      </c>
      <c r="AE15" s="1598">
        <v>56.800975000000001</v>
      </c>
      <c r="AF15" s="1598">
        <v>57.2791</v>
      </c>
      <c r="AG15" s="1598">
        <v>57.791650000000004</v>
      </c>
      <c r="AH15" s="1598">
        <v>57.003700000000002</v>
      </c>
      <c r="AI15" s="1598">
        <v>59</v>
      </c>
      <c r="AJ15" s="1598">
        <v>57.986725</v>
      </c>
      <c r="AK15" s="1598">
        <v>58.866475000000001</v>
      </c>
      <c r="AL15" s="1598">
        <v>59.038600000000002</v>
      </c>
      <c r="AM15" s="1143">
        <v>61.666375000000002</v>
      </c>
      <c r="AN15" s="1598">
        <v>60.775150000000004</v>
      </c>
      <c r="AO15" s="1598">
        <v>61.570750000000004</v>
      </c>
      <c r="AP15" s="1598">
        <v>60.323800000000006</v>
      </c>
      <c r="AQ15" s="1598">
        <v>58.376874999999998</v>
      </c>
      <c r="AR15" s="1598">
        <v>57.669249999999998</v>
      </c>
      <c r="AS15" s="1598">
        <v>57.879625000000004</v>
      </c>
      <c r="AT15" s="1598">
        <v>57.271450000000002</v>
      </c>
      <c r="AU15" s="1598">
        <v>57.829899999999995</v>
      </c>
      <c r="AV15" s="1598">
        <v>56.353450000000002</v>
      </c>
      <c r="AW15" s="1598">
        <v>56.472025000000002</v>
      </c>
      <c r="AX15" s="1144">
        <v>56.571475</v>
      </c>
      <c r="AY15" s="1143">
        <v>57.619525000000003</v>
      </c>
      <c r="AZ15" s="1598">
        <v>58.5184</v>
      </c>
      <c r="BA15" s="1598">
        <v>57.696025000000006</v>
      </c>
      <c r="BB15" s="1598">
        <v>57.034300000000002</v>
      </c>
      <c r="BC15" s="1598">
        <v>55.860025</v>
      </c>
      <c r="BD15" s="1598">
        <v>56.135424999999998</v>
      </c>
      <c r="BE15" s="1598">
        <v>54.13</v>
      </c>
      <c r="BF15" s="1598">
        <v>54.234400000000001</v>
      </c>
      <c r="BG15" s="1598">
        <v>54.693400000000004</v>
      </c>
      <c r="BH15" s="1598">
        <v>56.820099999999996</v>
      </c>
      <c r="BI15" s="1598">
        <v>56.965449999999997</v>
      </c>
      <c r="BJ15" s="1144">
        <v>57.780175000000007</v>
      </c>
      <c r="BK15" s="1143">
        <v>57.627175000000001</v>
      </c>
      <c r="BL15" s="1598">
        <v>56.866</v>
      </c>
      <c r="BM15" s="1598">
        <v>54.934375000000003</v>
      </c>
      <c r="BN15" s="1598">
        <v>55.80265</v>
      </c>
      <c r="BO15" s="1598">
        <v>54.735475000000001</v>
      </c>
      <c r="BP15" s="1598">
        <v>54.555700000000002</v>
      </c>
      <c r="BQ15" s="1598">
        <v>57.198774999999998</v>
      </c>
      <c r="BR15" s="1598">
        <v>58.606375</v>
      </c>
      <c r="BS15" s="1598">
        <v>56.766550000000002</v>
      </c>
      <c r="BT15" s="1598">
        <v>56.888950000000001</v>
      </c>
      <c r="BU15" s="1598">
        <v>58.679049999999997</v>
      </c>
      <c r="BV15" s="1144">
        <v>59.662075000000002</v>
      </c>
      <c r="BW15" s="1143">
        <v>60.090475000000005</v>
      </c>
      <c r="BX15" s="1598">
        <v>61.742874999999998</v>
      </c>
      <c r="BY15" s="1598">
        <v>60.094300000000004</v>
      </c>
      <c r="BZ15" s="1598">
        <v>60.970224999999999</v>
      </c>
      <c r="CA15" s="1598">
        <v>61.834674999999997</v>
      </c>
      <c r="CB15" s="1598">
        <v>60.564775000000004</v>
      </c>
      <c r="CC15" s="1598">
        <v>61.035250000000005</v>
      </c>
      <c r="CD15" s="1598">
        <v>60.231999999999999</v>
      </c>
      <c r="CE15" s="1598">
        <v>59.023300000000006</v>
      </c>
      <c r="CF15" s="1598">
        <v>60.427075000000002</v>
      </c>
      <c r="CG15" s="1598">
        <v>58.495449999999998</v>
      </c>
      <c r="CH15" s="1144">
        <v>59.306349999999995</v>
      </c>
      <c r="CI15" s="1143">
        <v>58.862650000000002</v>
      </c>
      <c r="CJ15" s="1598">
        <v>58.778500000000001</v>
      </c>
      <c r="CK15" s="1598">
        <v>57.879625000000004</v>
      </c>
      <c r="CL15" s="1598">
        <v>55.240375</v>
      </c>
      <c r="CM15" s="1598">
        <v>159.349601716027</v>
      </c>
      <c r="CN15" s="1598">
        <v>154.76942675599</v>
      </c>
      <c r="CO15" s="1598">
        <v>154.637051757145</v>
      </c>
      <c r="CP15" s="1598">
        <v>150.52460179302699</v>
      </c>
      <c r="CQ15" s="1598">
        <v>145.18547683961199</v>
      </c>
      <c r="CR15" s="1598">
        <v>149.93332679818599</v>
      </c>
      <c r="CS15" s="1598">
        <v>153.57805176638499</v>
      </c>
      <c r="CT15" s="1144">
        <v>153.833976764152</v>
      </c>
      <c r="CU15" s="1143">
        <v>156.922726737202</v>
      </c>
      <c r="CV15" s="1598">
        <v>153.87810176376701</v>
      </c>
      <c r="CW15" s="1598">
        <v>156.90507673735601</v>
      </c>
      <c r="CX15" s="1598">
        <v>157.761101729887</v>
      </c>
      <c r="CY15" s="1598">
        <v>157.10805173558498</v>
      </c>
      <c r="CZ15" s="1598">
        <v>159.12897671795199</v>
      </c>
      <c r="DA15" s="1598">
        <v>161.194026699934</v>
      </c>
      <c r="DB15" s="1598">
        <v>159.940876710868</v>
      </c>
      <c r="DC15" s="1598">
        <v>155.43130175021497</v>
      </c>
      <c r="DD15" s="1598">
        <v>154.99887675398799</v>
      </c>
      <c r="DE15" s="1598">
        <v>159.64082671348598</v>
      </c>
      <c r="DF15" s="1144">
        <v>160.14385170909699</v>
      </c>
      <c r="DG15" s="1143">
        <v>159.69377671302399</v>
      </c>
      <c r="DH15" s="1598">
        <v>159.35842671594997</v>
      </c>
      <c r="DI15" s="1598">
        <v>159.13780171787499</v>
      </c>
      <c r="DJ15" s="1598">
        <v>158.47592672364999</v>
      </c>
      <c r="DK15" s="1598">
        <v>160.12620170925101</v>
      </c>
      <c r="DL15" s="1598">
        <v>159.33195171618098</v>
      </c>
      <c r="DM15" s="1598">
        <v>160.92927670224401</v>
      </c>
      <c r="DN15" s="1598">
        <v>164.13275167429299</v>
      </c>
      <c r="DO15" s="1598">
        <v>166.00365165796899</v>
      </c>
      <c r="DP15" s="1598">
        <v>162.438351689077</v>
      </c>
      <c r="DQ15" s="1598">
        <v>159.596701713871</v>
      </c>
      <c r="DR15" s="1144">
        <v>158.19352672611399</v>
      </c>
      <c r="DS15" s="1143">
        <v>157.75227672996397</v>
      </c>
      <c r="DT15" s="1598">
        <v>159.12897671795199</v>
      </c>
      <c r="DU15" s="1598">
        <v>162.07652669223398</v>
      </c>
      <c r="DV15" s="1598">
        <v>165.97717665819999</v>
      </c>
      <c r="DW15" s="1598">
        <v>166.73612665157799</v>
      </c>
      <c r="DX15" s="1598">
        <v>168.827651633329</v>
      </c>
      <c r="DY15" s="1598">
        <v>164.90052666759402</v>
      </c>
      <c r="DZ15" s="1598">
        <v>166.992051649345</v>
      </c>
      <c r="EA15" s="1598">
        <v>167.26840165565901</v>
      </c>
      <c r="EB15" s="1598">
        <v>163.82387667698799</v>
      </c>
      <c r="EC15" s="1598">
        <v>164.697551669365</v>
      </c>
      <c r="ED15" s="1144">
        <v>166.55962665311802</v>
      </c>
    </row>
    <row r="16" spans="1:134" ht="45.65" customHeight="1" x14ac:dyDescent="0.4">
      <c r="A16" s="1135" t="s">
        <v>842</v>
      </c>
      <c r="B16" s="1137">
        <v>3812.9199999999996</v>
      </c>
      <c r="C16" s="1137">
        <v>3609.3199999999997</v>
      </c>
      <c r="D16" s="1136">
        <v>3103.7000000000003</v>
      </c>
      <c r="E16" s="1136">
        <v>3539.8700000000003</v>
      </c>
      <c r="F16" s="1136">
        <v>3593.1799999999994</v>
      </c>
      <c r="G16" s="1136">
        <v>3543.0199999999995</v>
      </c>
      <c r="H16" s="1136">
        <v>3761.9</v>
      </c>
      <c r="I16" s="1136">
        <v>3825.1499999999996</v>
      </c>
      <c r="J16" s="1136">
        <v>3959.4300000000003</v>
      </c>
      <c r="K16" s="1136">
        <v>4080.4564278865359</v>
      </c>
      <c r="L16" s="1117">
        <v>3772.92</v>
      </c>
      <c r="M16" s="1117">
        <v>3804.3734332690628</v>
      </c>
      <c r="N16" s="1854">
        <v>3527.901989958887</v>
      </c>
      <c r="O16" s="1860">
        <v>3606.03</v>
      </c>
      <c r="P16" s="1125">
        <v>3426.19</v>
      </c>
      <c r="Q16" s="1125">
        <v>3700.2882371553887</v>
      </c>
      <c r="R16" s="1597">
        <v>3806.0981558588705</v>
      </c>
      <c r="S16" s="1597">
        <v>3574.2399999999993</v>
      </c>
      <c r="T16" s="1597">
        <v>3530.67</v>
      </c>
      <c r="U16" s="1148">
        <v>3483.04</v>
      </c>
      <c r="V16" s="1597">
        <v>3502.1672161237161</v>
      </c>
      <c r="W16" s="1597">
        <v>3435.8512080888468</v>
      </c>
      <c r="X16" s="1597">
        <v>4108.1000000000004</v>
      </c>
      <c r="Y16" s="1597">
        <v>3143.963202662982</v>
      </c>
      <c r="Z16" s="1123">
        <v>3182.24</v>
      </c>
      <c r="AA16" s="1597">
        <v>3704.68</v>
      </c>
      <c r="AB16" s="1597">
        <v>3712.77</v>
      </c>
      <c r="AC16" s="1597">
        <v>3813.8599999999997</v>
      </c>
      <c r="AD16" s="1597">
        <v>3657.55</v>
      </c>
      <c r="AE16" s="1597">
        <v>3648.59</v>
      </c>
      <c r="AF16" s="1597">
        <v>3639.82</v>
      </c>
      <c r="AG16" s="1597">
        <v>3352.4200371437714</v>
      </c>
      <c r="AH16" s="1597">
        <v>3219.4700000000003</v>
      </c>
      <c r="AI16" s="1597">
        <v>3228.6000000000004</v>
      </c>
      <c r="AJ16" s="1597">
        <v>3211.3383024553063</v>
      </c>
      <c r="AK16" s="1597">
        <v>3148.2359269105254</v>
      </c>
      <c r="AL16" s="1597">
        <v>3159.5099999999998</v>
      </c>
      <c r="AM16" s="1122">
        <v>2972.374554473327</v>
      </c>
      <c r="AN16" s="1597">
        <v>3087.5806858449141</v>
      </c>
      <c r="AO16" s="1597">
        <v>3324.1723502860777</v>
      </c>
      <c r="AP16" s="1597">
        <v>3265.1302714256544</v>
      </c>
      <c r="AQ16" s="1597">
        <v>3367.3403580185472</v>
      </c>
      <c r="AR16" s="1597">
        <v>3526.2003112595962</v>
      </c>
      <c r="AS16" s="1597">
        <v>3425.1313281429725</v>
      </c>
      <c r="AT16" s="1597">
        <v>3226.5468745581165</v>
      </c>
      <c r="AU16" s="1597">
        <v>3327.5943110882954</v>
      </c>
      <c r="AV16" s="1597">
        <v>3339.6267594104265</v>
      </c>
      <c r="AW16" s="1597">
        <v>3849.4840971041667</v>
      </c>
      <c r="AX16" s="1123">
        <v>3869.3452846473028</v>
      </c>
      <c r="AY16" s="1122">
        <v>3761.3249926442354</v>
      </c>
      <c r="AZ16" s="1597">
        <v>3875.6986371360399</v>
      </c>
      <c r="BA16" s="1597">
        <v>4138.8869307413825</v>
      </c>
      <c r="BB16" s="1597">
        <v>4589.4316561191799</v>
      </c>
      <c r="BC16" s="1597">
        <v>4495.5724372366667</v>
      </c>
      <c r="BD16" s="1597">
        <v>4539.2269486594414</v>
      </c>
      <c r="BE16" s="1597">
        <v>4505.83</v>
      </c>
      <c r="BF16" s="1597">
        <v>4366.8451416480484</v>
      </c>
      <c r="BG16" s="1597">
        <v>4380.0830504693295</v>
      </c>
      <c r="BH16" s="1597">
        <v>4286.1991375252937</v>
      </c>
      <c r="BI16" s="1597">
        <v>4195.4542843237205</v>
      </c>
      <c r="BJ16" s="1123">
        <v>4335.0085490447473</v>
      </c>
      <c r="BK16" s="1122">
        <v>4363.263585702075</v>
      </c>
      <c r="BL16" s="1597">
        <v>4343.0666529162881</v>
      </c>
      <c r="BM16" s="1597">
        <v>4376.1491529591349</v>
      </c>
      <c r="BN16" s="1597">
        <v>5425.5664540439211</v>
      </c>
      <c r="BO16" s="1597">
        <v>5403.7560364102301</v>
      </c>
      <c r="BP16" s="1597">
        <v>5315.6670566044404</v>
      </c>
      <c r="BQ16" s="1597">
        <v>5315.4607008225612</v>
      </c>
      <c r="BR16" s="1597">
        <v>5265.5446809914165</v>
      </c>
      <c r="BS16" s="1597">
        <v>5293.0115437935083</v>
      </c>
      <c r="BT16" s="1597">
        <v>5285.2272363047286</v>
      </c>
      <c r="BU16" s="1597">
        <v>5317.2458097105055</v>
      </c>
      <c r="BV16" s="1123">
        <v>5770.4383105228271</v>
      </c>
      <c r="BW16" s="1122">
        <v>5698.5785759669479</v>
      </c>
      <c r="BX16" s="1597">
        <v>5697.2948251164744</v>
      </c>
      <c r="BY16" s="1597">
        <v>5934.3066912267832</v>
      </c>
      <c r="BZ16" s="1597">
        <v>5920.4578078761861</v>
      </c>
      <c r="CA16" s="1597">
        <v>6456.1481840776087</v>
      </c>
      <c r="CB16" s="1597">
        <v>6498.8299260409985</v>
      </c>
      <c r="CC16" s="1597">
        <v>6425.5869590939656</v>
      </c>
      <c r="CD16" s="1597">
        <v>7618.0889120030079</v>
      </c>
      <c r="CE16" s="1597">
        <v>7780.2756731454483</v>
      </c>
      <c r="CF16" s="1597">
        <v>7764.5147412717779</v>
      </c>
      <c r="CG16" s="1597">
        <v>7635.9421900527459</v>
      </c>
      <c r="CH16" s="1123">
        <v>7459.9829676623131</v>
      </c>
      <c r="CI16" s="1122">
        <v>8020.5851868462123</v>
      </c>
      <c r="CJ16" s="1597">
        <v>7899.3829421247192</v>
      </c>
      <c r="CK16" s="1597">
        <v>8445.4027851217579</v>
      </c>
      <c r="CL16" s="1597">
        <v>8444.6179565822586</v>
      </c>
      <c r="CM16" s="1597">
        <v>8503.399501799393</v>
      </c>
      <c r="CN16" s="1597">
        <v>8522.0254272683214</v>
      </c>
      <c r="CO16" s="1597">
        <v>8442.2972969055809</v>
      </c>
      <c r="CP16" s="1597">
        <v>8957.9251510665472</v>
      </c>
      <c r="CQ16" s="1597">
        <v>7972.8797254171668</v>
      </c>
      <c r="CR16" s="1597">
        <v>7916.9951055030706</v>
      </c>
      <c r="CS16" s="1597">
        <v>8238.4786083436356</v>
      </c>
      <c r="CT16" s="1123">
        <v>7936.917046634795</v>
      </c>
      <c r="CU16" s="1122">
        <v>7548.8086738580914</v>
      </c>
      <c r="CV16" s="1597">
        <v>7535.0248052120241</v>
      </c>
      <c r="CW16" s="1597">
        <v>7062.1068937151576</v>
      </c>
      <c r="CX16" s="1597">
        <v>7065.1529505286808</v>
      </c>
      <c r="CY16" s="1597">
        <v>7224.1915826520844</v>
      </c>
      <c r="CZ16" s="1597">
        <v>6313.0589598152264</v>
      </c>
      <c r="DA16" s="1597">
        <v>6341.01160726126</v>
      </c>
      <c r="DB16" s="1597">
        <v>6197.9158948432832</v>
      </c>
      <c r="DC16" s="1597">
        <v>5896.2470889989199</v>
      </c>
      <c r="DD16" s="1597">
        <v>6029.4638896079778</v>
      </c>
      <c r="DE16" s="1597">
        <v>5517.784382498643</v>
      </c>
      <c r="DF16" s="1123">
        <v>5176.6553963552178</v>
      </c>
      <c r="DG16" s="1122">
        <v>5205.2519436275234</v>
      </c>
      <c r="DH16" s="1597">
        <v>5130.2517938553137</v>
      </c>
      <c r="DI16" s="1597">
        <v>4585.8330756620662</v>
      </c>
      <c r="DJ16" s="1597">
        <v>4982.185813331118</v>
      </c>
      <c r="DK16" s="1597">
        <v>4702.4635362642657</v>
      </c>
      <c r="DL16" s="1597">
        <v>4686.9630586566855</v>
      </c>
      <c r="DM16" s="1597">
        <v>4931.6601940835153</v>
      </c>
      <c r="DN16" s="1597">
        <v>4927.8516578108211</v>
      </c>
      <c r="DO16" s="1597">
        <v>4792.6780344156668</v>
      </c>
      <c r="DP16" s="1597">
        <v>4765.0786402443082</v>
      </c>
      <c r="DQ16" s="1597">
        <v>4582.2069138713669</v>
      </c>
      <c r="DR16" s="1123">
        <v>4674.4273142816328</v>
      </c>
      <c r="DS16" s="1122">
        <v>4947.7692092832149</v>
      </c>
      <c r="DT16" s="1597">
        <v>4906.5063684324323</v>
      </c>
      <c r="DU16" s="1597">
        <v>4926.7531765112699</v>
      </c>
      <c r="DV16" s="1597">
        <v>4841.6613288426815</v>
      </c>
      <c r="DW16" s="1597">
        <v>4497.8126169504858</v>
      </c>
      <c r="DX16" s="1597">
        <v>5201.8418194781752</v>
      </c>
      <c r="DY16" s="1597">
        <v>5436.606874940956</v>
      </c>
      <c r="DZ16" s="1597">
        <v>5157.647752910224</v>
      </c>
      <c r="EA16" s="1597">
        <v>5217.60237099607</v>
      </c>
      <c r="EB16" s="1597">
        <v>5278.2185400067883</v>
      </c>
      <c r="EC16" s="1597">
        <v>4655.8974466085383</v>
      </c>
      <c r="ED16" s="1123">
        <v>4756.2357333150803</v>
      </c>
    </row>
    <row r="17" spans="1:134" ht="45.65" customHeight="1" x14ac:dyDescent="0.4">
      <c r="A17" s="1124" t="s">
        <v>843</v>
      </c>
      <c r="B17" s="1118">
        <v>1663.9499999999998</v>
      </c>
      <c r="C17" s="1118">
        <v>1507.88</v>
      </c>
      <c r="D17" s="1117">
        <v>1414.75</v>
      </c>
      <c r="E17" s="1117">
        <v>2012.8600000000001</v>
      </c>
      <c r="F17" s="1117">
        <v>2102.64</v>
      </c>
      <c r="G17" s="1117">
        <v>2098.94</v>
      </c>
      <c r="H17" s="1117">
        <v>2394.23</v>
      </c>
      <c r="I17" s="1117">
        <v>2519.3199999999997</v>
      </c>
      <c r="J17" s="1117">
        <v>2513.1000000000004</v>
      </c>
      <c r="K17" s="1117">
        <v>2642.7320952190703</v>
      </c>
      <c r="L17" s="1117">
        <v>2363.7299999999996</v>
      </c>
      <c r="M17" s="1117">
        <v>2438.7062701196483</v>
      </c>
      <c r="N17" s="1854">
        <v>2289.07088456673</v>
      </c>
      <c r="O17" s="1860">
        <v>2259.04</v>
      </c>
      <c r="P17" s="1125">
        <v>2292.9899999999998</v>
      </c>
      <c r="Q17" s="1125">
        <v>2450.8150753446116</v>
      </c>
      <c r="R17" s="1597">
        <v>2578.4125664145872</v>
      </c>
      <c r="S17" s="1597">
        <v>2360.3199999999997</v>
      </c>
      <c r="T17" s="1597">
        <v>2339.42</v>
      </c>
      <c r="U17" s="1148">
        <v>2311.2800000000002</v>
      </c>
      <c r="V17" s="1597">
        <v>2317.1139942705031</v>
      </c>
      <c r="W17" s="1597">
        <v>2442.0821641189659</v>
      </c>
      <c r="X17" s="1597">
        <v>3180.6800000000003</v>
      </c>
      <c r="Y17" s="1597">
        <v>2198.9857462881546</v>
      </c>
      <c r="Z17" s="1123">
        <v>2191.8599999999997</v>
      </c>
      <c r="AA17" s="1597">
        <v>2673.91</v>
      </c>
      <c r="AB17" s="1597">
        <v>2686.5</v>
      </c>
      <c r="AC17" s="1597">
        <v>2777.99</v>
      </c>
      <c r="AD17" s="1597">
        <v>2626.23</v>
      </c>
      <c r="AE17" s="1597">
        <v>2595.02</v>
      </c>
      <c r="AF17" s="1597">
        <v>2568.38</v>
      </c>
      <c r="AG17" s="1597">
        <v>2409.1444417455737</v>
      </c>
      <c r="AH17" s="1597">
        <v>2287.92</v>
      </c>
      <c r="AI17" s="1597">
        <v>2353.7600000000002</v>
      </c>
      <c r="AJ17" s="1597">
        <v>2349.9429189337479</v>
      </c>
      <c r="AK17" s="1597">
        <v>2300.6761414196358</v>
      </c>
      <c r="AL17" s="1597">
        <v>2275.4</v>
      </c>
      <c r="AM17" s="1122">
        <v>2107.1083009018985</v>
      </c>
      <c r="AN17" s="1597">
        <v>2195.4761061744603</v>
      </c>
      <c r="AO17" s="1597">
        <v>2334.6482968849332</v>
      </c>
      <c r="AP17" s="1597">
        <v>2309.8212218011845</v>
      </c>
      <c r="AQ17" s="1597">
        <v>2414.2863547161273</v>
      </c>
      <c r="AR17" s="1597">
        <v>2372.068974069075</v>
      </c>
      <c r="AS17" s="1597">
        <v>2317.2601896434198</v>
      </c>
      <c r="AT17" s="1597">
        <v>2103.0053604284412</v>
      </c>
      <c r="AU17" s="1597">
        <v>2104.6256672254117</v>
      </c>
      <c r="AV17" s="1597">
        <v>2104.704053738074</v>
      </c>
      <c r="AW17" s="1597">
        <v>2062.0419455208335</v>
      </c>
      <c r="AX17" s="1123">
        <v>2234.1609704149378</v>
      </c>
      <c r="AY17" s="1122">
        <v>2123.818012104678</v>
      </c>
      <c r="AZ17" s="1597">
        <v>2210.1407213633097</v>
      </c>
      <c r="BA17" s="1597">
        <v>2559.9724936250595</v>
      </c>
      <c r="BB17" s="1597">
        <v>2447.7297960338828</v>
      </c>
      <c r="BC17" s="1597">
        <v>2345.4676539036564</v>
      </c>
      <c r="BD17" s="1597">
        <v>2334.3902921658109</v>
      </c>
      <c r="BE17" s="1597">
        <v>2302.62</v>
      </c>
      <c r="BF17" s="1597">
        <v>2294.4586110122318</v>
      </c>
      <c r="BG17" s="1597">
        <v>2294.8383990707475</v>
      </c>
      <c r="BH17" s="1597">
        <v>2201.4114879524845</v>
      </c>
      <c r="BI17" s="1597">
        <v>2099.2138901492426</v>
      </c>
      <c r="BJ17" s="1123">
        <v>2180.6533317382355</v>
      </c>
      <c r="BK17" s="1122">
        <v>2233.7274160619781</v>
      </c>
      <c r="BL17" s="1597">
        <v>2220.0214568600786</v>
      </c>
      <c r="BM17" s="1597">
        <v>2225.6784064258654</v>
      </c>
      <c r="BN17" s="1597">
        <v>3157.3365843599358</v>
      </c>
      <c r="BO17" s="1597">
        <v>3177.4455190148242</v>
      </c>
      <c r="BP17" s="1597">
        <v>3162.906074408018</v>
      </c>
      <c r="BQ17" s="1597">
        <v>3135.0561998627672</v>
      </c>
      <c r="BR17" s="1597">
        <v>3135.1921299430064</v>
      </c>
      <c r="BS17" s="1597">
        <v>3135.6589135352187</v>
      </c>
      <c r="BT17" s="1597">
        <v>3124.088762591944</v>
      </c>
      <c r="BU17" s="1597">
        <v>3124.1722554170897</v>
      </c>
      <c r="BV17" s="1123">
        <v>3624.9983379198493</v>
      </c>
      <c r="BW17" s="1122">
        <v>3512.7307369279911</v>
      </c>
      <c r="BX17" s="1597">
        <v>3481.0352909915864</v>
      </c>
      <c r="BY17" s="1597">
        <v>3718.5250868942885</v>
      </c>
      <c r="BZ17" s="1597">
        <v>3706.6563372941091</v>
      </c>
      <c r="CA17" s="1597">
        <v>4207.0447559391105</v>
      </c>
      <c r="CB17" s="1597">
        <v>4190.7554178917972</v>
      </c>
      <c r="CC17" s="1597">
        <v>4163.1522220613333</v>
      </c>
      <c r="CD17" s="1597">
        <v>4314.7147110013329</v>
      </c>
      <c r="CE17" s="1597">
        <v>4501.8221852590659</v>
      </c>
      <c r="CF17" s="1597">
        <v>4454.4493227069352</v>
      </c>
      <c r="CG17" s="1597">
        <v>4443.2060351974578</v>
      </c>
      <c r="CH17" s="1123">
        <v>3563.718612514801</v>
      </c>
      <c r="CI17" s="1122">
        <v>3754.8223608574372</v>
      </c>
      <c r="CJ17" s="1597">
        <v>3759.4543122538025</v>
      </c>
      <c r="CK17" s="1597">
        <v>3751.3362444744389</v>
      </c>
      <c r="CL17" s="1597">
        <v>3686.4897407870867</v>
      </c>
      <c r="CM17" s="1597">
        <v>3751.4856951535439</v>
      </c>
      <c r="CN17" s="1597">
        <v>3729.2588457471102</v>
      </c>
      <c r="CO17" s="1597">
        <v>3720.7895763422375</v>
      </c>
      <c r="CP17" s="1597">
        <v>4218.9969102157411</v>
      </c>
      <c r="CQ17" s="1597">
        <v>3702.8844184861637</v>
      </c>
      <c r="CR17" s="1597">
        <v>3690.8715919241149</v>
      </c>
      <c r="CS17" s="1597">
        <v>3691.0600838789433</v>
      </c>
      <c r="CT17" s="1123">
        <v>3341.9030822411378</v>
      </c>
      <c r="CU17" s="1122">
        <v>3084.6552582616509</v>
      </c>
      <c r="CV17" s="1597">
        <v>3084.9052663670213</v>
      </c>
      <c r="CW17" s="1597">
        <v>2764.5624783635076</v>
      </c>
      <c r="CX17" s="1597">
        <v>2739.1521979948502</v>
      </c>
      <c r="CY17" s="1597">
        <v>2889.3769707814995</v>
      </c>
      <c r="CZ17" s="1597">
        <v>2733.9545452751609</v>
      </c>
      <c r="DA17" s="1597">
        <v>2747.278574412011</v>
      </c>
      <c r="DB17" s="1597">
        <v>2602.775878184937</v>
      </c>
      <c r="DC17" s="1597">
        <v>2585.7558065898452</v>
      </c>
      <c r="DD17" s="1597">
        <v>2713.4745802306625</v>
      </c>
      <c r="DE17" s="1597">
        <v>2629.2726192247073</v>
      </c>
      <c r="DF17" s="1123">
        <v>2312.5918733249155</v>
      </c>
      <c r="DG17" s="1122">
        <v>2386.2392656793695</v>
      </c>
      <c r="DH17" s="1597">
        <v>2307.9899640015128</v>
      </c>
      <c r="DI17" s="1597">
        <v>1771.1767333006962</v>
      </c>
      <c r="DJ17" s="1597">
        <v>2178.1606485102911</v>
      </c>
      <c r="DK17" s="1597">
        <v>1941.4738180438221</v>
      </c>
      <c r="DL17" s="1597">
        <v>1886.4117092507383</v>
      </c>
      <c r="DM17" s="1597">
        <v>2108.7911461929002</v>
      </c>
      <c r="DN17" s="1597">
        <v>2061.472910920847</v>
      </c>
      <c r="DO17" s="1597">
        <v>1910.7409135881239</v>
      </c>
      <c r="DP17" s="1597">
        <v>1996.2265381273846</v>
      </c>
      <c r="DQ17" s="1597">
        <v>1840.2296289763933</v>
      </c>
      <c r="DR17" s="1123">
        <v>2010.2682225122451</v>
      </c>
      <c r="DS17" s="1122">
        <v>2210.0987171760089</v>
      </c>
      <c r="DT17" s="1597">
        <v>2107.8692626164739</v>
      </c>
      <c r="DU17" s="1597">
        <v>2176.4614684346434</v>
      </c>
      <c r="DV17" s="1597">
        <v>2004.2294372694739</v>
      </c>
      <c r="DW17" s="1597">
        <v>1762.5575643</v>
      </c>
      <c r="DX17" s="1597">
        <v>1495.9311020727448</v>
      </c>
      <c r="DY17" s="1597">
        <v>1806.28093995619</v>
      </c>
      <c r="DZ17" s="1597">
        <v>1531.5191540293329</v>
      </c>
      <c r="EA17" s="1597">
        <v>1491.4748741353965</v>
      </c>
      <c r="EB17" s="1597">
        <v>1444.7627750935783</v>
      </c>
      <c r="EC17" s="1597">
        <v>1333.9180037332737</v>
      </c>
      <c r="ED17" s="1123">
        <v>1305.5076610363635</v>
      </c>
    </row>
    <row r="18" spans="1:134" ht="45.65" customHeight="1" x14ac:dyDescent="0.4">
      <c r="A18" s="1139" t="s">
        <v>844</v>
      </c>
      <c r="B18" s="1141">
        <v>643.01</v>
      </c>
      <c r="C18" s="1141">
        <v>622.04999999999995</v>
      </c>
      <c r="D18" s="1140">
        <v>622.04</v>
      </c>
      <c r="E18" s="1140">
        <v>658.63</v>
      </c>
      <c r="F18" s="1140">
        <v>767.75</v>
      </c>
      <c r="G18" s="1140">
        <v>766.42</v>
      </c>
      <c r="H18" s="1140">
        <v>756.35</v>
      </c>
      <c r="I18" s="1140">
        <v>751.31</v>
      </c>
      <c r="J18" s="1140">
        <v>745.45</v>
      </c>
      <c r="K18" s="1140">
        <v>864.75941201225203</v>
      </c>
      <c r="L18" s="1140">
        <v>860.78</v>
      </c>
      <c r="M18" s="1140">
        <v>860.77337539948769</v>
      </c>
      <c r="N18" s="1855">
        <v>842.19465686274509</v>
      </c>
      <c r="O18" s="1861">
        <v>946.98</v>
      </c>
      <c r="P18" s="1142">
        <v>852.68</v>
      </c>
      <c r="Q18" s="1142">
        <v>851.96085497598165</v>
      </c>
      <c r="R18" s="1598">
        <v>851.70020692471871</v>
      </c>
      <c r="S18" s="1598">
        <v>848.55</v>
      </c>
      <c r="T18" s="1599">
        <v>849.86</v>
      </c>
      <c r="U18" s="1149">
        <v>821.73</v>
      </c>
      <c r="V18" s="1598">
        <v>821.68273907973139</v>
      </c>
      <c r="W18" s="1598">
        <v>822.05378327331346</v>
      </c>
      <c r="X18" s="1598">
        <v>933.96</v>
      </c>
      <c r="Y18" s="1598">
        <v>935.31344125109911</v>
      </c>
      <c r="Z18" s="1144">
        <v>923.34</v>
      </c>
      <c r="AA18" s="1598">
        <v>910.82</v>
      </c>
      <c r="AB18" s="1598">
        <v>913.09</v>
      </c>
      <c r="AC18" s="1598">
        <v>911.55</v>
      </c>
      <c r="AD18" s="1598">
        <v>909.75</v>
      </c>
      <c r="AE18" s="1598">
        <v>878.56</v>
      </c>
      <c r="AF18" s="1598">
        <v>851.95</v>
      </c>
      <c r="AG18" s="1598">
        <v>842.65646724760984</v>
      </c>
      <c r="AH18" s="1598">
        <v>843.24</v>
      </c>
      <c r="AI18" s="1598">
        <v>937.31</v>
      </c>
      <c r="AJ18" s="1598">
        <v>936.79986710712808</v>
      </c>
      <c r="AK18" s="1598">
        <v>937.57017627594962</v>
      </c>
      <c r="AL18" s="1598">
        <v>909.4</v>
      </c>
      <c r="AM18" s="1143">
        <v>768.93088704565992</v>
      </c>
      <c r="AN18" s="1598">
        <v>846.23203768503015</v>
      </c>
      <c r="AO18" s="1598">
        <v>827.1387357869404</v>
      </c>
      <c r="AP18" s="1598">
        <v>827.2159027705294</v>
      </c>
      <c r="AQ18" s="1598">
        <v>956.89613361230477</v>
      </c>
      <c r="AR18" s="1598">
        <v>941.20660154435029</v>
      </c>
      <c r="AS18" s="1598">
        <v>913.74738399437638</v>
      </c>
      <c r="AT18" s="1598">
        <v>725.20570777502599</v>
      </c>
      <c r="AU18" s="1598">
        <v>727.17811287348616</v>
      </c>
      <c r="AV18" s="1598">
        <v>727.28457671350134</v>
      </c>
      <c r="AW18" s="1598">
        <v>727.75025093750003</v>
      </c>
      <c r="AX18" s="1144">
        <v>700.54832165975097</v>
      </c>
      <c r="AY18" s="1143">
        <v>679.21565759321004</v>
      </c>
      <c r="AZ18" s="1598">
        <v>686.3660730150724</v>
      </c>
      <c r="BA18" s="1598">
        <v>683.93687071068791</v>
      </c>
      <c r="BB18" s="1598">
        <v>1254.1065124113127</v>
      </c>
      <c r="BC18" s="1598">
        <v>1090.3858222239483</v>
      </c>
      <c r="BD18" s="1598">
        <v>1073.7738576725612</v>
      </c>
      <c r="BE18" s="1598">
        <v>1039.57</v>
      </c>
      <c r="BF18" s="1598">
        <v>1040.238310126103</v>
      </c>
      <c r="BG18" s="1598">
        <v>1040.9831834051279</v>
      </c>
      <c r="BH18" s="1598">
        <v>1041.587008693697</v>
      </c>
      <c r="BI18" s="1598">
        <v>1045.7103527476322</v>
      </c>
      <c r="BJ18" s="1144">
        <v>1026.1175768175087</v>
      </c>
      <c r="BK18" s="1143">
        <v>916.37455473111834</v>
      </c>
      <c r="BL18" s="1598">
        <v>901.22367335297668</v>
      </c>
      <c r="BM18" s="1598">
        <v>907.89296814654062</v>
      </c>
      <c r="BN18" s="1598">
        <v>1912.0085725763256</v>
      </c>
      <c r="BO18" s="1598">
        <v>1925.1760284555019</v>
      </c>
      <c r="BP18" s="1598">
        <v>1910.5454000070581</v>
      </c>
      <c r="BQ18" s="1598">
        <v>1883.105807509422</v>
      </c>
      <c r="BR18" s="1598">
        <v>1883.2810924922601</v>
      </c>
      <c r="BS18" s="1598">
        <v>1883.9395317294711</v>
      </c>
      <c r="BT18" s="1598">
        <v>1872.4019190718038</v>
      </c>
      <c r="BU18" s="1598">
        <v>1872.505778870725</v>
      </c>
      <c r="BV18" s="1144">
        <v>1865.6824104147045</v>
      </c>
      <c r="BW18" s="1143">
        <v>1861.3492113568502</v>
      </c>
      <c r="BX18" s="1598">
        <v>1829.5993430394271</v>
      </c>
      <c r="BY18" s="1598">
        <v>1816.950698942187</v>
      </c>
      <c r="BZ18" s="1598">
        <v>1805.094138313093</v>
      </c>
      <c r="CA18" s="1598">
        <v>1805.4951951720775</v>
      </c>
      <c r="CB18" s="1598">
        <v>1789.318368770937</v>
      </c>
      <c r="CC18" s="1598">
        <v>1761.9554640671599</v>
      </c>
      <c r="CD18" s="1598">
        <v>1763.8019298656457</v>
      </c>
      <c r="CE18" s="1598">
        <v>1752.6523713535539</v>
      </c>
      <c r="CF18" s="1598">
        <v>1753.8260350823673</v>
      </c>
      <c r="CG18" s="1598">
        <v>1742.6661929605086</v>
      </c>
      <c r="CH18" s="1144">
        <v>1740.7155188705992</v>
      </c>
      <c r="CI18" s="1143">
        <v>1834.9412019061538</v>
      </c>
      <c r="CJ18" s="1598">
        <v>1842.569173504636</v>
      </c>
      <c r="CK18" s="1598">
        <v>1836.646286612114</v>
      </c>
      <c r="CL18" s="1598">
        <v>1836.6337061709994</v>
      </c>
      <c r="CM18" s="1598">
        <v>1836.9337249100304</v>
      </c>
      <c r="CN18" s="1598">
        <v>1815.0385510969616</v>
      </c>
      <c r="CO18" s="1598">
        <v>1791.6690935070087</v>
      </c>
      <c r="CP18" s="1598">
        <v>1797.2948294621697</v>
      </c>
      <c r="CQ18" s="1598">
        <v>1795.4771022859236</v>
      </c>
      <c r="CR18" s="1598">
        <v>1788.7636760114074</v>
      </c>
      <c r="CS18" s="1598">
        <v>1789.0583525326983</v>
      </c>
      <c r="CT18" s="1144">
        <v>1569.3047561683768</v>
      </c>
      <c r="CU18" s="1143">
        <v>1391.004936842008</v>
      </c>
      <c r="CV18" s="1598">
        <v>1399.2403444293109</v>
      </c>
      <c r="CW18" s="1598">
        <v>1604.4697854509798</v>
      </c>
      <c r="CX18" s="1598">
        <v>1580.8861414744611</v>
      </c>
      <c r="CY18" s="1598">
        <v>1572.4266925039874</v>
      </c>
      <c r="CZ18" s="1599">
        <v>1572.9857195195143</v>
      </c>
      <c r="DA18" s="1599">
        <v>1561.7892913864555</v>
      </c>
      <c r="DB18" s="1599">
        <v>1562.0303059899968</v>
      </c>
      <c r="DC18" s="1599">
        <v>1543.9579467500901</v>
      </c>
      <c r="DD18" s="1599">
        <v>1528.5186443297621</v>
      </c>
      <c r="DE18" s="1599">
        <v>1635.639324025286</v>
      </c>
      <c r="DF18" s="1516">
        <v>1586.7371513047137</v>
      </c>
      <c r="DG18" s="1517">
        <v>1601.8611135058186</v>
      </c>
      <c r="DH18" s="1599">
        <v>1562.3186842931054</v>
      </c>
      <c r="DI18" s="1599">
        <v>1545.3393231925277</v>
      </c>
      <c r="DJ18" s="1599">
        <v>1540.1671874178885</v>
      </c>
      <c r="DK18" s="1599">
        <v>1514.0618823228992</v>
      </c>
      <c r="DL18" s="1599">
        <v>1510.1916603529978</v>
      </c>
      <c r="DM18" s="1599">
        <v>1525.5290444710085</v>
      </c>
      <c r="DN18" s="1599">
        <v>1544.02718400464</v>
      </c>
      <c r="DO18" s="1599">
        <v>1528.1041519772584</v>
      </c>
      <c r="DP18" s="1599">
        <v>1469.2839611464617</v>
      </c>
      <c r="DQ18" s="1599">
        <v>1416.6188240827209</v>
      </c>
      <c r="DR18" s="1516">
        <v>1399.8209400000001</v>
      </c>
      <c r="DS18" s="1517">
        <v>1390.3815399999999</v>
      </c>
      <c r="DT18" s="1599">
        <v>1398.6893199999997</v>
      </c>
      <c r="DU18" s="1599">
        <v>1374.9933070000004</v>
      </c>
      <c r="DV18" s="1599">
        <v>1384.6084169999999</v>
      </c>
      <c r="DW18" s="1599">
        <v>1364.155806</v>
      </c>
      <c r="DX18" s="1599">
        <v>1383.2884259999998</v>
      </c>
      <c r="DY18" s="1599">
        <v>1359.602952</v>
      </c>
      <c r="DZ18" s="1599">
        <v>1367.7921279999998</v>
      </c>
      <c r="EA18" s="1599">
        <v>1329.0312750000005</v>
      </c>
      <c r="EB18" s="1599">
        <v>1319.8120000000004</v>
      </c>
      <c r="EC18" s="1599">
        <v>1206.9123099999999</v>
      </c>
      <c r="ED18" s="1516">
        <v>1199.4447419999999</v>
      </c>
    </row>
    <row r="19" spans="1:134" ht="45.65" customHeight="1" x14ac:dyDescent="0.4">
      <c r="A19" s="1139" t="s">
        <v>162</v>
      </c>
      <c r="B19" s="1141">
        <v>1020.9399999999999</v>
      </c>
      <c r="C19" s="1141">
        <v>885.83</v>
      </c>
      <c r="D19" s="1140">
        <v>792.71</v>
      </c>
      <c r="E19" s="1140">
        <v>1354.23</v>
      </c>
      <c r="F19" s="1140">
        <v>1334.8899999999999</v>
      </c>
      <c r="G19" s="1140">
        <v>1332.52</v>
      </c>
      <c r="H19" s="1140">
        <v>1637.8799999999999</v>
      </c>
      <c r="I19" s="1140">
        <v>1768.01</v>
      </c>
      <c r="J19" s="1140">
        <v>1767.65</v>
      </c>
      <c r="K19" s="1140">
        <v>1777.9726832068184</v>
      </c>
      <c r="L19" s="1140">
        <v>1502.9499999999998</v>
      </c>
      <c r="M19" s="1140">
        <v>1577.9328947201607</v>
      </c>
      <c r="N19" s="1855">
        <v>1446.876227703985</v>
      </c>
      <c r="O19" s="1861">
        <v>1312.06</v>
      </c>
      <c r="P19" s="1142">
        <v>1440.31</v>
      </c>
      <c r="Q19" s="1142">
        <v>1598.85422036863</v>
      </c>
      <c r="R19" s="1598">
        <v>1726.7123594898685</v>
      </c>
      <c r="S19" s="1598">
        <v>1511.7699999999998</v>
      </c>
      <c r="T19" s="1599">
        <v>1489.56</v>
      </c>
      <c r="U19" s="1149">
        <v>1489.5500000000002</v>
      </c>
      <c r="V19" s="1598">
        <v>1495.4312551907717</v>
      </c>
      <c r="W19" s="1598">
        <v>1620.0283808456525</v>
      </c>
      <c r="X19" s="1598">
        <v>2246.7200000000003</v>
      </c>
      <c r="Y19" s="1598">
        <v>1263.6723050370556</v>
      </c>
      <c r="Z19" s="1144">
        <v>1268.5199999999995</v>
      </c>
      <c r="AA19" s="1598">
        <v>1763.0899999999997</v>
      </c>
      <c r="AB19" s="1598">
        <v>1773.4099999999999</v>
      </c>
      <c r="AC19" s="1598">
        <v>1866.4399999999998</v>
      </c>
      <c r="AD19" s="1598">
        <v>1716.48</v>
      </c>
      <c r="AE19" s="1598">
        <v>1716.46</v>
      </c>
      <c r="AF19" s="1598">
        <v>1716.43</v>
      </c>
      <c r="AG19" s="1598">
        <v>1566.4879744979639</v>
      </c>
      <c r="AH19" s="1598">
        <v>1444.68</v>
      </c>
      <c r="AI19" s="1598">
        <v>1416.4500000000003</v>
      </c>
      <c r="AJ19" s="1598">
        <v>1413.1430518266197</v>
      </c>
      <c r="AK19" s="1598">
        <v>1363.1059651436863</v>
      </c>
      <c r="AL19" s="1598">
        <v>1366</v>
      </c>
      <c r="AM19" s="1143">
        <v>1338.1774138562387</v>
      </c>
      <c r="AN19" s="1598">
        <v>1349.24406848943</v>
      </c>
      <c r="AO19" s="1598">
        <v>1507.5095610979929</v>
      </c>
      <c r="AP19" s="1598">
        <v>1482.6053190306552</v>
      </c>
      <c r="AQ19" s="1598">
        <v>1457.3902211038226</v>
      </c>
      <c r="AR19" s="1598">
        <v>1430.8623725247248</v>
      </c>
      <c r="AS19" s="1598">
        <v>1403.5128056490435</v>
      </c>
      <c r="AT19" s="1598">
        <v>1377.7996526534153</v>
      </c>
      <c r="AU19" s="1598">
        <v>1377.4475543519256</v>
      </c>
      <c r="AV19" s="1598">
        <v>1377.4194770245726</v>
      </c>
      <c r="AW19" s="1598">
        <v>1334.2916945833335</v>
      </c>
      <c r="AX19" s="1144">
        <v>1533.6126487551869</v>
      </c>
      <c r="AY19" s="1143">
        <v>1444.6023545114681</v>
      </c>
      <c r="AZ19" s="1598">
        <v>1523.7746483482374</v>
      </c>
      <c r="BA19" s="1598">
        <v>1876.0356229143715</v>
      </c>
      <c r="BB19" s="1598">
        <v>1193.6232836225702</v>
      </c>
      <c r="BC19" s="1598">
        <v>1255.0818316797081</v>
      </c>
      <c r="BD19" s="1598">
        <v>1260.6164344932497</v>
      </c>
      <c r="BE19" s="1598">
        <v>1263.05</v>
      </c>
      <c r="BF19" s="1598">
        <v>1254.2203008861288</v>
      </c>
      <c r="BG19" s="1598">
        <v>1253.8552156656197</v>
      </c>
      <c r="BH19" s="1598">
        <v>1159.8244792587875</v>
      </c>
      <c r="BI19" s="1598">
        <v>1053.5035374016106</v>
      </c>
      <c r="BJ19" s="1144">
        <v>1154.5357549207267</v>
      </c>
      <c r="BK19" s="1143">
        <v>1317.3528613308599</v>
      </c>
      <c r="BL19" s="1598">
        <v>1318.7977835071019</v>
      </c>
      <c r="BM19" s="1598">
        <v>1317.7854382793248</v>
      </c>
      <c r="BN19" s="1598">
        <v>1245.3280117836102</v>
      </c>
      <c r="BO19" s="1598">
        <v>1252.2694905593223</v>
      </c>
      <c r="BP19" s="1598">
        <v>1252.3606744009599</v>
      </c>
      <c r="BQ19" s="1598">
        <v>1251.9503923533453</v>
      </c>
      <c r="BR19" s="1598">
        <v>1251.9110374507463</v>
      </c>
      <c r="BS19" s="1598">
        <v>1251.7193818057478</v>
      </c>
      <c r="BT19" s="1598">
        <v>1251.6868435201402</v>
      </c>
      <c r="BU19" s="1598">
        <v>1251.6664765463647</v>
      </c>
      <c r="BV19" s="1144">
        <v>1759.3159275051448</v>
      </c>
      <c r="BW19" s="1143">
        <v>1651.3815255711409</v>
      </c>
      <c r="BX19" s="1598">
        <v>1651.4359479521593</v>
      </c>
      <c r="BY19" s="1598">
        <v>1901.5743879521015</v>
      </c>
      <c r="BZ19" s="1598">
        <v>1901.5621989810161</v>
      </c>
      <c r="CA19" s="1598">
        <v>2401.5495607670327</v>
      </c>
      <c r="CB19" s="1598">
        <v>2401.4370491208601</v>
      </c>
      <c r="CC19" s="1598">
        <v>2401.1967579941734</v>
      </c>
      <c r="CD19" s="1598">
        <v>2550.9127811356875</v>
      </c>
      <c r="CE19" s="1598">
        <v>2749.169813905512</v>
      </c>
      <c r="CF19" s="1598">
        <v>2700.6232876245676</v>
      </c>
      <c r="CG19" s="1598">
        <v>2700.539842236949</v>
      </c>
      <c r="CH19" s="1144">
        <v>1823.0030936442017</v>
      </c>
      <c r="CI19" s="1143">
        <v>1919.8811589512834</v>
      </c>
      <c r="CJ19" s="1598">
        <v>1916.8851387491666</v>
      </c>
      <c r="CK19" s="1598">
        <v>1914.6899578623249</v>
      </c>
      <c r="CL19" s="1598">
        <v>1849.8560346160873</v>
      </c>
      <c r="CM19" s="1598">
        <v>1914.5519702435136</v>
      </c>
      <c r="CN19" s="1598">
        <v>1914.2202946501486</v>
      </c>
      <c r="CO19" s="1598">
        <v>1929.1204828352288</v>
      </c>
      <c r="CP19" s="1598">
        <v>2421.7020807535714</v>
      </c>
      <c r="CQ19" s="1598">
        <v>1907.4073162002401</v>
      </c>
      <c r="CR19" s="1598">
        <v>1902.1079159127075</v>
      </c>
      <c r="CS19" s="1598">
        <v>1902.0017313462449</v>
      </c>
      <c r="CT19" s="1144">
        <v>1772.5983260727612</v>
      </c>
      <c r="CU19" s="1143">
        <v>1693.650321419643</v>
      </c>
      <c r="CV19" s="1598">
        <v>1685.6649219377105</v>
      </c>
      <c r="CW19" s="1598">
        <v>1160.0926929125278</v>
      </c>
      <c r="CX19" s="1598">
        <v>1158.2660565203892</v>
      </c>
      <c r="CY19" s="1598">
        <v>1316.9502782775121</v>
      </c>
      <c r="CZ19" s="1599">
        <v>1160.9688257556468</v>
      </c>
      <c r="DA19" s="1599">
        <v>1185.4892830255553</v>
      </c>
      <c r="DB19" s="1599">
        <v>1040.7455721949405</v>
      </c>
      <c r="DC19" s="1599">
        <v>1041.7978598397551</v>
      </c>
      <c r="DD19" s="1599">
        <v>1184.9559359009006</v>
      </c>
      <c r="DE19" s="1599">
        <v>993.63329519942135</v>
      </c>
      <c r="DF19" s="1516">
        <v>725.85472202020196</v>
      </c>
      <c r="DG19" s="1517">
        <v>784.37815217355092</v>
      </c>
      <c r="DH19" s="1599">
        <v>745.67127970840738</v>
      </c>
      <c r="DI19" s="1599">
        <v>225.83741010816857</v>
      </c>
      <c r="DJ19" s="1599">
        <v>637.99346109240264</v>
      </c>
      <c r="DK19" s="1599">
        <v>427.411935720923</v>
      </c>
      <c r="DL19" s="1599">
        <v>376.22004889774053</v>
      </c>
      <c r="DM19" s="1599">
        <v>583.26210172189167</v>
      </c>
      <c r="DN19" s="1599">
        <v>517.44572691620681</v>
      </c>
      <c r="DO19" s="1599">
        <v>382.63676161086545</v>
      </c>
      <c r="DP19" s="1599">
        <v>526.94257698092304</v>
      </c>
      <c r="DQ19" s="1599">
        <v>423.61080489367231</v>
      </c>
      <c r="DR19" s="1516">
        <v>610.44728251224501</v>
      </c>
      <c r="DS19" s="1517">
        <v>819.71717717600905</v>
      </c>
      <c r="DT19" s="1599">
        <v>709.17994261647402</v>
      </c>
      <c r="DU19" s="1599">
        <v>801.46816143464298</v>
      </c>
      <c r="DV19" s="1599">
        <v>619.621020269474</v>
      </c>
      <c r="DW19" s="1599">
        <v>398.40175829999998</v>
      </c>
      <c r="DX19" s="1599">
        <v>112.642676072745</v>
      </c>
      <c r="DY19" s="1599">
        <v>446.67798795619001</v>
      </c>
      <c r="DZ19" s="1599">
        <v>163.72702602933299</v>
      </c>
      <c r="EA19" s="1599">
        <v>162.443599135396</v>
      </c>
      <c r="EB19" s="1599">
        <v>124.95077509357797</v>
      </c>
      <c r="EC19" s="1599">
        <v>127.00569373327386</v>
      </c>
      <c r="ED19" s="1516">
        <v>106.06291903636365</v>
      </c>
    </row>
    <row r="20" spans="1:134" ht="45.65" customHeight="1" x14ac:dyDescent="0.4">
      <c r="A20" s="1124" t="s">
        <v>845</v>
      </c>
      <c r="B20" s="1118">
        <v>0.5</v>
      </c>
      <c r="C20" s="1118">
        <v>0.49</v>
      </c>
      <c r="D20" s="1117">
        <v>0.5</v>
      </c>
      <c r="E20" s="1117">
        <v>0.49</v>
      </c>
      <c r="F20" s="1117">
        <v>0.49</v>
      </c>
      <c r="G20" s="1117">
        <v>0.6</v>
      </c>
      <c r="H20" s="1117">
        <v>0.57999999999999996</v>
      </c>
      <c r="I20" s="1117">
        <v>0.91</v>
      </c>
      <c r="J20" s="1117">
        <v>1.77</v>
      </c>
      <c r="K20" s="1117">
        <v>1.7746761752563589</v>
      </c>
      <c r="L20" s="1117">
        <v>1.07</v>
      </c>
      <c r="M20" s="1117">
        <v>1.0479268640553605</v>
      </c>
      <c r="N20" s="1854">
        <v>1.0975273297491039</v>
      </c>
      <c r="O20" s="1118">
        <v>1.0900000000000001</v>
      </c>
      <c r="P20" s="1117">
        <v>1.07</v>
      </c>
      <c r="Q20" s="1117">
        <v>1.5060068661236425</v>
      </c>
      <c r="R20" s="1597">
        <v>2.6330652683723748</v>
      </c>
      <c r="S20" s="1597">
        <v>2.74</v>
      </c>
      <c r="T20" s="1602">
        <v>3.78</v>
      </c>
      <c r="U20" s="1150">
        <v>0.04</v>
      </c>
      <c r="V20" s="1597">
        <v>0</v>
      </c>
      <c r="W20" s="1597">
        <v>0</v>
      </c>
      <c r="X20" s="1597">
        <v>0</v>
      </c>
      <c r="Y20" s="1597">
        <v>6.4199422183142812E-2</v>
      </c>
      <c r="Z20" s="1123">
        <v>7.0000000000000007E-2</v>
      </c>
      <c r="AA20" s="1597">
        <v>0.04</v>
      </c>
      <c r="AB20" s="1597">
        <v>0.39</v>
      </c>
      <c r="AC20" s="1597">
        <v>1.21</v>
      </c>
      <c r="AD20" s="1597">
        <v>0.4</v>
      </c>
      <c r="AE20" s="1597">
        <v>0.19</v>
      </c>
      <c r="AF20" s="1597">
        <v>0.19</v>
      </c>
      <c r="AG20" s="1597">
        <v>0.19</v>
      </c>
      <c r="AH20" s="1597">
        <v>0.19</v>
      </c>
      <c r="AI20" s="1597">
        <v>0.08</v>
      </c>
      <c r="AJ20" s="1597">
        <v>5.0846120433450687E-2</v>
      </c>
      <c r="AK20" s="1597">
        <v>5.3896926842534672E-2</v>
      </c>
      <c r="AL20" s="1597">
        <v>0.08</v>
      </c>
      <c r="AM20" s="1122">
        <v>0.37264679023508129</v>
      </c>
      <c r="AN20" s="1597">
        <v>0.63843130686705007</v>
      </c>
      <c r="AO20" s="1597">
        <v>1.0483006765961311</v>
      </c>
      <c r="AP20" s="1597">
        <v>1.9803736924508182</v>
      </c>
      <c r="AQ20" s="1597">
        <v>0.63942560506672697</v>
      </c>
      <c r="AR20" s="1597">
        <v>1.387197136978118</v>
      </c>
      <c r="AS20" s="1597">
        <v>1.7954810207472411</v>
      </c>
      <c r="AT20" s="1597">
        <v>0.89831758430177167</v>
      </c>
      <c r="AU20" s="1597">
        <v>2.3812766416628257</v>
      </c>
      <c r="AV20" s="1597">
        <v>0.88703488590576007</v>
      </c>
      <c r="AW20" s="1597">
        <v>533.4763498333333</v>
      </c>
      <c r="AX20" s="1123">
        <v>533.80911109958504</v>
      </c>
      <c r="AY20" s="1122">
        <v>533.45291603516216</v>
      </c>
      <c r="AZ20" s="1597">
        <v>533.86598717774632</v>
      </c>
      <c r="BA20" s="1597">
        <v>534.373365713049</v>
      </c>
      <c r="BB20" s="1597">
        <v>1034.3732690788308</v>
      </c>
      <c r="BC20" s="1597">
        <v>1071.1297955264743</v>
      </c>
      <c r="BD20" s="1597">
        <v>1071.1214431070546</v>
      </c>
      <c r="BE20" s="1597">
        <v>1050.94</v>
      </c>
      <c r="BF20" s="1597">
        <v>1038.3331471011477</v>
      </c>
      <c r="BG20" s="1597">
        <v>1046.030154455334</v>
      </c>
      <c r="BH20" s="1597">
        <v>1033.495312954358</v>
      </c>
      <c r="BI20" s="1597">
        <v>1033.495312954358</v>
      </c>
      <c r="BJ20" s="1123">
        <v>1032.2352005850701</v>
      </c>
      <c r="BK20" s="1122">
        <v>1036.1713783621583</v>
      </c>
      <c r="BL20" s="1597">
        <v>1036.1713783620428</v>
      </c>
      <c r="BM20" s="1597">
        <v>1036.1713783609814</v>
      </c>
      <c r="BN20" s="1597">
        <v>1063.4202620067845</v>
      </c>
      <c r="BO20" s="1597">
        <v>1047.867352659584</v>
      </c>
      <c r="BP20" s="1597">
        <v>1032.9999988707345</v>
      </c>
      <c r="BQ20" s="1597">
        <v>1032.9999988729021</v>
      </c>
      <c r="BR20" s="1597">
        <v>1032.9999987686463</v>
      </c>
      <c r="BS20" s="1597">
        <v>1032.999998877764</v>
      </c>
      <c r="BT20" s="1597">
        <v>1032.9999988791594</v>
      </c>
      <c r="BU20" s="1597">
        <v>1032.9999988623238</v>
      </c>
      <c r="BV20" s="1123">
        <v>1037.6838257298314</v>
      </c>
      <c r="BW20" s="1122">
        <v>1032.9999988716063</v>
      </c>
      <c r="BX20" s="1597">
        <v>1032.999998870037</v>
      </c>
      <c r="BY20" s="1597">
        <v>1032.9999988653819</v>
      </c>
      <c r="BZ20" s="1597">
        <v>1032.9999988658569</v>
      </c>
      <c r="CA20" s="1597">
        <v>1032.9999988679115</v>
      </c>
      <c r="CB20" s="1597">
        <v>1032.9999988717823</v>
      </c>
      <c r="CC20" s="1597">
        <v>1032.9999988622847</v>
      </c>
      <c r="CD20" s="1597">
        <v>1032.9999988718334</v>
      </c>
      <c r="CE20" s="1597">
        <v>1032.9999988747379</v>
      </c>
      <c r="CF20" s="1597">
        <v>1032.9999988644838</v>
      </c>
      <c r="CG20" s="1597">
        <v>1032.9999988673248</v>
      </c>
      <c r="CH20" s="1123">
        <v>2036.4382065342472</v>
      </c>
      <c r="CI20" s="1122">
        <v>2033.0475899777505</v>
      </c>
      <c r="CJ20" s="1597">
        <v>2038.2048239955154</v>
      </c>
      <c r="CK20" s="1597">
        <v>2038.6448915837129</v>
      </c>
      <c r="CL20" s="1597">
        <v>2038.6407827847529</v>
      </c>
      <c r="CM20" s="1597">
        <v>2038.6180701412907</v>
      </c>
      <c r="CN20" s="1597">
        <v>2033.0475899785451</v>
      </c>
      <c r="CO20" s="1597">
        <v>2033.0475899761966</v>
      </c>
      <c r="CP20" s="1597">
        <v>2033.0475899848072</v>
      </c>
      <c r="CQ20" s="1597">
        <v>2033.0475899775065</v>
      </c>
      <c r="CR20" s="1597">
        <v>2033.0475899793221</v>
      </c>
      <c r="CS20" s="1597">
        <v>2261.2447899821436</v>
      </c>
      <c r="CT20" s="1123">
        <v>2274.912071110075</v>
      </c>
      <c r="CU20" s="1122">
        <v>2282.1139899813888</v>
      </c>
      <c r="CV20" s="1597">
        <v>2288.2519899845638</v>
      </c>
      <c r="CW20" s="1597">
        <v>1784.4327899816592</v>
      </c>
      <c r="CX20" s="1597">
        <v>1808.2345899760769</v>
      </c>
      <c r="CY20" s="1597">
        <v>1809.803191109592</v>
      </c>
      <c r="CZ20" s="1602">
        <v>1048.4344000000001</v>
      </c>
      <c r="DA20" s="1602">
        <v>1045.4336000000001</v>
      </c>
      <c r="DB20" s="1602">
        <v>1045.4336000000001</v>
      </c>
      <c r="DC20" s="1602">
        <v>794.88799999999992</v>
      </c>
      <c r="DD20" s="1602">
        <v>785.74919999999997</v>
      </c>
      <c r="DE20" s="1602">
        <v>265.57079999999996</v>
      </c>
      <c r="DF20" s="1519">
        <v>271.98160000000001</v>
      </c>
      <c r="DG20" s="1520">
        <v>279.00619999999998</v>
      </c>
      <c r="DH20" s="1602">
        <v>271.51783999999998</v>
      </c>
      <c r="DI20" s="1602">
        <v>293.80560000000003</v>
      </c>
      <c r="DJ20" s="1602">
        <v>323.81360000000001</v>
      </c>
      <c r="DK20" s="1602">
        <v>325.31400000000002</v>
      </c>
      <c r="DL20" s="1602">
        <v>314.6748</v>
      </c>
      <c r="DM20" s="1602">
        <v>336.29419999999999</v>
      </c>
      <c r="DN20" s="1602">
        <v>344.27359999999999</v>
      </c>
      <c r="DO20" s="1602">
        <v>356.61779999999999</v>
      </c>
      <c r="DP20" s="1602">
        <v>373.32679999999999</v>
      </c>
      <c r="DQ20" s="1602">
        <v>364.05160000000001</v>
      </c>
      <c r="DR20" s="1519">
        <v>356.9588</v>
      </c>
      <c r="DS20" s="1520">
        <v>375.2364</v>
      </c>
      <c r="DT20" s="1602">
        <v>399.37920000000003</v>
      </c>
      <c r="DU20" s="1602">
        <v>413.15559999999999</v>
      </c>
      <c r="DV20" s="1602">
        <v>454.21199999999999</v>
      </c>
      <c r="DW20" s="1602">
        <v>449.57658240000001</v>
      </c>
      <c r="DX20" s="1602">
        <v>453.25719999999995</v>
      </c>
      <c r="DY20" s="1602">
        <v>458.78140000000002</v>
      </c>
      <c r="DZ20" s="1602">
        <v>460.62279999999998</v>
      </c>
      <c r="EA20" s="1602">
        <v>508.77199999999999</v>
      </c>
      <c r="EB20" s="1602">
        <v>549.01</v>
      </c>
      <c r="EC20" s="1601">
        <v>0</v>
      </c>
      <c r="ED20" s="1871">
        <v>0</v>
      </c>
    </row>
    <row r="21" spans="1:134" ht="45.65" customHeight="1" x14ac:dyDescent="0.4">
      <c r="A21" s="1124" t="s">
        <v>846</v>
      </c>
      <c r="B21" s="1118">
        <v>512.67999999999995</v>
      </c>
      <c r="C21" s="1118">
        <v>498.58</v>
      </c>
      <c r="D21" s="1117">
        <v>500.44</v>
      </c>
      <c r="E21" s="1117">
        <v>490.55</v>
      </c>
      <c r="F21" s="1117">
        <v>494.37</v>
      </c>
      <c r="G21" s="1117">
        <v>491.74</v>
      </c>
      <c r="H21" s="1117">
        <v>497.77</v>
      </c>
      <c r="I21" s="1117">
        <v>495.06</v>
      </c>
      <c r="J21" s="1117">
        <v>498.81</v>
      </c>
      <c r="K21" s="1117">
        <v>496.19829817552267</v>
      </c>
      <c r="L21" s="1117">
        <v>492.99</v>
      </c>
      <c r="M21" s="1117">
        <v>486.05640310609863</v>
      </c>
      <c r="N21" s="1854">
        <v>490.84063556820576</v>
      </c>
      <c r="O21" s="1118">
        <v>489.19</v>
      </c>
      <c r="P21" s="1117">
        <v>491.6</v>
      </c>
      <c r="Q21" s="1117">
        <v>491.72433372493737</v>
      </c>
      <c r="R21" s="1597">
        <v>500.17702318779482</v>
      </c>
      <c r="S21" s="1597">
        <v>497.48</v>
      </c>
      <c r="T21" s="1602">
        <v>493.95</v>
      </c>
      <c r="U21" s="1150">
        <v>491.99</v>
      </c>
      <c r="V21" s="1597">
        <v>496.95905242743055</v>
      </c>
      <c r="W21" s="1597">
        <v>494.81358729758995</v>
      </c>
      <c r="X21" s="1597">
        <v>485.41</v>
      </c>
      <c r="Y21" s="1597">
        <v>478.46267589498808</v>
      </c>
      <c r="Z21" s="1123">
        <v>477.89</v>
      </c>
      <c r="AA21" s="1597">
        <v>479.66</v>
      </c>
      <c r="AB21" s="1597">
        <v>478.69</v>
      </c>
      <c r="AC21" s="1597">
        <v>481.23</v>
      </c>
      <c r="AD21" s="1597">
        <v>484.48</v>
      </c>
      <c r="AE21" s="1597">
        <v>488.55</v>
      </c>
      <c r="AF21" s="1597">
        <v>492.1</v>
      </c>
      <c r="AG21" s="1597">
        <v>501.87</v>
      </c>
      <c r="AH21" s="1597">
        <v>501.87</v>
      </c>
      <c r="AI21" s="1597">
        <v>499.57</v>
      </c>
      <c r="AJ21" s="1597">
        <v>496.66347098898086</v>
      </c>
      <c r="AK21" s="1597">
        <v>501.24965848517809</v>
      </c>
      <c r="AL21" s="1597">
        <v>504.12</v>
      </c>
      <c r="AM21" s="1122">
        <v>514.9331716320072</v>
      </c>
      <c r="AN21" s="1597">
        <v>513.56676986102934</v>
      </c>
      <c r="AO21" s="1597">
        <v>471.81405673871581</v>
      </c>
      <c r="AP21" s="1597">
        <v>464.82838878173862</v>
      </c>
      <c r="AQ21" s="1597">
        <v>456.619332978964</v>
      </c>
      <c r="AR21" s="1597">
        <v>454.28153580989886</v>
      </c>
      <c r="AS21" s="1597">
        <v>455.31200792399784</v>
      </c>
      <c r="AT21" s="1597">
        <v>455.10550714421805</v>
      </c>
      <c r="AU21" s="1597">
        <v>455.56705164899631</v>
      </c>
      <c r="AV21" s="1597">
        <v>448.66891895446673</v>
      </c>
      <c r="AW21" s="1597">
        <v>449.14769133333334</v>
      </c>
      <c r="AX21" s="1123">
        <v>451.96799452282153</v>
      </c>
      <c r="AY21" s="1122">
        <v>455.27014153783978</v>
      </c>
      <c r="AZ21" s="1597">
        <v>457.0204674788074</v>
      </c>
      <c r="BA21" s="1597">
        <v>453.08601800330553</v>
      </c>
      <c r="BB21" s="1597">
        <v>463.73384031367311</v>
      </c>
      <c r="BC21" s="1597">
        <v>462.16652202784309</v>
      </c>
      <c r="BD21" s="1597">
        <v>467.2826750713063</v>
      </c>
      <c r="BE21" s="1597">
        <v>462.11</v>
      </c>
      <c r="BF21" s="1597">
        <v>460.20857657060628</v>
      </c>
      <c r="BG21" s="1597">
        <v>458.42278574518923</v>
      </c>
      <c r="BH21" s="1597">
        <v>462.90255174998123</v>
      </c>
      <c r="BI21" s="1597">
        <v>462.28495824471474</v>
      </c>
      <c r="BJ21" s="1123">
        <v>465.57941911950593</v>
      </c>
      <c r="BK21" s="1122">
        <v>463.33621565097206</v>
      </c>
      <c r="BL21" s="1597">
        <v>443.59896469854931</v>
      </c>
      <c r="BM21" s="1597">
        <v>445.89236923897448</v>
      </c>
      <c r="BN21" s="1597">
        <v>441.86503370826642</v>
      </c>
      <c r="BO21" s="1597">
        <v>445.38837536703858</v>
      </c>
      <c r="BP21" s="1597">
        <v>450.73693116773126</v>
      </c>
      <c r="BQ21" s="1597">
        <v>460.3600664283324</v>
      </c>
      <c r="BR21" s="1597">
        <v>464.50853069589084</v>
      </c>
      <c r="BS21" s="1597">
        <v>460.70115849830796</v>
      </c>
      <c r="BT21" s="1597">
        <v>462.4089316987741</v>
      </c>
      <c r="BU21" s="1597">
        <v>467.13823318864422</v>
      </c>
      <c r="BV21" s="1123">
        <v>474.89185249904079</v>
      </c>
      <c r="BW21" s="1122">
        <v>469.16805374626767</v>
      </c>
      <c r="BX21" s="1597">
        <v>469.64213856824983</v>
      </c>
      <c r="BY21" s="1597">
        <v>458.92015195154312</v>
      </c>
      <c r="BZ21" s="1597">
        <v>466.29781790898937</v>
      </c>
      <c r="CA21" s="1597">
        <v>468.39305858994004</v>
      </c>
      <c r="CB21" s="1597">
        <v>462.66391557460986</v>
      </c>
      <c r="CC21" s="1597">
        <v>463.20460138594404</v>
      </c>
      <c r="CD21" s="1597">
        <v>1468.0834728043485</v>
      </c>
      <c r="CE21" s="1597">
        <v>1458.5322805483095</v>
      </c>
      <c r="CF21" s="1597">
        <v>1458.7765780286081</v>
      </c>
      <c r="CG21" s="1597">
        <v>1442.4248998005139</v>
      </c>
      <c r="CH21" s="1123">
        <v>1146.0790847550909</v>
      </c>
      <c r="CI21" s="1122">
        <v>1444.7758172716105</v>
      </c>
      <c r="CJ21" s="1597">
        <v>1372.5320133779774</v>
      </c>
      <c r="CK21" s="1597">
        <v>1441.6870122321577</v>
      </c>
      <c r="CL21" s="1597">
        <v>1395.6320116136833</v>
      </c>
      <c r="CM21" s="1597">
        <v>1405.5973952081551</v>
      </c>
      <c r="CN21" s="1597">
        <v>1388.6021222645163</v>
      </c>
      <c r="CO21" s="1597">
        <v>1372.7833206162391</v>
      </c>
      <c r="CP21" s="1597">
        <v>1361.304676219994</v>
      </c>
      <c r="CQ21" s="1597">
        <v>1334.4383525134697</v>
      </c>
      <c r="CR21" s="1597">
        <v>1349.706773658439</v>
      </c>
      <c r="CS21" s="1597">
        <v>1380.4821509012104</v>
      </c>
      <c r="CT21" s="1123">
        <v>1412.251071431903</v>
      </c>
      <c r="CU21" s="1122">
        <v>1252.4727762201503</v>
      </c>
      <c r="CV21" s="1597">
        <v>1229.0333031054211</v>
      </c>
      <c r="CW21" s="1597">
        <v>1428.0709520238247</v>
      </c>
      <c r="CX21" s="1597">
        <v>1433.8008809145529</v>
      </c>
      <c r="CY21" s="1597">
        <v>1412.3622167509682</v>
      </c>
      <c r="CZ21" s="1602">
        <v>1415.5492357963847</v>
      </c>
      <c r="DA21" s="1602">
        <v>1425.3055923425059</v>
      </c>
      <c r="DB21" s="1602">
        <v>1411.5120537547541</v>
      </c>
      <c r="DC21" s="1602">
        <v>1391.5606076341376</v>
      </c>
      <c r="DD21" s="1602">
        <v>1391.9866504493825</v>
      </c>
      <c r="DE21" s="1602">
        <v>1418.301795318273</v>
      </c>
      <c r="DF21" s="1519">
        <v>1423.8236488047137</v>
      </c>
      <c r="DG21" s="1520">
        <v>1411.5168732414297</v>
      </c>
      <c r="DH21" s="1602">
        <v>1407.5870491056703</v>
      </c>
      <c r="DI21" s="1602">
        <v>1406.1044099993783</v>
      </c>
      <c r="DJ21" s="1602">
        <v>1398.6762103562314</v>
      </c>
      <c r="DK21" s="1602">
        <v>1403.5555256101973</v>
      </c>
      <c r="DL21" s="1602">
        <v>1395.4879343863745</v>
      </c>
      <c r="DM21" s="1602">
        <v>1406.5255064335888</v>
      </c>
      <c r="DN21" s="1602">
        <v>1430.297584534567</v>
      </c>
      <c r="DO21" s="1602">
        <v>1437.940714921036</v>
      </c>
      <c r="DP21" s="1602">
        <v>1410.9826700258461</v>
      </c>
      <c r="DQ21" s="1602">
        <v>1394.318917153541</v>
      </c>
      <c r="DR21" s="1519">
        <v>1383.9240219142857</v>
      </c>
      <c r="DS21" s="1520">
        <v>1385.3044447386828</v>
      </c>
      <c r="DT21" s="1602">
        <v>1393.5769404079795</v>
      </c>
      <c r="DU21" s="1602">
        <v>1407.2661856922086</v>
      </c>
      <c r="DV21" s="1602">
        <v>1440.1677624096983</v>
      </c>
      <c r="DW21" s="1602">
        <v>1437.617970214563</v>
      </c>
      <c r="DX21" s="1602">
        <v>1457.7771221377302</v>
      </c>
      <c r="DY21" s="1602">
        <v>1444.7290967000001</v>
      </c>
      <c r="DZ21" s="1602">
        <v>1453.4310054657799</v>
      </c>
      <c r="EA21" s="1602">
        <v>1453.324384391997</v>
      </c>
      <c r="EB21" s="1602">
        <v>1443.2434049599999</v>
      </c>
      <c r="EC21" s="1602">
        <v>1441.7577132196</v>
      </c>
      <c r="ED21" s="1519">
        <v>1454.5983346902001</v>
      </c>
    </row>
    <row r="22" spans="1:134" ht="45.65" customHeight="1" x14ac:dyDescent="0.4">
      <c r="A22" s="1126" t="s">
        <v>847</v>
      </c>
      <c r="B22" s="1128">
        <v>1635.79</v>
      </c>
      <c r="C22" s="1128">
        <v>1602.37</v>
      </c>
      <c r="D22" s="1127">
        <v>1188.01</v>
      </c>
      <c r="E22" s="1127">
        <v>1035.97</v>
      </c>
      <c r="F22" s="1127">
        <v>995.68</v>
      </c>
      <c r="G22" s="1127">
        <v>951.74</v>
      </c>
      <c r="H22" s="1127">
        <v>869.32</v>
      </c>
      <c r="I22" s="1127">
        <v>809.86</v>
      </c>
      <c r="J22" s="1127">
        <v>945.75</v>
      </c>
      <c r="K22" s="1127">
        <v>939.75135831668661</v>
      </c>
      <c r="L22" s="1117">
        <v>915.13</v>
      </c>
      <c r="M22" s="1117">
        <v>878.56283317926102</v>
      </c>
      <c r="N22" s="1854">
        <v>746.89294249420198</v>
      </c>
      <c r="O22" s="1128">
        <v>856.71</v>
      </c>
      <c r="P22" s="1127">
        <v>640.53</v>
      </c>
      <c r="Q22" s="1127">
        <v>756.24282121971612</v>
      </c>
      <c r="R22" s="1597">
        <v>724.87550098811619</v>
      </c>
      <c r="S22" s="1597">
        <v>713.7</v>
      </c>
      <c r="T22" s="1602">
        <v>693.52</v>
      </c>
      <c r="U22" s="1150">
        <v>679.73</v>
      </c>
      <c r="V22" s="1597">
        <v>688.09416942578275</v>
      </c>
      <c r="W22" s="1597">
        <v>498.95545667229095</v>
      </c>
      <c r="X22" s="1597">
        <v>442.01</v>
      </c>
      <c r="Y22" s="1597">
        <v>466.45058105765605</v>
      </c>
      <c r="Z22" s="1123">
        <v>512.41999999999996</v>
      </c>
      <c r="AA22" s="1597">
        <v>551.07000000000005</v>
      </c>
      <c r="AB22" s="1597">
        <v>547.18999999999994</v>
      </c>
      <c r="AC22" s="1597">
        <v>553.42999999999995</v>
      </c>
      <c r="AD22" s="1597">
        <v>546.43999999999994</v>
      </c>
      <c r="AE22" s="1597">
        <v>564.83000000000004</v>
      </c>
      <c r="AF22" s="1597">
        <v>579.15</v>
      </c>
      <c r="AG22" s="1597">
        <v>429.49</v>
      </c>
      <c r="AH22" s="1597">
        <v>429.49</v>
      </c>
      <c r="AI22" s="1597">
        <v>375.19</v>
      </c>
      <c r="AJ22" s="1597">
        <v>364.68106641214399</v>
      </c>
      <c r="AK22" s="1597">
        <v>346.25623007886861</v>
      </c>
      <c r="AL22" s="1597">
        <v>379.91</v>
      </c>
      <c r="AM22" s="1122">
        <v>349.96043514918625</v>
      </c>
      <c r="AN22" s="1597">
        <v>377.89937850255762</v>
      </c>
      <c r="AO22" s="1597">
        <v>516.66169598583235</v>
      </c>
      <c r="AP22" s="1597">
        <v>488.50028715028026</v>
      </c>
      <c r="AQ22" s="1597">
        <v>495.79524471838948</v>
      </c>
      <c r="AR22" s="1597">
        <v>698.46260424364436</v>
      </c>
      <c r="AS22" s="1597">
        <v>650.76364955480756</v>
      </c>
      <c r="AT22" s="1597">
        <v>667.53768940115583</v>
      </c>
      <c r="AU22" s="1597">
        <v>765.02031557222494</v>
      </c>
      <c r="AV22" s="1597">
        <v>785.36675183197985</v>
      </c>
      <c r="AW22" s="1597">
        <v>804.81811041666674</v>
      </c>
      <c r="AX22" s="1123">
        <v>649.4072086099585</v>
      </c>
      <c r="AY22" s="1122">
        <v>648.78392296655556</v>
      </c>
      <c r="AZ22" s="1597">
        <v>674.67146111617626</v>
      </c>
      <c r="BA22" s="1597">
        <v>591.45505339996851</v>
      </c>
      <c r="BB22" s="1597">
        <v>643.59475069279301</v>
      </c>
      <c r="BC22" s="1597">
        <v>616.80846577869249</v>
      </c>
      <c r="BD22" s="1597">
        <v>666.43253831526908</v>
      </c>
      <c r="BE22" s="1597">
        <v>690.16</v>
      </c>
      <c r="BF22" s="1597">
        <v>573.84480696406263</v>
      </c>
      <c r="BG22" s="1597">
        <v>580.79171119805881</v>
      </c>
      <c r="BH22" s="1597">
        <v>588.38978486847031</v>
      </c>
      <c r="BI22" s="1597">
        <v>600.46012297540494</v>
      </c>
      <c r="BJ22" s="1123">
        <v>656.54059760193581</v>
      </c>
      <c r="BK22" s="1122">
        <v>630.02857562696624</v>
      </c>
      <c r="BL22" s="1597">
        <v>643.27485299561795</v>
      </c>
      <c r="BM22" s="1597">
        <v>668.40699893331373</v>
      </c>
      <c r="BN22" s="1597">
        <v>762.94457396893415</v>
      </c>
      <c r="BO22" s="1597">
        <v>733.05478936878262</v>
      </c>
      <c r="BP22" s="1597">
        <v>669.02405215795602</v>
      </c>
      <c r="BQ22" s="1597">
        <v>687.04443565855968</v>
      </c>
      <c r="BR22" s="1597">
        <v>632.84402158387286</v>
      </c>
      <c r="BS22" s="1597">
        <v>663.65147288221783</v>
      </c>
      <c r="BT22" s="1597">
        <v>665.72954313485116</v>
      </c>
      <c r="BU22" s="1597">
        <v>692.93532224244768</v>
      </c>
      <c r="BV22" s="1123">
        <v>632.86429437410618</v>
      </c>
      <c r="BW22" s="1122">
        <v>683.67978642108187</v>
      </c>
      <c r="BX22" s="1597">
        <v>713.61739668660039</v>
      </c>
      <c r="BY22" s="1597">
        <v>723.86145351557059</v>
      </c>
      <c r="BZ22" s="1597">
        <v>714.50365380723053</v>
      </c>
      <c r="CA22" s="1597">
        <v>747.71037068064652</v>
      </c>
      <c r="CB22" s="1597">
        <v>812.41059370281005</v>
      </c>
      <c r="CC22" s="1597">
        <v>766.23013678440304</v>
      </c>
      <c r="CD22" s="1597">
        <v>802.2907293254932</v>
      </c>
      <c r="CE22" s="1597">
        <v>786.92120846333512</v>
      </c>
      <c r="CF22" s="1597">
        <v>818.2888416717509</v>
      </c>
      <c r="CG22" s="1597">
        <v>717.31125618744932</v>
      </c>
      <c r="CH22" s="1123">
        <v>713.74706385817444</v>
      </c>
      <c r="CI22" s="1122">
        <v>787.9394187394148</v>
      </c>
      <c r="CJ22" s="1597">
        <v>729.19179249742433</v>
      </c>
      <c r="CK22" s="1597">
        <v>1213.7346368314493</v>
      </c>
      <c r="CL22" s="1597">
        <v>1323.8554213967354</v>
      </c>
      <c r="CM22" s="1597">
        <v>1307.6983412964025</v>
      </c>
      <c r="CN22" s="1597">
        <v>1371.1168692781507</v>
      </c>
      <c r="CO22" s="1597">
        <v>1315.6768099709072</v>
      </c>
      <c r="CP22" s="1597">
        <v>1344.5759746460044</v>
      </c>
      <c r="CQ22" s="1597">
        <v>902.50936444002718</v>
      </c>
      <c r="CR22" s="1597">
        <v>843.36914994119513</v>
      </c>
      <c r="CS22" s="1597">
        <v>905.69158358133791</v>
      </c>
      <c r="CT22" s="1123">
        <v>907.85082185167914</v>
      </c>
      <c r="CU22" s="1122">
        <v>929.56664939490179</v>
      </c>
      <c r="CV22" s="1597">
        <v>932.8342457550167</v>
      </c>
      <c r="CW22" s="1597">
        <v>1085.0406733461657</v>
      </c>
      <c r="CX22" s="1597">
        <v>1083.9652816432003</v>
      </c>
      <c r="CY22" s="1597">
        <v>1112.649204010025</v>
      </c>
      <c r="CZ22" s="1602">
        <v>1115.1207787436804</v>
      </c>
      <c r="DA22" s="1602">
        <v>1122.9938405067433</v>
      </c>
      <c r="DB22" s="1602">
        <v>1138.1943629035918</v>
      </c>
      <c r="DC22" s="1602">
        <v>1124.042674774937</v>
      </c>
      <c r="DD22" s="1602">
        <v>1138.2534589279333</v>
      </c>
      <c r="DE22" s="1602">
        <v>1204.6391679556632</v>
      </c>
      <c r="DF22" s="1519">
        <v>1168.258274225589</v>
      </c>
      <c r="DG22" s="1520">
        <v>1128.4896047067245</v>
      </c>
      <c r="DH22" s="1602">
        <v>1143.1569407481311</v>
      </c>
      <c r="DI22" s="1602">
        <v>1114.7463323619918</v>
      </c>
      <c r="DJ22" s="1602">
        <v>1081.5353544645957</v>
      </c>
      <c r="DK22" s="1602">
        <v>1032.1201926102469</v>
      </c>
      <c r="DL22" s="1602">
        <v>1090.3886150195729</v>
      </c>
      <c r="DM22" s="1602">
        <v>1080.0493414570267</v>
      </c>
      <c r="DN22" s="1602">
        <v>1091.8075623554071</v>
      </c>
      <c r="DO22" s="1602">
        <v>1087.3786059065067</v>
      </c>
      <c r="DP22" s="1602">
        <v>984.54263209107717</v>
      </c>
      <c r="DQ22" s="1602">
        <v>983.6067677414319</v>
      </c>
      <c r="DR22" s="1519">
        <v>923.27626985510176</v>
      </c>
      <c r="DS22" s="1520">
        <v>977.12964736852382</v>
      </c>
      <c r="DT22" s="1602">
        <v>1005.6809654079796</v>
      </c>
      <c r="DU22" s="1602">
        <v>929.86992238441769</v>
      </c>
      <c r="DV22" s="1602">
        <v>943.05212916350899</v>
      </c>
      <c r="DW22" s="1602">
        <v>848.0605000359227</v>
      </c>
      <c r="DX22" s="1602">
        <v>1794.8763952677002</v>
      </c>
      <c r="DY22" s="1602">
        <v>1726.8154382847663</v>
      </c>
      <c r="DZ22" s="1602">
        <v>1712.0747934151111</v>
      </c>
      <c r="EA22" s="1602">
        <v>1764.0311124686768</v>
      </c>
      <c r="EB22" s="1602">
        <v>1841.2023599532106</v>
      </c>
      <c r="EC22" s="1602">
        <v>1880.2217296556646</v>
      </c>
      <c r="ED22" s="1519">
        <v>1996.1297375885167</v>
      </c>
    </row>
    <row r="23" spans="1:134" ht="45.65" hidden="1" customHeight="1" x14ac:dyDescent="0.5">
      <c r="A23" s="1124" t="s">
        <v>848</v>
      </c>
      <c r="B23" s="1118">
        <v>0</v>
      </c>
      <c r="C23" s="1118">
        <v>0</v>
      </c>
      <c r="D23" s="1117">
        <v>0</v>
      </c>
      <c r="E23" s="1117">
        <v>0</v>
      </c>
      <c r="F23" s="1117">
        <v>0</v>
      </c>
      <c r="G23" s="1117">
        <v>0</v>
      </c>
      <c r="H23" s="1117">
        <v>0</v>
      </c>
      <c r="I23" s="1117">
        <v>0</v>
      </c>
      <c r="J23" s="1117">
        <v>0</v>
      </c>
      <c r="K23" s="1117">
        <v>0</v>
      </c>
      <c r="L23" s="1117"/>
      <c r="M23" s="1117"/>
      <c r="N23" s="1854"/>
      <c r="O23" s="1867"/>
      <c r="R23" s="1597">
        <v>1.9999123079760746</v>
      </c>
      <c r="S23" s="1597">
        <v>2.0060783316378434</v>
      </c>
      <c r="V23" s="1598"/>
      <c r="W23" s="1598"/>
      <c r="X23" s="1598"/>
      <c r="Y23" s="1598"/>
      <c r="Z23" s="1144"/>
      <c r="AA23" s="1598"/>
      <c r="AB23" s="1598"/>
      <c r="AC23" s="1598"/>
      <c r="AD23" s="1598"/>
      <c r="AE23" s="1598"/>
      <c r="AF23" s="1598"/>
      <c r="AG23" s="1598"/>
      <c r="AH23" s="1598"/>
      <c r="AI23" s="1598"/>
      <c r="AJ23" s="1598"/>
      <c r="AK23" s="1598"/>
      <c r="AL23" s="1598">
        <v>0</v>
      </c>
      <c r="AM23" s="1143"/>
      <c r="AN23" s="1598"/>
      <c r="AO23" s="1598"/>
      <c r="AP23" s="1598"/>
      <c r="AQ23" s="1598">
        <v>495.79524471838948</v>
      </c>
      <c r="AR23" s="1598">
        <v>698.46260424364436</v>
      </c>
      <c r="AS23" s="1598"/>
      <c r="AT23" s="1598"/>
      <c r="AU23" s="1598"/>
      <c r="AV23" s="1598"/>
      <c r="AW23" s="1598">
        <v>0</v>
      </c>
      <c r="AX23" s="1144">
        <v>0</v>
      </c>
      <c r="AY23" s="1143"/>
      <c r="AZ23" s="1598"/>
      <c r="BA23" s="1598"/>
      <c r="BB23" s="1598">
        <v>643.59475069279301</v>
      </c>
      <c r="BC23" s="1598">
        <v>0</v>
      </c>
      <c r="BD23" s="1598">
        <v>0</v>
      </c>
      <c r="BE23" s="1598"/>
      <c r="BF23" s="1598"/>
      <c r="BG23" s="1598"/>
      <c r="BH23" s="1598"/>
      <c r="BI23" s="1598"/>
      <c r="BJ23" s="1144"/>
      <c r="BK23" s="1143"/>
      <c r="BL23" s="1598"/>
      <c r="BM23" s="1598"/>
      <c r="BN23" s="1598"/>
      <c r="BO23" s="1598"/>
      <c r="BP23" s="1598"/>
      <c r="BQ23" s="1598"/>
      <c r="BR23" s="1598"/>
      <c r="BS23" s="1598"/>
      <c r="BT23" s="1598"/>
      <c r="BU23" s="1598">
        <v>0</v>
      </c>
      <c r="BV23" s="1144"/>
      <c r="BW23" s="1143">
        <v>0</v>
      </c>
      <c r="BX23" s="1598">
        <v>0</v>
      </c>
      <c r="BY23" s="1598">
        <v>0</v>
      </c>
      <c r="BZ23" s="1598">
        <v>0</v>
      </c>
      <c r="CA23" s="1598">
        <v>0</v>
      </c>
      <c r="CB23" s="1598">
        <v>0</v>
      </c>
      <c r="CC23" s="1598">
        <v>0</v>
      </c>
      <c r="CD23" s="1598">
        <v>0</v>
      </c>
      <c r="CE23" s="1598">
        <v>0</v>
      </c>
      <c r="CF23" s="1598">
        <v>0</v>
      </c>
      <c r="CG23" s="1598">
        <v>0</v>
      </c>
      <c r="CH23" s="1144">
        <v>0</v>
      </c>
      <c r="CI23" s="1143"/>
      <c r="CJ23" s="1598"/>
      <c r="CK23" s="1598"/>
      <c r="CL23" s="1598"/>
      <c r="CM23" s="1598"/>
      <c r="CN23" s="1598"/>
      <c r="CO23" s="1598"/>
      <c r="CP23" s="1598"/>
      <c r="CQ23" s="1598"/>
      <c r="CR23" s="1598"/>
      <c r="CS23" s="1598"/>
      <c r="CT23" s="1144">
        <v>758.73736725746267</v>
      </c>
      <c r="CU23" s="1143"/>
      <c r="CV23" s="1598"/>
      <c r="CW23" s="1598"/>
      <c r="CX23" s="1598"/>
      <c r="CY23" s="1598"/>
      <c r="CZ23" s="1598"/>
      <c r="DA23" s="1598"/>
      <c r="DB23" s="1598"/>
      <c r="DC23" s="1598"/>
      <c r="DD23" s="1598"/>
      <c r="DE23" s="1598"/>
      <c r="DF23" s="1144"/>
      <c r="DG23" s="1143"/>
      <c r="DH23" s="1598"/>
      <c r="DI23" s="1598"/>
      <c r="DJ23" s="1598"/>
      <c r="DK23" s="1598"/>
      <c r="DL23" s="1598"/>
      <c r="DM23" s="1598"/>
      <c r="DN23" s="1598"/>
      <c r="DO23" s="1598"/>
      <c r="DP23" s="1598"/>
      <c r="DQ23" s="1598"/>
      <c r="DR23" s="1144"/>
      <c r="DS23" s="1143"/>
      <c r="DT23" s="1598"/>
      <c r="DU23" s="1598"/>
      <c r="DV23" s="1598"/>
      <c r="DW23" s="1598"/>
      <c r="DX23" s="1598"/>
      <c r="DY23" s="1598"/>
      <c r="DZ23" s="1598"/>
      <c r="EA23" s="1598"/>
      <c r="EB23" s="1598"/>
      <c r="EC23" s="1598"/>
      <c r="ED23" s="1144"/>
    </row>
    <row r="24" spans="1:134" ht="45.65" hidden="1" customHeight="1" x14ac:dyDescent="0.5">
      <c r="A24" s="1151" t="s">
        <v>849</v>
      </c>
      <c r="B24" s="1141">
        <v>989.34</v>
      </c>
      <c r="C24" s="1141">
        <v>889.34</v>
      </c>
      <c r="D24" s="1140">
        <v>789.34</v>
      </c>
      <c r="E24" s="1140">
        <v>869.34</v>
      </c>
      <c r="F24" s="1140">
        <v>869.34</v>
      </c>
      <c r="G24" s="1140">
        <v>565.02</v>
      </c>
      <c r="H24" s="1140">
        <v>500.02</v>
      </c>
      <c r="I24" s="1140">
        <v>625.02</v>
      </c>
      <c r="J24" s="1140">
        <v>775.0200000000001</v>
      </c>
      <c r="K24" s="1140">
        <v>775.0200000000001</v>
      </c>
      <c r="L24" s="1117"/>
      <c r="M24" s="1117"/>
      <c r="N24" s="1854"/>
      <c r="O24" s="1867"/>
      <c r="V24" s="1598"/>
      <c r="W24" s="1598"/>
      <c r="X24" s="1598"/>
      <c r="Y24" s="1598"/>
      <c r="Z24" s="1144"/>
      <c r="AA24" s="1598"/>
      <c r="AB24" s="1598"/>
      <c r="AC24" s="1598"/>
      <c r="AD24" s="1598"/>
      <c r="AE24" s="1598"/>
      <c r="AF24" s="1598"/>
      <c r="AG24" s="1598"/>
      <c r="AH24" s="1598"/>
      <c r="AI24" s="1598"/>
      <c r="AJ24" s="1598"/>
      <c r="AK24" s="1598"/>
      <c r="AL24" s="1598"/>
      <c r="AM24" s="1143"/>
      <c r="AN24" s="1598"/>
      <c r="AO24" s="1598"/>
      <c r="AP24" s="1598"/>
      <c r="AQ24" s="1598">
        <v>495.79524471838948</v>
      </c>
      <c r="AR24" s="1598">
        <v>698.46260424364436</v>
      </c>
      <c r="AS24" s="1598"/>
      <c r="AT24" s="1598"/>
      <c r="AU24" s="1598"/>
      <c r="AV24" s="1598"/>
      <c r="AW24" s="1598">
        <v>841.14078481666661</v>
      </c>
      <c r="AX24" s="1144">
        <v>841.23579771991695</v>
      </c>
      <c r="AY24" s="1143"/>
      <c r="AZ24" s="1598"/>
      <c r="BA24" s="1598"/>
      <c r="BB24" s="1598"/>
      <c r="BC24" s="1598"/>
      <c r="BD24" s="1598"/>
      <c r="BE24" s="1598"/>
      <c r="BF24" s="1598"/>
      <c r="BG24" s="1598"/>
      <c r="BH24" s="1598"/>
      <c r="BI24" s="1598"/>
      <c r="BJ24" s="1144"/>
      <c r="BK24" s="1143"/>
      <c r="BL24" s="1598"/>
      <c r="BM24" s="1598"/>
      <c r="BN24" s="1598"/>
      <c r="BO24" s="1598"/>
      <c r="BP24" s="1598"/>
      <c r="BQ24" s="1598"/>
      <c r="BR24" s="1598"/>
      <c r="BS24" s="1598"/>
      <c r="BT24" s="1598"/>
      <c r="BU24" s="1598"/>
      <c r="BV24" s="1144"/>
      <c r="BW24" s="1143"/>
      <c r="BX24" s="1598"/>
      <c r="BY24" s="1598"/>
      <c r="BZ24" s="1598"/>
      <c r="CA24" s="1598"/>
      <c r="CB24" s="1598"/>
      <c r="CC24" s="1598"/>
      <c r="CD24" s="1598"/>
      <c r="CE24" s="1598"/>
      <c r="CF24" s="1598"/>
      <c r="CG24" s="1598"/>
      <c r="CH24" s="1144"/>
      <c r="CI24" s="1143"/>
      <c r="CJ24" s="1598"/>
      <c r="CK24" s="1598"/>
      <c r="CL24" s="1598"/>
      <c r="CM24" s="1598"/>
      <c r="CN24" s="1598"/>
      <c r="CO24" s="1598"/>
      <c r="CP24" s="1598"/>
      <c r="CQ24" s="1598"/>
      <c r="CR24" s="1598"/>
      <c r="CS24" s="1598"/>
      <c r="CT24" s="1144"/>
      <c r="CU24" s="1143"/>
      <c r="CV24" s="1598"/>
      <c r="CW24" s="1598"/>
      <c r="CX24" s="1598"/>
      <c r="CY24" s="1598"/>
      <c r="CZ24" s="1598"/>
      <c r="DA24" s="1598"/>
      <c r="DB24" s="1598"/>
      <c r="DC24" s="1598"/>
      <c r="DD24" s="1598"/>
      <c r="DE24" s="1598"/>
      <c r="DF24" s="1144"/>
      <c r="DG24" s="1143"/>
      <c r="DH24" s="1598"/>
      <c r="DI24" s="1598"/>
      <c r="DJ24" s="1598"/>
      <c r="DK24" s="1598"/>
      <c r="DL24" s="1598"/>
      <c r="DM24" s="1598"/>
      <c r="DN24" s="1598"/>
      <c r="DO24" s="1598"/>
      <c r="DP24" s="1598"/>
      <c r="DQ24" s="1598"/>
      <c r="DR24" s="1144"/>
      <c r="DS24" s="1143"/>
      <c r="DT24" s="1598"/>
      <c r="DU24" s="1598"/>
      <c r="DV24" s="1598"/>
      <c r="DW24" s="1598"/>
      <c r="DX24" s="1598"/>
      <c r="DY24" s="1598"/>
      <c r="DZ24" s="1598"/>
      <c r="EA24" s="1598"/>
      <c r="EB24" s="1598"/>
      <c r="EC24" s="1598"/>
      <c r="ED24" s="1144"/>
    </row>
    <row r="25" spans="1:134" ht="45.65" hidden="1" customHeight="1" x14ac:dyDescent="0.5">
      <c r="A25" s="1151" t="s">
        <v>850</v>
      </c>
      <c r="B25" s="1141">
        <v>989.34</v>
      </c>
      <c r="C25" s="1141">
        <v>889.34</v>
      </c>
      <c r="D25" s="1140">
        <v>789.34</v>
      </c>
      <c r="E25" s="1140">
        <v>869.34</v>
      </c>
      <c r="F25" s="1140">
        <v>869.34</v>
      </c>
      <c r="G25" s="1140">
        <v>565.02</v>
      </c>
      <c r="H25" s="1140">
        <v>500.02</v>
      </c>
      <c r="I25" s="1140">
        <v>625.02</v>
      </c>
      <c r="J25" s="1140">
        <v>775.0200000000001</v>
      </c>
      <c r="K25" s="1140">
        <v>775.0200000000001</v>
      </c>
      <c r="L25" s="1117"/>
      <c r="M25" s="1117"/>
      <c r="N25" s="1854"/>
      <c r="O25" s="1867"/>
      <c r="V25" s="1598"/>
      <c r="W25" s="1598"/>
      <c r="X25" s="1598"/>
      <c r="Y25" s="1598"/>
      <c r="Z25" s="1144"/>
      <c r="AA25" s="1598"/>
      <c r="AB25" s="1598"/>
      <c r="AC25" s="1598"/>
      <c r="AD25" s="1598"/>
      <c r="AE25" s="1598"/>
      <c r="AF25" s="1598"/>
      <c r="AG25" s="1598"/>
      <c r="AH25" s="1598"/>
      <c r="AI25" s="1598"/>
      <c r="AJ25" s="1598"/>
      <c r="AK25" s="1598"/>
      <c r="AL25" s="1598"/>
      <c r="AM25" s="1143"/>
      <c r="AN25" s="1598"/>
      <c r="AO25" s="1598"/>
      <c r="AP25" s="1598"/>
      <c r="AQ25" s="1598"/>
      <c r="AR25" s="1598"/>
      <c r="AS25" s="1598"/>
      <c r="AT25" s="1598"/>
      <c r="AU25" s="1598"/>
      <c r="AV25" s="1598"/>
      <c r="AW25" s="1598">
        <v>852.81</v>
      </c>
      <c r="AX25" s="1144">
        <v>866.37</v>
      </c>
      <c r="AY25" s="1143"/>
      <c r="AZ25" s="1598"/>
      <c r="BA25" s="1598"/>
      <c r="BB25" s="1598"/>
      <c r="BC25" s="1598"/>
      <c r="BD25" s="1598"/>
      <c r="BE25" s="1598"/>
      <c r="BF25" s="1598"/>
      <c r="BG25" s="1598"/>
      <c r="BH25" s="1598"/>
      <c r="BI25" s="1598"/>
      <c r="BJ25" s="1144"/>
      <c r="BK25" s="1143"/>
      <c r="BL25" s="1598"/>
      <c r="BM25" s="1598"/>
      <c r="BN25" s="1598"/>
      <c r="BO25" s="1598"/>
      <c r="BP25" s="1598"/>
      <c r="BQ25" s="1598"/>
      <c r="BR25" s="1598"/>
      <c r="BS25" s="1598"/>
      <c r="BT25" s="1598"/>
      <c r="BU25" s="1598"/>
      <c r="BV25" s="1144"/>
      <c r="BW25" s="1143"/>
      <c r="BX25" s="1598"/>
      <c r="BY25" s="1598"/>
      <c r="BZ25" s="1598"/>
      <c r="CA25" s="1598"/>
      <c r="CB25" s="1598"/>
      <c r="CC25" s="1598"/>
      <c r="CD25" s="1598"/>
      <c r="CE25" s="1598"/>
      <c r="CF25" s="1598"/>
      <c r="CG25" s="1598"/>
      <c r="CH25" s="1144"/>
      <c r="CI25" s="1143"/>
      <c r="CJ25" s="1598"/>
      <c r="CK25" s="1598"/>
      <c r="CL25" s="1598"/>
      <c r="CM25" s="1598"/>
      <c r="CN25" s="1598"/>
      <c r="CO25" s="1598"/>
      <c r="CP25" s="1598"/>
      <c r="CQ25" s="1598"/>
      <c r="CR25" s="1598"/>
      <c r="CS25" s="1598"/>
      <c r="CT25" s="1144"/>
      <c r="CU25" s="1143"/>
      <c r="CV25" s="1598"/>
      <c r="CW25" s="1598"/>
      <c r="CX25" s="1598"/>
      <c r="CY25" s="1598"/>
      <c r="CZ25" s="1598"/>
      <c r="DA25" s="1598"/>
      <c r="DB25" s="1598"/>
      <c r="DC25" s="1598"/>
      <c r="DD25" s="1598"/>
      <c r="DE25" s="1598"/>
      <c r="DF25" s="1144"/>
      <c r="DG25" s="1143"/>
      <c r="DH25" s="1598"/>
      <c r="DI25" s="1598"/>
      <c r="DJ25" s="1598"/>
      <c r="DK25" s="1598"/>
      <c r="DL25" s="1598"/>
      <c r="DM25" s="1598"/>
      <c r="DN25" s="1598"/>
      <c r="DO25" s="1598"/>
      <c r="DP25" s="1598"/>
      <c r="DQ25" s="1598"/>
      <c r="DR25" s="1144"/>
      <c r="DS25" s="1143"/>
      <c r="DT25" s="1598"/>
      <c r="DU25" s="1598"/>
      <c r="DV25" s="1598"/>
      <c r="DW25" s="1598"/>
      <c r="DX25" s="1598"/>
      <c r="DY25" s="1598"/>
      <c r="DZ25" s="1598"/>
      <c r="EA25" s="1598"/>
      <c r="EB25" s="1598"/>
      <c r="EC25" s="1598"/>
      <c r="ED25" s="1144"/>
    </row>
    <row r="26" spans="1:134" ht="45.65" customHeight="1" x14ac:dyDescent="0.4">
      <c r="A26" s="1124" t="s">
        <v>851</v>
      </c>
      <c r="B26" s="1118">
        <v>2.14</v>
      </c>
      <c r="C26" s="1118">
        <v>2.0699999999999998</v>
      </c>
      <c r="D26" s="1117">
        <v>2.11</v>
      </c>
      <c r="E26" s="1117">
        <v>2.0299999999999998</v>
      </c>
      <c r="F26" s="1117">
        <v>2.12</v>
      </c>
      <c r="G26" s="1117">
        <v>2.09</v>
      </c>
      <c r="H26" s="1117">
        <v>2.16</v>
      </c>
      <c r="I26" s="1117">
        <v>2.14</v>
      </c>
      <c r="J26" s="1117">
        <v>2.11</v>
      </c>
      <c r="K26" s="1117">
        <v>2.0797810627247304</v>
      </c>
      <c r="L26" s="1117">
        <v>2.08</v>
      </c>
      <c r="M26" s="1117">
        <v>2.0643417236734374</v>
      </c>
      <c r="N26" s="1854">
        <v>2.0266424172237723</v>
      </c>
      <c r="O26" s="1118">
        <v>1.97</v>
      </c>
      <c r="P26" s="1117">
        <v>1.91</v>
      </c>
      <c r="Q26" s="1117">
        <v>1.9775623955722641</v>
      </c>
      <c r="R26" s="1597">
        <v>1.9999123079760746</v>
      </c>
      <c r="S26" s="1597">
        <v>2.0099999999999998</v>
      </c>
      <c r="T26" s="1602">
        <v>1.85</v>
      </c>
      <c r="U26" s="1601">
        <v>1.8</v>
      </c>
      <c r="V26" s="1597">
        <v>1.7938617822284191</v>
      </c>
      <c r="W26" s="1597">
        <v>1.7806926137651415</v>
      </c>
      <c r="X26" s="1597">
        <v>1.67</v>
      </c>
      <c r="Y26" s="1597">
        <v>0</v>
      </c>
      <c r="Z26" s="1123">
        <v>0</v>
      </c>
      <c r="AA26" s="1597">
        <v>0</v>
      </c>
      <c r="AB26" s="1597">
        <v>0</v>
      </c>
      <c r="AC26" s="1597">
        <v>0</v>
      </c>
      <c r="AD26" s="1597">
        <v>0</v>
      </c>
      <c r="AE26" s="1597">
        <v>0</v>
      </c>
      <c r="AF26" s="1597">
        <v>0</v>
      </c>
      <c r="AG26" s="1597">
        <v>0</v>
      </c>
      <c r="AH26" s="1597">
        <v>0</v>
      </c>
      <c r="AI26" s="1597">
        <v>0</v>
      </c>
      <c r="AJ26" s="1597">
        <v>0</v>
      </c>
      <c r="AK26" s="1597">
        <v>0</v>
      </c>
      <c r="AL26" s="1597">
        <v>0</v>
      </c>
      <c r="AM26" s="1122">
        <v>0</v>
      </c>
      <c r="AN26" s="1597">
        <v>0</v>
      </c>
      <c r="AO26" s="1597">
        <v>0</v>
      </c>
      <c r="AP26" s="1597">
        <v>0</v>
      </c>
      <c r="AQ26" s="1597">
        <v>0</v>
      </c>
      <c r="AR26" s="1597">
        <v>0</v>
      </c>
      <c r="AS26" s="1597">
        <v>0</v>
      </c>
      <c r="AT26" s="1597">
        <v>0</v>
      </c>
      <c r="AU26" s="1597">
        <v>0</v>
      </c>
      <c r="AV26" s="1597">
        <v>0</v>
      </c>
      <c r="AW26" s="1597">
        <v>0</v>
      </c>
      <c r="AX26" s="1123">
        <v>0</v>
      </c>
      <c r="AY26" s="1122">
        <v>0</v>
      </c>
      <c r="AZ26" s="1597">
        <v>0</v>
      </c>
      <c r="BA26" s="1597">
        <v>0</v>
      </c>
      <c r="BB26" s="1597">
        <v>0</v>
      </c>
      <c r="BC26" s="1597">
        <v>0</v>
      </c>
      <c r="BD26" s="1597">
        <v>0</v>
      </c>
      <c r="BE26" s="1597">
        <v>0</v>
      </c>
      <c r="BF26" s="1597">
        <v>0</v>
      </c>
      <c r="BG26" s="1597">
        <v>0</v>
      </c>
      <c r="BH26" s="1597">
        <v>0</v>
      </c>
      <c r="BI26" s="1597">
        <v>0</v>
      </c>
      <c r="BJ26" s="1123">
        <v>0</v>
      </c>
      <c r="BK26" s="1122">
        <v>0</v>
      </c>
      <c r="BL26" s="1597">
        <v>0</v>
      </c>
      <c r="BM26" s="1597">
        <v>0</v>
      </c>
      <c r="BN26" s="1597">
        <v>0</v>
      </c>
      <c r="BO26" s="1597">
        <v>0</v>
      </c>
      <c r="BP26" s="1597">
        <v>0</v>
      </c>
      <c r="BQ26" s="1597">
        <v>0</v>
      </c>
      <c r="BR26" s="1597">
        <v>0</v>
      </c>
      <c r="BS26" s="1597">
        <v>0</v>
      </c>
      <c r="BT26" s="1597">
        <v>0</v>
      </c>
      <c r="BU26" s="1597">
        <v>0</v>
      </c>
      <c r="BV26" s="1123">
        <v>0</v>
      </c>
      <c r="BW26" s="1122">
        <v>0</v>
      </c>
      <c r="BX26" s="1597">
        <v>0</v>
      </c>
      <c r="BY26" s="1597">
        <v>0</v>
      </c>
      <c r="BZ26" s="1597">
        <v>0</v>
      </c>
      <c r="CA26" s="1597">
        <v>0</v>
      </c>
      <c r="CB26" s="1597">
        <v>0</v>
      </c>
      <c r="CC26" s="1597">
        <v>0</v>
      </c>
      <c r="CD26" s="1597">
        <v>0</v>
      </c>
      <c r="CE26" s="1597">
        <v>0</v>
      </c>
      <c r="CF26" s="1597">
        <v>0</v>
      </c>
      <c r="CG26" s="1597">
        <v>0</v>
      </c>
      <c r="CH26" s="1123">
        <v>0</v>
      </c>
      <c r="CI26" s="1122">
        <v>0</v>
      </c>
      <c r="CJ26" s="1597">
        <v>0</v>
      </c>
      <c r="CK26" s="1597">
        <v>0</v>
      </c>
      <c r="CL26" s="1597">
        <v>0</v>
      </c>
      <c r="CM26" s="1597">
        <v>0</v>
      </c>
      <c r="CN26" s="1597">
        <v>0</v>
      </c>
      <c r="CO26" s="1597">
        <v>0</v>
      </c>
      <c r="CP26" s="1597">
        <v>0</v>
      </c>
      <c r="CQ26" s="1597">
        <v>0</v>
      </c>
      <c r="CR26" s="1597">
        <v>0</v>
      </c>
      <c r="CS26" s="1597">
        <v>0</v>
      </c>
      <c r="CT26" s="1123">
        <v>0</v>
      </c>
      <c r="CU26" s="1122">
        <v>0</v>
      </c>
      <c r="CV26" s="1597">
        <v>0</v>
      </c>
      <c r="CW26" s="1597">
        <v>0</v>
      </c>
      <c r="CX26" s="1597">
        <v>0</v>
      </c>
      <c r="CY26" s="1597">
        <v>0</v>
      </c>
      <c r="CZ26" s="1597">
        <v>0</v>
      </c>
      <c r="DA26" s="1597">
        <v>0</v>
      </c>
      <c r="DB26" s="1597">
        <v>0</v>
      </c>
      <c r="DC26" s="1597">
        <v>0</v>
      </c>
      <c r="DD26" s="1597">
        <v>0</v>
      </c>
      <c r="DE26" s="1597">
        <v>0</v>
      </c>
      <c r="DF26" s="1123">
        <v>0</v>
      </c>
      <c r="DG26" s="1122">
        <v>0</v>
      </c>
      <c r="DH26" s="1597">
        <v>0</v>
      </c>
      <c r="DI26" s="1597">
        <v>0</v>
      </c>
      <c r="DJ26" s="1597">
        <v>0</v>
      </c>
      <c r="DK26" s="1597">
        <v>0</v>
      </c>
      <c r="DL26" s="1597">
        <v>0</v>
      </c>
      <c r="DM26" s="1597">
        <v>0</v>
      </c>
      <c r="DN26" s="1597">
        <v>0</v>
      </c>
      <c r="DO26" s="1597">
        <v>0</v>
      </c>
      <c r="DP26" s="1597">
        <v>0</v>
      </c>
      <c r="DQ26" s="1597">
        <v>0</v>
      </c>
      <c r="DR26" s="1123">
        <v>0</v>
      </c>
      <c r="DS26" s="1122">
        <v>0</v>
      </c>
      <c r="DT26" s="1597">
        <v>0</v>
      </c>
      <c r="DU26" s="1597">
        <v>0</v>
      </c>
      <c r="DV26" s="1597">
        <v>0</v>
      </c>
      <c r="DW26" s="1597">
        <v>0</v>
      </c>
      <c r="DX26" s="1597">
        <v>0</v>
      </c>
      <c r="DY26" s="1597">
        <v>0</v>
      </c>
      <c r="DZ26" s="1597">
        <v>0</v>
      </c>
      <c r="EA26" s="1597">
        <v>0</v>
      </c>
      <c r="EB26" s="1597">
        <v>0</v>
      </c>
      <c r="EC26" s="1597">
        <v>0</v>
      </c>
      <c r="ED26" s="1123">
        <v>0</v>
      </c>
    </row>
    <row r="27" spans="1:134" ht="45.65" customHeight="1" x14ac:dyDescent="0.4">
      <c r="A27" s="1124" t="s">
        <v>852</v>
      </c>
      <c r="B27" s="1118">
        <v>575.98</v>
      </c>
      <c r="C27" s="1118">
        <v>575.97</v>
      </c>
      <c r="D27" s="1117">
        <v>575.99</v>
      </c>
      <c r="E27" s="1117">
        <v>500.98</v>
      </c>
      <c r="F27" s="1117">
        <v>500.99</v>
      </c>
      <c r="G27" s="1117">
        <v>501</v>
      </c>
      <c r="H27" s="1117">
        <v>832.34</v>
      </c>
      <c r="I27" s="1117">
        <v>832.34</v>
      </c>
      <c r="J27" s="1117">
        <v>832.36</v>
      </c>
      <c r="K27" s="1117">
        <v>832.47697672126787</v>
      </c>
      <c r="L27" s="1117">
        <v>832.48</v>
      </c>
      <c r="M27" s="1117">
        <v>1044.8895424579382</v>
      </c>
      <c r="N27" s="1854">
        <v>1044.8855393211047</v>
      </c>
      <c r="O27" s="1118">
        <v>1044.8800000000001</v>
      </c>
      <c r="P27" s="1117">
        <v>1020.89</v>
      </c>
      <c r="Q27" s="1117">
        <v>1220.8998533834588</v>
      </c>
      <c r="R27" s="1602">
        <v>1220.896914313407</v>
      </c>
      <c r="S27" s="1602">
        <v>1220.92</v>
      </c>
      <c r="T27" s="1602">
        <v>1100.9000000000001</v>
      </c>
      <c r="U27" s="1148">
        <v>1076.8900000000001</v>
      </c>
      <c r="V27" s="1597">
        <v>1166.4107361161109</v>
      </c>
      <c r="W27" s="1597">
        <v>1142.2364632249617</v>
      </c>
      <c r="X27" s="1597">
        <v>1042.22</v>
      </c>
      <c r="Y27" s="1597">
        <v>814.51252355482984</v>
      </c>
      <c r="Z27" s="1123">
        <v>815.04</v>
      </c>
      <c r="AA27" s="1597">
        <v>1365.53</v>
      </c>
      <c r="AB27" s="1597">
        <v>1365.55</v>
      </c>
      <c r="AC27" s="1597">
        <v>1365.55</v>
      </c>
      <c r="AD27" s="1597">
        <v>1365.56</v>
      </c>
      <c r="AE27" s="1597">
        <v>1365.57</v>
      </c>
      <c r="AF27" s="1597">
        <v>1365.58</v>
      </c>
      <c r="AG27" s="1597">
        <v>1365.6599999999999</v>
      </c>
      <c r="AH27" s="1597">
        <v>1365.6599999999999</v>
      </c>
      <c r="AI27" s="1597">
        <v>1365.9099999999999</v>
      </c>
      <c r="AJ27" s="1597">
        <v>1365.9162410132139</v>
      </c>
      <c r="AK27" s="1597">
        <v>1365.9387141668933</v>
      </c>
      <c r="AL27" s="1597">
        <v>1366.03</v>
      </c>
      <c r="AM27" s="1122">
        <v>1341.0144611957503</v>
      </c>
      <c r="AN27" s="1597">
        <v>1315.9436783260153</v>
      </c>
      <c r="AO27" s="1597">
        <v>1290.9621781536644</v>
      </c>
      <c r="AP27" s="1597">
        <v>1240.91425518595</v>
      </c>
      <c r="AQ27" s="1597">
        <v>1215.8842431893236</v>
      </c>
      <c r="AR27" s="1597">
        <v>1190.9562235059848</v>
      </c>
      <c r="AS27" s="1597">
        <v>1165.9820661419503</v>
      </c>
      <c r="AT27" s="1597">
        <v>1140.9841992972199</v>
      </c>
      <c r="AU27" s="1597">
        <v>1116.2962982231907</v>
      </c>
      <c r="AV27" s="1597">
        <v>991.1025768826072</v>
      </c>
      <c r="AW27" s="1597">
        <v>841.14078481666661</v>
      </c>
      <c r="AX27" s="1123">
        <v>841.23579771991695</v>
      </c>
      <c r="AY27" s="1122">
        <v>841.18228631100339</v>
      </c>
      <c r="AZ27" s="1597">
        <v>841.2214118756184</v>
      </c>
      <c r="BA27" s="1597">
        <v>841.24653204391632</v>
      </c>
      <c r="BB27" s="1597">
        <v>841.27584671291834</v>
      </c>
      <c r="BC27" s="1597">
        <v>841.31152431508849</v>
      </c>
      <c r="BD27" s="1597">
        <v>841.32214517018451</v>
      </c>
      <c r="BE27" s="1597">
        <v>841.34</v>
      </c>
      <c r="BF27" s="1597">
        <v>841.27835027454842</v>
      </c>
      <c r="BG27" s="1597">
        <v>841.8313328172909</v>
      </c>
      <c r="BH27" s="1597">
        <v>841.87322027654943</v>
      </c>
      <c r="BI27" s="1597">
        <v>841.91409513188273</v>
      </c>
      <c r="BJ27" s="1123">
        <v>841.95162333056453</v>
      </c>
      <c r="BK27" s="1122">
        <v>842.03887912415667</v>
      </c>
      <c r="BL27" s="1597">
        <v>842.05740838999702</v>
      </c>
      <c r="BM27" s="1597">
        <v>842.0670538750137</v>
      </c>
      <c r="BN27" s="1597">
        <v>841.56330017853952</v>
      </c>
      <c r="BO27" s="1597">
        <v>842.10612849821143</v>
      </c>
      <c r="BP27" s="1597">
        <v>842.19161640964103</v>
      </c>
      <c r="BQ27" s="1597">
        <v>841.95279888170751</v>
      </c>
      <c r="BR27" s="1597">
        <v>841.96198707958058</v>
      </c>
      <c r="BS27" s="1597">
        <v>842.38559333496994</v>
      </c>
      <c r="BT27" s="1597">
        <v>842.38640344308237</v>
      </c>
      <c r="BU27" s="1597">
        <v>817.46521570343407</v>
      </c>
      <c r="BV27" s="1123">
        <v>817.8022525548464</v>
      </c>
      <c r="BW27" s="1122">
        <v>817.50209006319005</v>
      </c>
      <c r="BX27" s="1597">
        <v>817.51295714832065</v>
      </c>
      <c r="BY27" s="1597">
        <v>817.50211477098173</v>
      </c>
      <c r="BZ27" s="1597">
        <v>817.50787529662193</v>
      </c>
      <c r="CA27" s="1597">
        <v>817.51457360317681</v>
      </c>
      <c r="CB27" s="1597">
        <v>817.53379268567858</v>
      </c>
      <c r="CC27" s="1597">
        <v>817.53689470962399</v>
      </c>
      <c r="CD27" s="1597">
        <v>817.53159821886425</v>
      </c>
      <c r="CE27" s="1597">
        <v>817.67228039486474</v>
      </c>
      <c r="CF27" s="1597">
        <v>817.68153635346755</v>
      </c>
      <c r="CG27" s="1597">
        <v>817.66976303421688</v>
      </c>
      <c r="CH27" s="1123">
        <v>817.81430202965259</v>
      </c>
      <c r="CI27" s="1122">
        <v>817.69979932255171</v>
      </c>
      <c r="CJ27" s="1597">
        <v>791.69923137991634</v>
      </c>
      <c r="CK27" s="1597">
        <v>791.69328510769924</v>
      </c>
      <c r="CL27" s="1597">
        <v>791.67582956286992</v>
      </c>
      <c r="CM27" s="1597">
        <v>791.68164502261493</v>
      </c>
      <c r="CN27" s="1597">
        <v>791.69607309848436</v>
      </c>
      <c r="CO27" s="1597">
        <v>791.69569165564667</v>
      </c>
      <c r="CP27" s="1597">
        <v>791.68387092069281</v>
      </c>
      <c r="CQ27" s="1597">
        <v>791.81718781189511</v>
      </c>
      <c r="CR27" s="1597">
        <v>754.35682998055211</v>
      </c>
      <c r="CS27" s="1597">
        <v>758.69290059215848</v>
      </c>
      <c r="CT27" s="1123">
        <v>758.73736725746267</v>
      </c>
      <c r="CU27" s="1122">
        <v>751.01</v>
      </c>
      <c r="CV27" s="1597">
        <v>751.01</v>
      </c>
      <c r="CW27" s="1597">
        <v>751.01</v>
      </c>
      <c r="CX27" s="1597">
        <v>751.01</v>
      </c>
      <c r="CY27" s="1597">
        <v>751.01</v>
      </c>
      <c r="CZ27" s="1602">
        <v>751.01</v>
      </c>
      <c r="DA27" s="1602">
        <v>751.01</v>
      </c>
      <c r="DB27" s="1602">
        <v>751.01</v>
      </c>
      <c r="DC27" s="1602">
        <v>751.01</v>
      </c>
      <c r="DD27" s="1602">
        <v>751.01</v>
      </c>
      <c r="DE27" s="1602">
        <v>751.01</v>
      </c>
      <c r="DF27" s="1519">
        <v>662.91790334943312</v>
      </c>
      <c r="DG27" s="1520">
        <v>659.71795479476236</v>
      </c>
      <c r="DH27" s="1602">
        <v>666.11460372552119</v>
      </c>
      <c r="DI27" s="1602">
        <v>336.00571372731758</v>
      </c>
      <c r="DJ27" s="1602">
        <v>697.6022689027759</v>
      </c>
      <c r="DK27" s="1602">
        <v>704.6799394116349</v>
      </c>
      <c r="DL27" s="1602">
        <v>705.46356052046622</v>
      </c>
      <c r="DM27" s="1602">
        <v>724.5799819934881</v>
      </c>
      <c r="DN27" s="1602">
        <v>732.18974881719544</v>
      </c>
      <c r="DO27" s="1602">
        <v>753.5659159118112</v>
      </c>
      <c r="DP27" s="1602">
        <v>775.40463521002607</v>
      </c>
      <c r="DQ27" s="1602">
        <v>761.65276765109945</v>
      </c>
      <c r="DR27" s="1519">
        <v>774.57181977612925</v>
      </c>
      <c r="DS27" s="1520">
        <v>797.62670233180791</v>
      </c>
      <c r="DT27" s="1602">
        <v>807.1909874923582</v>
      </c>
      <c r="DU27" s="1602">
        <v>838.19013936774877</v>
      </c>
      <c r="DV27" s="1602">
        <v>498.03111711149438</v>
      </c>
      <c r="DW27" s="1602">
        <v>504.85406610867471</v>
      </c>
      <c r="DX27" s="1602">
        <v>506.72504820295239</v>
      </c>
      <c r="DY27" s="1602">
        <v>504.48303319499144</v>
      </c>
      <c r="DZ27" s="1602">
        <v>524.44466319652213</v>
      </c>
      <c r="EA27" s="1602">
        <v>578.42226197983518</v>
      </c>
      <c r="EB27" s="1597">
        <v>600.85849632978261</v>
      </c>
      <c r="EC27" s="1597">
        <v>0</v>
      </c>
      <c r="ED27" s="1123">
        <v>0</v>
      </c>
    </row>
    <row r="28" spans="1:134" s="1158" customFormat="1" ht="45.65" customHeight="1" x14ac:dyDescent="0.45">
      <c r="A28" s="1152" t="s">
        <v>853</v>
      </c>
      <c r="B28" s="1154"/>
      <c r="C28" s="1154"/>
      <c r="D28" s="1153"/>
      <c r="E28" s="1153"/>
      <c r="F28" s="1153"/>
      <c r="G28" s="1153"/>
      <c r="H28" s="1153"/>
      <c r="I28" s="1153"/>
      <c r="J28" s="1153"/>
      <c r="K28" s="1153"/>
      <c r="L28" s="1153"/>
      <c r="M28" s="1153"/>
      <c r="N28" s="1856"/>
      <c r="O28" s="1154"/>
      <c r="P28" s="1153"/>
      <c r="Q28" s="1153"/>
      <c r="R28" s="1868"/>
      <c r="S28" s="1868"/>
      <c r="T28" s="1868"/>
      <c r="U28" s="1155"/>
      <c r="V28" s="1600"/>
      <c r="W28" s="1600"/>
      <c r="X28" s="1600"/>
      <c r="Y28" s="1600"/>
      <c r="Z28" s="1157"/>
      <c r="AA28" s="1600"/>
      <c r="AB28" s="1600"/>
      <c r="AC28" s="1600"/>
      <c r="AD28" s="1600"/>
      <c r="AE28" s="1600"/>
      <c r="AF28" s="1600"/>
      <c r="AG28" s="1600"/>
      <c r="AH28" s="1600"/>
      <c r="AI28" s="1600"/>
      <c r="AJ28" s="1600"/>
      <c r="AK28" s="1600"/>
      <c r="AL28" s="1600"/>
      <c r="AM28" s="1156"/>
      <c r="AN28" s="1600"/>
      <c r="AO28" s="1600"/>
      <c r="AP28" s="1600"/>
      <c r="AQ28" s="1600"/>
      <c r="AR28" s="1600"/>
      <c r="AS28" s="1600"/>
      <c r="AT28" s="1600"/>
      <c r="AU28" s="1600"/>
      <c r="AV28" s="1600"/>
      <c r="AW28" s="1600"/>
      <c r="AX28" s="1157"/>
      <c r="AY28" s="1156"/>
      <c r="AZ28" s="1600"/>
      <c r="BA28" s="1600"/>
      <c r="BB28" s="1600"/>
      <c r="BC28" s="1600"/>
      <c r="BD28" s="1600"/>
      <c r="BE28" s="1600"/>
      <c r="BF28" s="1600">
        <v>88.468533710758521</v>
      </c>
      <c r="BG28" s="1600">
        <v>88.498408079231012</v>
      </c>
      <c r="BH28" s="1600">
        <v>88.527327430113161</v>
      </c>
      <c r="BI28" s="1600">
        <v>88.557243920306846</v>
      </c>
      <c r="BJ28" s="1157">
        <v>88.514205998772084</v>
      </c>
      <c r="BK28" s="1156">
        <v>88.603102649717215</v>
      </c>
      <c r="BL28" s="1600">
        <v>88.626438610607423</v>
      </c>
      <c r="BM28" s="1600">
        <v>88.648288490822807</v>
      </c>
      <c r="BN28" s="1600">
        <v>88.157144277807546</v>
      </c>
      <c r="BO28" s="1600">
        <v>88.678431240545976</v>
      </c>
      <c r="BP28" s="1600">
        <v>88.691358690051885</v>
      </c>
      <c r="BQ28" s="1600">
        <v>88.435285999330787</v>
      </c>
      <c r="BR28" s="1600">
        <v>88.435285999507457</v>
      </c>
      <c r="BS28" s="1600">
        <v>88.435286000105208</v>
      </c>
      <c r="BT28" s="1600">
        <v>88.435286000000005</v>
      </c>
      <c r="BU28" s="1600">
        <v>63.5</v>
      </c>
      <c r="BV28" s="1157">
        <v>63.787921593247525</v>
      </c>
      <c r="BW28" s="1156">
        <v>63.5</v>
      </c>
      <c r="BX28" s="1600">
        <v>63.5</v>
      </c>
      <c r="BY28" s="1600">
        <v>63.5</v>
      </c>
      <c r="BZ28" s="1600">
        <v>63.499999999999993</v>
      </c>
      <c r="CA28" s="1600">
        <v>63.500000000000007</v>
      </c>
      <c r="CB28" s="1600">
        <v>63.5</v>
      </c>
      <c r="CC28" s="1600">
        <v>63.5</v>
      </c>
      <c r="CD28" s="1600">
        <v>63.5</v>
      </c>
      <c r="CE28" s="1600">
        <v>63.499999999999993</v>
      </c>
      <c r="CF28" s="1600">
        <v>63.5</v>
      </c>
      <c r="CG28" s="1600">
        <v>63.500000000000007</v>
      </c>
      <c r="CH28" s="1157">
        <v>63.605902169743672</v>
      </c>
      <c r="CI28" s="1156">
        <v>63.5</v>
      </c>
      <c r="CJ28" s="1600">
        <v>37.5</v>
      </c>
      <c r="CK28" s="1600">
        <v>37.499999999999993</v>
      </c>
      <c r="CL28" s="1600">
        <v>37.5</v>
      </c>
      <c r="CM28" s="1600">
        <v>37.5</v>
      </c>
      <c r="CN28" s="1600">
        <v>37.5</v>
      </c>
      <c r="CO28" s="1600">
        <v>37.5</v>
      </c>
      <c r="CP28" s="1600">
        <v>37.500000000000007</v>
      </c>
      <c r="CQ28" s="1600">
        <v>37.5</v>
      </c>
      <c r="CR28" s="1600">
        <v>0</v>
      </c>
      <c r="CS28" s="1600">
        <v>0</v>
      </c>
      <c r="CT28" s="1157">
        <v>0</v>
      </c>
      <c r="CU28" s="1156">
        <v>0</v>
      </c>
      <c r="CV28" s="1600">
        <v>0</v>
      </c>
      <c r="CW28" s="1600">
        <v>0</v>
      </c>
      <c r="CX28" s="1600">
        <v>0</v>
      </c>
      <c r="CY28" s="1600">
        <v>0</v>
      </c>
      <c r="CZ28" s="1600">
        <v>0</v>
      </c>
      <c r="DA28" s="1600">
        <v>0</v>
      </c>
      <c r="DB28" s="1600">
        <v>0</v>
      </c>
      <c r="DC28" s="1600">
        <v>0</v>
      </c>
      <c r="DD28" s="1600">
        <v>0</v>
      </c>
      <c r="DE28" s="1600">
        <v>0</v>
      </c>
      <c r="DF28" s="1157">
        <v>0</v>
      </c>
      <c r="DG28" s="1156">
        <v>0</v>
      </c>
      <c r="DH28" s="1600">
        <v>0</v>
      </c>
      <c r="DI28" s="1600">
        <v>0</v>
      </c>
      <c r="DJ28" s="1600">
        <v>0</v>
      </c>
      <c r="DK28" s="1600">
        <v>0</v>
      </c>
      <c r="DL28" s="1600">
        <v>0</v>
      </c>
      <c r="DM28" s="1600">
        <v>0</v>
      </c>
      <c r="DN28" s="1600">
        <v>0</v>
      </c>
      <c r="DO28" s="1600">
        <v>0</v>
      </c>
      <c r="DP28" s="1600">
        <v>0</v>
      </c>
      <c r="DQ28" s="1600">
        <v>0</v>
      </c>
      <c r="DR28" s="1157">
        <v>0</v>
      </c>
      <c r="DS28" s="1156">
        <v>0</v>
      </c>
      <c r="DT28" s="1600">
        <v>0</v>
      </c>
      <c r="DU28" s="1600">
        <v>0</v>
      </c>
      <c r="DV28" s="1600">
        <v>0</v>
      </c>
      <c r="DW28" s="1600">
        <v>0</v>
      </c>
      <c r="DX28" s="1600">
        <v>0</v>
      </c>
      <c r="DY28" s="1600">
        <v>0</v>
      </c>
      <c r="DZ28" s="1600">
        <v>0</v>
      </c>
      <c r="EA28" s="1600">
        <v>0</v>
      </c>
      <c r="EB28" s="1600">
        <v>0</v>
      </c>
      <c r="EC28" s="1600">
        <v>0</v>
      </c>
      <c r="ED28" s="1157">
        <v>0</v>
      </c>
    </row>
    <row r="29" spans="1:134" ht="45.65" customHeight="1" x14ac:dyDescent="0.4">
      <c r="A29" s="1124" t="s">
        <v>854</v>
      </c>
      <c r="B29" s="1118">
        <v>535.55999999999995</v>
      </c>
      <c r="C29" s="1118">
        <v>535.72</v>
      </c>
      <c r="D29" s="1117">
        <v>536.28</v>
      </c>
      <c r="E29" s="1117">
        <v>537.15</v>
      </c>
      <c r="F29" s="1117">
        <v>483.46</v>
      </c>
      <c r="G29" s="1117">
        <v>484.04</v>
      </c>
      <c r="H29" s="1117">
        <v>484.14</v>
      </c>
      <c r="I29" s="1117">
        <v>484.32</v>
      </c>
      <c r="J29" s="1117">
        <v>501.63</v>
      </c>
      <c r="K29" s="1117">
        <v>502.18000000000006</v>
      </c>
      <c r="L29" s="1117">
        <v>436.23</v>
      </c>
      <c r="M29" s="1117">
        <v>436.65</v>
      </c>
      <c r="N29" s="1854">
        <v>436.78</v>
      </c>
      <c r="O29" s="1869">
        <v>436.78</v>
      </c>
      <c r="P29" s="1150">
        <v>446.78</v>
      </c>
      <c r="Q29" s="1150">
        <v>446.78</v>
      </c>
      <c r="R29" s="1602">
        <v>446.78</v>
      </c>
      <c r="S29" s="1602">
        <v>446.78</v>
      </c>
      <c r="T29" s="1602">
        <v>459.15999999999997</v>
      </c>
      <c r="U29" s="1150">
        <v>459.38</v>
      </c>
      <c r="V29" s="1597">
        <v>466.78000000000003</v>
      </c>
      <c r="W29" s="1597">
        <v>473.89</v>
      </c>
      <c r="X29" s="1597">
        <v>473.89</v>
      </c>
      <c r="Y29" s="1597">
        <v>473.89</v>
      </c>
      <c r="Z29" s="1123">
        <v>484.68999999999994</v>
      </c>
      <c r="AA29" s="1597">
        <v>484.68999999999994</v>
      </c>
      <c r="AB29" s="1597">
        <v>502.06</v>
      </c>
      <c r="AC29" s="1597">
        <v>539.47</v>
      </c>
      <c r="AD29" s="1597">
        <v>539.47</v>
      </c>
      <c r="AE29" s="1597">
        <v>552.47</v>
      </c>
      <c r="AF29" s="1597">
        <v>567.38</v>
      </c>
      <c r="AG29" s="1597">
        <v>591.35</v>
      </c>
      <c r="AH29" s="1597">
        <v>591.35</v>
      </c>
      <c r="AI29" s="1597">
        <v>627.54999999999995</v>
      </c>
      <c r="AJ29" s="1597">
        <v>627.54999999999995</v>
      </c>
      <c r="AK29" s="1597">
        <v>627.54999999999995</v>
      </c>
      <c r="AL29" s="1597">
        <v>697.84</v>
      </c>
      <c r="AM29" s="1122">
        <v>697.84</v>
      </c>
      <c r="AN29" s="1597">
        <v>733.31</v>
      </c>
      <c r="AO29" s="1597">
        <v>734.72</v>
      </c>
      <c r="AP29" s="1597">
        <v>657.56999999999994</v>
      </c>
      <c r="AQ29" s="1597">
        <v>712.11</v>
      </c>
      <c r="AR29" s="1597">
        <v>712.11</v>
      </c>
      <c r="AS29" s="1597">
        <v>843.18000000000006</v>
      </c>
      <c r="AT29" s="1597">
        <v>728.37</v>
      </c>
      <c r="AU29" s="1597">
        <v>826.5</v>
      </c>
      <c r="AV29" s="1597">
        <v>827.88</v>
      </c>
      <c r="AW29" s="1597">
        <v>852.81</v>
      </c>
      <c r="AX29" s="1123">
        <v>866.37</v>
      </c>
      <c r="AY29" s="1122">
        <v>866.37</v>
      </c>
      <c r="AZ29" s="1597">
        <v>866.37</v>
      </c>
      <c r="BA29" s="1597">
        <v>890.53</v>
      </c>
      <c r="BB29" s="1597">
        <v>925.27</v>
      </c>
      <c r="BC29" s="1597">
        <v>932.92000000000007</v>
      </c>
      <c r="BD29" s="1597">
        <v>977.36</v>
      </c>
      <c r="BE29" s="1597">
        <v>821.83</v>
      </c>
      <c r="BF29" s="1597">
        <v>821.83</v>
      </c>
      <c r="BG29" s="1597">
        <v>873.05000000000007</v>
      </c>
      <c r="BH29" s="1597">
        <v>915.42000000000007</v>
      </c>
      <c r="BI29" s="1597">
        <v>915.42000000000007</v>
      </c>
      <c r="BJ29" s="1123">
        <v>968.2</v>
      </c>
      <c r="BK29" s="1122">
        <v>880.93</v>
      </c>
      <c r="BL29" s="1597">
        <v>880.93</v>
      </c>
      <c r="BM29" s="1597">
        <v>910.56999999999994</v>
      </c>
      <c r="BN29" s="1597">
        <v>727.15</v>
      </c>
      <c r="BO29" s="1597">
        <v>729.66</v>
      </c>
      <c r="BP29" s="1597">
        <v>741.72299999999996</v>
      </c>
      <c r="BQ29" s="1597">
        <v>746.96</v>
      </c>
      <c r="BR29" s="1597">
        <v>755.98</v>
      </c>
      <c r="BS29" s="1597">
        <v>760.44999999999993</v>
      </c>
      <c r="BT29" s="1597">
        <v>768.04000000000008</v>
      </c>
      <c r="BU29" s="1597">
        <v>768.04000000000008</v>
      </c>
      <c r="BV29" s="1123">
        <v>844.78</v>
      </c>
      <c r="BW29" s="1122">
        <v>844.78</v>
      </c>
      <c r="BX29" s="1597">
        <v>867.12</v>
      </c>
      <c r="BY29" s="1597">
        <v>867.12</v>
      </c>
      <c r="BZ29" s="1597">
        <v>896.13000000000011</v>
      </c>
      <c r="CA29" s="1597">
        <v>781.27</v>
      </c>
      <c r="CB29" s="1597">
        <v>815.29000000000008</v>
      </c>
      <c r="CC29" s="1597">
        <v>825.12</v>
      </c>
      <c r="CD29" s="1597">
        <v>828.28</v>
      </c>
      <c r="CE29" s="1597">
        <v>858.35</v>
      </c>
      <c r="CF29" s="1597">
        <v>923.59</v>
      </c>
      <c r="CG29" s="1597">
        <v>935.89</v>
      </c>
      <c r="CH29" s="1123">
        <v>971.43</v>
      </c>
      <c r="CI29" s="1122">
        <v>844.8900000000001</v>
      </c>
      <c r="CJ29" s="1597">
        <v>846.74</v>
      </c>
      <c r="CK29" s="1597">
        <v>856.77</v>
      </c>
      <c r="CL29" s="1597">
        <v>939.92000000000007</v>
      </c>
      <c r="CM29" s="1597">
        <v>1222.9842216699999</v>
      </c>
      <c r="CN29" s="1597">
        <v>1223.7</v>
      </c>
      <c r="CO29" s="1597">
        <v>951.16</v>
      </c>
      <c r="CP29" s="1597">
        <v>979.93</v>
      </c>
      <c r="CQ29" s="1597">
        <v>1083.8200000000002</v>
      </c>
      <c r="CR29" s="1597">
        <v>995.47</v>
      </c>
      <c r="CS29" s="1597">
        <v>1030.3</v>
      </c>
      <c r="CT29" s="1123">
        <v>1061.8800000000001</v>
      </c>
      <c r="CU29" s="1122">
        <v>1020.5400000000001</v>
      </c>
      <c r="CV29" s="1597">
        <v>1039.1510626100001</v>
      </c>
      <c r="CW29" s="1597">
        <v>1081.1531094100001</v>
      </c>
      <c r="CX29" s="1597">
        <v>1082.70738901</v>
      </c>
      <c r="CY29" s="1597">
        <v>1058.6675259799999</v>
      </c>
      <c r="CZ29" s="1602">
        <v>1096.9221957</v>
      </c>
      <c r="DA29" s="1602">
        <v>1065.94983925</v>
      </c>
      <c r="DB29" s="1602">
        <v>1102.3768989099999</v>
      </c>
      <c r="DC29" s="1602">
        <v>1173.2423669500001</v>
      </c>
      <c r="DD29" s="1602">
        <v>1104.8352728599998</v>
      </c>
      <c r="DE29" s="1602">
        <v>1127.4749845600002</v>
      </c>
      <c r="DF29" s="1519">
        <v>1236.75785154</v>
      </c>
      <c r="DG29" s="1520">
        <v>1151.2016271099999</v>
      </c>
      <c r="DH29" s="1602">
        <v>1171.0174567399999</v>
      </c>
      <c r="DI29" s="1602">
        <v>1184.0710397799999</v>
      </c>
      <c r="DJ29" s="1602">
        <v>1244.0266258000001</v>
      </c>
      <c r="DK29" s="1602">
        <v>1248.8245298400002</v>
      </c>
      <c r="DL29" s="1602">
        <v>1296.99062168</v>
      </c>
      <c r="DM29" s="1602">
        <v>1328.8716494299999</v>
      </c>
      <c r="DN29" s="1602">
        <v>1333.4681375999999</v>
      </c>
      <c r="DO29" s="1602">
        <v>1534.22271574</v>
      </c>
      <c r="DP29" s="1602">
        <v>1327.88494926</v>
      </c>
      <c r="DQ29" s="1602">
        <v>1365.4820256200001</v>
      </c>
      <c r="DR29" s="1519">
        <v>1455.7752060899998</v>
      </c>
      <c r="DS29" s="1520">
        <v>1363.4750862199999</v>
      </c>
      <c r="DT29" s="1602">
        <v>1370.47162493</v>
      </c>
      <c r="DU29" s="1602">
        <v>1404.7682492500001</v>
      </c>
      <c r="DV29" s="1602">
        <v>1401.4976933299999</v>
      </c>
      <c r="DW29" s="1602">
        <v>1407.4340112299999</v>
      </c>
      <c r="DX29" s="1602">
        <v>1424.75122803</v>
      </c>
      <c r="DY29" s="1602">
        <v>1428.64525093</v>
      </c>
      <c r="DZ29" s="1602">
        <v>1496.2084128699998</v>
      </c>
      <c r="EA29" s="1602">
        <v>1499.3497403399999</v>
      </c>
      <c r="EB29" s="1602">
        <v>1435.9819217899999</v>
      </c>
      <c r="EC29" s="1602">
        <v>1488.3265956299999</v>
      </c>
      <c r="ED29" s="1519">
        <v>1551.6791665999999</v>
      </c>
    </row>
    <row r="30" spans="1:134" ht="45.65" customHeight="1" thickBot="1" x14ac:dyDescent="0.45">
      <c r="A30" s="1159" t="s">
        <v>110</v>
      </c>
      <c r="B30" s="1161"/>
      <c r="C30" s="1161"/>
      <c r="D30" s="1160"/>
      <c r="E30" s="1160"/>
      <c r="F30" s="1160"/>
      <c r="G30" s="1160"/>
      <c r="H30" s="1160"/>
      <c r="I30" s="1160"/>
      <c r="J30" s="1160"/>
      <c r="K30" s="1160"/>
      <c r="L30" s="1160"/>
      <c r="M30" s="1160"/>
      <c r="N30" s="1858"/>
      <c r="O30" s="1870"/>
      <c r="P30" s="1162"/>
      <c r="Q30" s="1162"/>
      <c r="R30" s="1163"/>
      <c r="S30" s="1163"/>
      <c r="T30" s="1163"/>
      <c r="U30" s="1162"/>
      <c r="V30" s="1164"/>
      <c r="W30" s="1164"/>
      <c r="X30" s="1164"/>
      <c r="Y30" s="1164"/>
      <c r="Z30" s="1166"/>
      <c r="AA30" s="1164"/>
      <c r="AB30" s="1164"/>
      <c r="AC30" s="1164"/>
      <c r="AD30" s="1164"/>
      <c r="AE30" s="1164"/>
      <c r="AF30" s="1164"/>
      <c r="AG30" s="1164"/>
      <c r="AH30" s="1164"/>
      <c r="AI30" s="1164"/>
      <c r="AJ30" s="1164"/>
      <c r="AK30" s="1164"/>
      <c r="AL30" s="1164"/>
      <c r="AM30" s="1165"/>
      <c r="AN30" s="1164"/>
      <c r="AO30" s="1164"/>
      <c r="AP30" s="1164"/>
      <c r="AQ30" s="1164"/>
      <c r="AR30" s="1164"/>
      <c r="AS30" s="1164"/>
      <c r="AT30" s="1164"/>
      <c r="AU30" s="1164"/>
      <c r="AV30" s="1164"/>
      <c r="AW30" s="1164"/>
      <c r="AX30" s="1166"/>
      <c r="AY30" s="1165"/>
      <c r="AZ30" s="1164"/>
      <c r="BA30" s="1164"/>
      <c r="BB30" s="1164"/>
      <c r="BC30" s="1164"/>
      <c r="BD30" s="1164"/>
      <c r="BE30" s="1164"/>
      <c r="BF30" s="1164"/>
      <c r="BG30" s="1164"/>
      <c r="BH30" s="1164"/>
      <c r="BI30" s="1164"/>
      <c r="BJ30" s="1166"/>
      <c r="BK30" s="1165"/>
      <c r="BL30" s="1164"/>
      <c r="BM30" s="1164"/>
      <c r="BN30" s="1164"/>
      <c r="BO30" s="1164"/>
      <c r="BP30" s="1164"/>
      <c r="BQ30" s="1164"/>
      <c r="BR30" s="1164"/>
      <c r="BS30" s="1164"/>
      <c r="BT30" s="1164"/>
      <c r="BU30" s="1164"/>
      <c r="BV30" s="1166"/>
      <c r="BW30" s="1165"/>
      <c r="BX30" s="1164"/>
      <c r="BY30" s="1164"/>
      <c r="BZ30" s="1164"/>
      <c r="CA30" s="1164"/>
      <c r="CB30" s="1164"/>
      <c r="CC30" s="1164"/>
      <c r="CD30" s="1164"/>
      <c r="CE30" s="1164"/>
      <c r="CF30" s="1164"/>
      <c r="CG30" s="1164"/>
      <c r="CH30" s="1166"/>
      <c r="CI30" s="1165"/>
      <c r="CJ30" s="1164"/>
      <c r="CK30" s="1164"/>
      <c r="CL30" s="1164"/>
      <c r="CM30" s="1164"/>
      <c r="CN30" s="1164"/>
      <c r="CO30" s="1164"/>
      <c r="CP30" s="1164"/>
      <c r="CQ30" s="1164"/>
      <c r="CR30" s="1164"/>
      <c r="CS30" s="1164"/>
      <c r="CT30" s="1166"/>
      <c r="CU30" s="1165"/>
      <c r="CV30" s="1164"/>
      <c r="CW30" s="1164"/>
      <c r="CX30" s="1164"/>
      <c r="CY30" s="1164">
        <v>8.8000000000000007</v>
      </c>
      <c r="CZ30" s="1164">
        <v>10</v>
      </c>
      <c r="DA30" s="1164">
        <v>11.3</v>
      </c>
      <c r="DB30" s="1164">
        <v>13.6</v>
      </c>
      <c r="DC30" s="1164">
        <v>16.100000000000001</v>
      </c>
      <c r="DD30" s="1164">
        <v>17.2</v>
      </c>
      <c r="DE30" s="1164">
        <v>18.2</v>
      </c>
      <c r="DF30" s="1166">
        <v>19.5</v>
      </c>
      <c r="DG30" s="1165">
        <v>20.100000000000001</v>
      </c>
      <c r="DH30" s="1164">
        <v>20.3</v>
      </c>
      <c r="DI30" s="1164">
        <v>20.6</v>
      </c>
      <c r="DJ30" s="1164">
        <v>21.4</v>
      </c>
      <c r="DK30" s="1164">
        <v>22.3</v>
      </c>
      <c r="DL30" s="1164">
        <v>23.4</v>
      </c>
      <c r="DM30" s="1164">
        <v>24.5</v>
      </c>
      <c r="DN30" s="1164">
        <v>26</v>
      </c>
      <c r="DO30" s="1164">
        <v>27.2</v>
      </c>
      <c r="DP30" s="1164">
        <v>28.1</v>
      </c>
      <c r="DQ30" s="1164">
        <v>29.3</v>
      </c>
      <c r="DR30" s="1166">
        <v>30.5</v>
      </c>
      <c r="DS30" s="1165">
        <v>30.6</v>
      </c>
      <c r="DT30" s="1164">
        <v>30.81</v>
      </c>
      <c r="DU30" s="1164">
        <v>31.01</v>
      </c>
      <c r="DV30" s="1164">
        <v>31.37</v>
      </c>
      <c r="DW30" s="1164">
        <v>32.159999999999997</v>
      </c>
      <c r="DX30" s="1164">
        <v>32.99</v>
      </c>
      <c r="DY30" s="1164">
        <v>34.4</v>
      </c>
      <c r="DZ30" s="1164">
        <v>36.020000000000003</v>
      </c>
      <c r="EA30" s="1164">
        <v>37.06</v>
      </c>
      <c r="EB30" s="1164">
        <v>38.04</v>
      </c>
      <c r="EC30" s="1164">
        <v>27.52</v>
      </c>
      <c r="ED30" s="1166">
        <v>18.61</v>
      </c>
    </row>
    <row r="31" spans="1:134" ht="48" hidden="1" customHeight="1" thickBot="1" x14ac:dyDescent="0.45">
      <c r="A31" s="1167" t="s">
        <v>855</v>
      </c>
      <c r="B31" s="1161">
        <v>0</v>
      </c>
      <c r="C31" s="1160">
        <v>0</v>
      </c>
      <c r="D31" s="1160">
        <v>0</v>
      </c>
      <c r="E31" s="1160">
        <v>0</v>
      </c>
      <c r="F31" s="1160">
        <v>0</v>
      </c>
      <c r="G31" s="1160">
        <v>0</v>
      </c>
      <c r="H31" s="1160">
        <v>0</v>
      </c>
      <c r="I31" s="1160">
        <v>0</v>
      </c>
      <c r="J31" s="1160">
        <v>0</v>
      </c>
      <c r="K31" s="1160">
        <v>0</v>
      </c>
      <c r="L31" s="1160">
        <v>0</v>
      </c>
      <c r="M31" s="1160">
        <v>0</v>
      </c>
      <c r="N31" s="1160">
        <v>0</v>
      </c>
      <c r="O31" s="1160">
        <v>0</v>
      </c>
      <c r="P31" s="1160">
        <v>0</v>
      </c>
      <c r="Q31" s="1160">
        <v>0</v>
      </c>
    </row>
    <row r="32" spans="1:134" ht="31.5" customHeight="1" thickTop="1" x14ac:dyDescent="0.4">
      <c r="A32" s="1168"/>
      <c r="L32" s="1117"/>
      <c r="M32" s="1117"/>
      <c r="N32" s="1169"/>
      <c r="O32" s="1170"/>
      <c r="P32" s="1170"/>
      <c r="Q32" s="1170"/>
      <c r="R32" s="1171"/>
      <c r="S32" s="1171"/>
      <c r="T32" s="1170"/>
    </row>
    <row r="33" spans="10:134" ht="48" customHeight="1" x14ac:dyDescent="0.5">
      <c r="CE33" s="1109"/>
      <c r="CF33" s="1109"/>
      <c r="CG33" s="1109"/>
      <c r="CH33" s="1109"/>
      <c r="CI33" s="1109"/>
      <c r="CJ33" s="1109"/>
      <c r="CK33" s="1109"/>
      <c r="CL33" s="1109"/>
      <c r="CM33" s="1109"/>
      <c r="CN33" s="1109"/>
      <c r="CO33" s="1109"/>
      <c r="CP33" s="1109"/>
      <c r="CQ33" s="1109"/>
      <c r="CR33" s="1109"/>
      <c r="CS33" s="1109"/>
      <c r="CT33" s="1109"/>
      <c r="CU33" s="1109"/>
      <c r="CV33" s="1109"/>
      <c r="CW33" s="1109"/>
      <c r="CX33" s="1109"/>
      <c r="CY33" s="1109"/>
      <c r="CZ33" s="1109"/>
      <c r="DA33" s="1109"/>
      <c r="DB33" s="1109"/>
      <c r="DC33" s="1109"/>
      <c r="DD33" s="1109"/>
      <c r="DE33" s="1109"/>
      <c r="DF33" s="1109"/>
      <c r="DG33" s="1109"/>
      <c r="DH33" s="1109"/>
      <c r="DI33" s="1109"/>
      <c r="DJ33" s="1109"/>
      <c r="DK33" s="1109"/>
      <c r="DL33" s="1109"/>
      <c r="DM33" s="1109"/>
      <c r="DN33" s="1109"/>
      <c r="DO33" s="1109"/>
      <c r="DP33" s="1109"/>
      <c r="DQ33" s="1109"/>
      <c r="DR33" s="1109"/>
      <c r="DS33" s="1109"/>
      <c r="DT33" s="1109"/>
      <c r="DU33" s="1109"/>
      <c r="DV33" s="1109"/>
      <c r="DW33" s="1109"/>
      <c r="DX33" s="1109"/>
      <c r="DY33" s="1109"/>
      <c r="DZ33" s="1109"/>
      <c r="EA33" s="1109"/>
      <c r="EB33" s="1109"/>
      <c r="EC33" s="1109"/>
      <c r="ED33" s="1109"/>
    </row>
    <row r="35" spans="10:134" ht="48" customHeight="1" x14ac:dyDescent="0.5">
      <c r="J35" s="1106" t="s">
        <v>284</v>
      </c>
    </row>
    <row r="46" spans="10:134" ht="48" customHeight="1" x14ac:dyDescent="0.4">
      <c r="O46" s="1106"/>
      <c r="P46" s="1106"/>
      <c r="Q46" s="1106"/>
      <c r="T46" s="1106"/>
      <c r="U46" s="1106"/>
    </row>
    <row r="47" spans="10:134" ht="48" customHeight="1" x14ac:dyDescent="0.4">
      <c r="O47" s="1106"/>
      <c r="P47" s="1106"/>
      <c r="Q47" s="1106"/>
      <c r="T47" s="1106"/>
      <c r="U47" s="1106"/>
    </row>
    <row r="48" spans="10:134" ht="48" customHeight="1" x14ac:dyDescent="0.4">
      <c r="O48" s="1106"/>
      <c r="P48" s="1106"/>
      <c r="Q48" s="1106"/>
      <c r="T48" s="1106"/>
      <c r="U48" s="1106"/>
    </row>
    <row r="49" s="1106" customFormat="1" ht="48" customHeight="1" x14ac:dyDescent="0.4"/>
    <row r="50" s="1106" customFormat="1" ht="48" customHeight="1" x14ac:dyDescent="0.4"/>
  </sheetData>
  <mergeCells count="11">
    <mergeCell ref="BK2:BV2"/>
    <mergeCell ref="C2:K2"/>
    <mergeCell ref="O2:Z2"/>
    <mergeCell ref="AA2:AL2"/>
    <mergeCell ref="AM2:AX2"/>
    <mergeCell ref="AY2:BJ2"/>
    <mergeCell ref="BW2:CH2"/>
    <mergeCell ref="CI2:CT2"/>
    <mergeCell ref="CU2:DF2"/>
    <mergeCell ref="DG2:DR2"/>
    <mergeCell ref="DS2:ED2"/>
  </mergeCells>
  <phoneticPr fontId="153" type="noConversion"/>
  <printOptions horizontalCentered="1"/>
  <pageMargins left="0" right="0" top="0.27559055118110237" bottom="0.51181102362204722" header="0.31496062992125984" footer="0.43307086614173229"/>
  <pageSetup paperSize="9" scale="44" orientation="landscape" r:id="rId1"/>
  <headerFooter alignWithMargins="0">
    <oddHeader>&amp;C&amp;"Aptos"&amp;10&amp;K000000 PUBLIC&amp;1#_x000D_&amp;"Arialri"&amp;10&amp;K000000&amp;G</oddHeader>
    <oddFooter>&amp;C
&amp;12 
&amp;14 
25
&amp;10_x000D_&amp;1#&amp;"Aptos"&amp;10&amp;K000000 PUBLIC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604DB-FE5E-48DF-908F-57F15462D5CE}">
  <dimension ref="A1:FB25"/>
  <sheetViews>
    <sheetView showGridLines="0" view="pageBreakPreview" zoomScale="70" zoomScaleNormal="100" zoomScaleSheetLayoutView="70" workbookViewId="0">
      <pane xSplit="1" topLeftCell="EM1" activePane="topRight" state="frozen"/>
      <selection activeCell="FZ29" sqref="FZ29"/>
      <selection pane="topRight" activeCell="FZ29" sqref="FZ29"/>
    </sheetView>
  </sheetViews>
  <sheetFormatPr defaultColWidth="9.1796875" defaultRowHeight="33.75" customHeight="1" x14ac:dyDescent="0.5"/>
  <cols>
    <col min="1" max="1" width="40.81640625" style="1178" customWidth="1"/>
    <col min="2" max="2" width="19" style="1178" hidden="1" customWidth="1"/>
    <col min="3" max="7" width="9.1796875" style="1178" hidden="1" customWidth="1"/>
    <col min="8" max="14" width="11.81640625" style="1178" hidden="1" customWidth="1"/>
    <col min="15" max="16" width="11.1796875" style="1178" hidden="1" customWidth="1"/>
    <col min="17" max="17" width="11.81640625" style="1178" hidden="1" customWidth="1"/>
    <col min="18" max="18" width="10.81640625" style="1178" hidden="1" customWidth="1"/>
    <col min="19" max="19" width="11.1796875" style="1178" hidden="1" customWidth="1"/>
    <col min="20" max="22" width="11.81640625" style="1178" hidden="1" customWidth="1"/>
    <col min="23" max="23" width="13" style="1178" hidden="1" customWidth="1"/>
    <col min="24" max="24" width="13.1796875" style="1178" hidden="1" customWidth="1"/>
    <col min="25" max="40" width="15.54296875" style="1178" hidden="1" customWidth="1"/>
    <col min="41" max="41" width="15.81640625" style="1178" hidden="1" customWidth="1"/>
    <col min="42" max="90" width="16" style="1178" hidden="1" customWidth="1"/>
    <col min="91" max="94" width="15.81640625" style="1178" hidden="1" customWidth="1"/>
    <col min="95" max="106" width="16" style="1178" hidden="1" customWidth="1"/>
    <col min="107" max="117" width="13.81640625" style="1178" hidden="1" customWidth="1"/>
    <col min="118" max="141" width="15.26953125" style="1178" hidden="1" customWidth="1"/>
    <col min="142" max="154" width="15.26953125" style="1178" customWidth="1"/>
    <col min="155" max="155" width="4.1796875" style="1178" customWidth="1"/>
    <col min="156" max="157" width="9.1796875" style="1178"/>
    <col min="158" max="158" width="13.1796875" style="1178" bestFit="1" customWidth="1"/>
    <col min="159" max="16384" width="9.1796875" style="1178"/>
  </cols>
  <sheetData>
    <row r="1" spans="1:158" ht="39.65" customHeight="1" thickBot="1" x14ac:dyDescent="0.55000000000000004">
      <c r="A1" s="1177" t="s">
        <v>1025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251"/>
      <c r="CR1" s="251"/>
      <c r="CS1" s="251"/>
      <c r="CT1" s="251"/>
      <c r="CU1" s="251"/>
      <c r="CV1" s="251"/>
      <c r="CW1" s="251"/>
      <c r="CX1" s="251"/>
      <c r="CY1" s="251"/>
      <c r="CZ1" s="251"/>
      <c r="DA1" s="251"/>
      <c r="DB1" s="251"/>
      <c r="DC1" s="251"/>
      <c r="DD1" s="251"/>
      <c r="DE1" s="251"/>
      <c r="DF1" s="251"/>
      <c r="DG1" s="251"/>
      <c r="DH1" s="251"/>
      <c r="DI1" s="251"/>
      <c r="DJ1" s="251"/>
      <c r="DK1" s="251"/>
      <c r="DL1" s="251"/>
      <c r="DM1" s="251"/>
      <c r="DN1" s="251"/>
      <c r="DO1" s="251"/>
      <c r="DP1" s="251"/>
      <c r="DQ1" s="251"/>
      <c r="DR1" s="251"/>
      <c r="DS1" s="251"/>
      <c r="DT1" s="251"/>
      <c r="DU1" s="251"/>
      <c r="DV1" s="251"/>
      <c r="DW1" s="251"/>
      <c r="DX1" s="251"/>
      <c r="DY1" s="251"/>
      <c r="DZ1" s="251"/>
      <c r="EA1" s="251"/>
      <c r="EB1" s="251"/>
      <c r="EC1" s="251"/>
      <c r="ED1" s="251"/>
      <c r="EE1" s="251"/>
      <c r="EF1" s="251"/>
      <c r="EG1" s="251"/>
      <c r="EH1" s="251"/>
      <c r="EI1" s="251"/>
      <c r="EJ1" s="251"/>
      <c r="EK1" s="251"/>
      <c r="EL1" s="251"/>
      <c r="EM1" s="251"/>
      <c r="EN1" s="251"/>
      <c r="EO1" s="251"/>
      <c r="EP1" s="251"/>
      <c r="EQ1" s="251"/>
      <c r="ER1" s="251"/>
      <c r="ES1" s="251"/>
      <c r="ET1" s="251"/>
      <c r="EU1" s="251"/>
      <c r="EV1" s="251"/>
      <c r="EW1" s="251"/>
      <c r="EX1" s="251"/>
    </row>
    <row r="2" spans="1:158" ht="45.75" customHeight="1" thickTop="1" thickBot="1" x14ac:dyDescent="0.55000000000000004">
      <c r="A2" s="2044"/>
      <c r="B2" s="2041" t="s">
        <v>857</v>
      </c>
      <c r="C2" s="2042"/>
      <c r="D2" s="2042"/>
      <c r="E2" s="2042"/>
      <c r="F2" s="2042"/>
      <c r="G2" s="2042"/>
      <c r="H2" s="2042"/>
      <c r="I2" s="2042"/>
      <c r="J2" s="2042"/>
      <c r="K2" s="2042"/>
      <c r="L2" s="2042"/>
      <c r="M2" s="2043"/>
      <c r="N2" s="2041">
        <v>2014</v>
      </c>
      <c r="O2" s="2042"/>
      <c r="P2" s="2042"/>
      <c r="Q2" s="2042"/>
      <c r="R2" s="2042"/>
      <c r="S2" s="2042"/>
      <c r="T2" s="2042"/>
      <c r="U2" s="2042"/>
      <c r="V2" s="2043"/>
      <c r="W2" s="2041">
        <v>2015</v>
      </c>
      <c r="X2" s="2042"/>
      <c r="Y2" s="2042"/>
      <c r="Z2" s="2042"/>
      <c r="AA2" s="2042"/>
      <c r="AB2" s="2042"/>
      <c r="AC2" s="2042"/>
      <c r="AD2" s="2042"/>
      <c r="AE2" s="2042"/>
      <c r="AF2" s="2042"/>
      <c r="AG2" s="2042"/>
      <c r="AH2" s="2043"/>
      <c r="AI2" s="2041">
        <v>2016</v>
      </c>
      <c r="AJ2" s="2042"/>
      <c r="AK2" s="2042"/>
      <c r="AL2" s="2042"/>
      <c r="AM2" s="2042"/>
      <c r="AN2" s="2042"/>
      <c r="AO2" s="2042"/>
      <c r="AP2" s="2042"/>
      <c r="AQ2" s="2042"/>
      <c r="AR2" s="2042"/>
      <c r="AS2" s="2042"/>
      <c r="AT2" s="2043"/>
      <c r="AU2" s="2042">
        <v>2017</v>
      </c>
      <c r="AV2" s="2042"/>
      <c r="AW2" s="2042"/>
      <c r="AX2" s="2042"/>
      <c r="AY2" s="2042"/>
      <c r="AZ2" s="2042"/>
      <c r="BA2" s="2042"/>
      <c r="BB2" s="2042"/>
      <c r="BC2" s="2042"/>
      <c r="BD2" s="2042"/>
      <c r="BE2" s="2042"/>
      <c r="BF2" s="2042"/>
      <c r="BG2" s="2041">
        <v>2018</v>
      </c>
      <c r="BH2" s="2042"/>
      <c r="BI2" s="2042"/>
      <c r="BJ2" s="2042"/>
      <c r="BK2" s="2042"/>
      <c r="BL2" s="2042"/>
      <c r="BM2" s="2042"/>
      <c r="BN2" s="2042"/>
      <c r="BO2" s="2042"/>
      <c r="BP2" s="2042"/>
      <c r="BQ2" s="2042"/>
      <c r="BR2" s="2042"/>
      <c r="BS2" s="2041">
        <v>2019</v>
      </c>
      <c r="BT2" s="2042"/>
      <c r="BU2" s="2042"/>
      <c r="BV2" s="2042"/>
      <c r="BW2" s="2042"/>
      <c r="BX2" s="2042"/>
      <c r="BY2" s="2042"/>
      <c r="BZ2" s="2042"/>
      <c r="CA2" s="2042"/>
      <c r="CB2" s="2042"/>
      <c r="CC2" s="2042"/>
      <c r="CD2" s="2042"/>
      <c r="CE2" s="2041">
        <v>2020</v>
      </c>
      <c r="CF2" s="2042"/>
      <c r="CG2" s="2042"/>
      <c r="CH2" s="2042"/>
      <c r="CI2" s="2042"/>
      <c r="CJ2" s="2042"/>
      <c r="CK2" s="2042"/>
      <c r="CL2" s="2042"/>
      <c r="CM2" s="2042"/>
      <c r="CN2" s="2042"/>
      <c r="CO2" s="2042"/>
      <c r="CP2" s="2042"/>
      <c r="CQ2" s="2041">
        <v>2021</v>
      </c>
      <c r="CR2" s="2042"/>
      <c r="CS2" s="2042"/>
      <c r="CT2" s="2042"/>
      <c r="CU2" s="2042"/>
      <c r="CV2" s="2042"/>
      <c r="CW2" s="2042"/>
      <c r="CX2" s="2042"/>
      <c r="CY2" s="2042"/>
      <c r="CZ2" s="2042"/>
      <c r="DA2" s="2042"/>
      <c r="DB2" s="2042"/>
      <c r="DC2" s="2041">
        <v>2022</v>
      </c>
      <c r="DD2" s="2042"/>
      <c r="DE2" s="2042"/>
      <c r="DF2" s="2042"/>
      <c r="DG2" s="2042"/>
      <c r="DH2" s="2042"/>
      <c r="DI2" s="2042"/>
      <c r="DJ2" s="2042"/>
      <c r="DK2" s="2042"/>
      <c r="DL2" s="2042"/>
      <c r="DM2" s="2042"/>
      <c r="DN2" s="2042"/>
      <c r="DO2" s="2041">
        <v>2023</v>
      </c>
      <c r="DP2" s="2042"/>
      <c r="DQ2" s="2042"/>
      <c r="DR2" s="2042"/>
      <c r="DS2" s="2042"/>
      <c r="DT2" s="2042"/>
      <c r="DU2" s="2042"/>
      <c r="DV2" s="2042"/>
      <c r="DW2" s="2042"/>
      <c r="DX2" s="2042"/>
      <c r="DY2" s="2042"/>
      <c r="DZ2" s="2042"/>
      <c r="EA2" s="2041">
        <v>2024</v>
      </c>
      <c r="EB2" s="2042"/>
      <c r="EC2" s="2042"/>
      <c r="ED2" s="2042"/>
      <c r="EE2" s="2042"/>
      <c r="EF2" s="2042"/>
      <c r="EG2" s="2042"/>
      <c r="EH2" s="2042"/>
      <c r="EI2" s="2042"/>
      <c r="EJ2" s="2042"/>
      <c r="EK2" s="2042"/>
      <c r="EL2" s="2042"/>
      <c r="EM2" s="2041">
        <v>2025</v>
      </c>
      <c r="EN2" s="2042"/>
      <c r="EO2" s="2042"/>
      <c r="EP2" s="2042"/>
      <c r="EQ2" s="2042"/>
      <c r="ER2" s="2042"/>
      <c r="ES2" s="2042"/>
      <c r="ET2" s="2042"/>
      <c r="EU2" s="2042"/>
      <c r="EV2" s="2042"/>
      <c r="EW2" s="2042"/>
      <c r="EX2" s="2043"/>
    </row>
    <row r="3" spans="1:158" s="1186" customFormat="1" ht="45.75" customHeight="1" thickTop="1" thickBot="1" x14ac:dyDescent="0.55000000000000004">
      <c r="A3" s="2045"/>
      <c r="B3" s="1286" t="s">
        <v>79</v>
      </c>
      <c r="C3" s="1181" t="s">
        <v>80</v>
      </c>
      <c r="D3" s="1181" t="s">
        <v>81</v>
      </c>
      <c r="E3" s="1182" t="s">
        <v>130</v>
      </c>
      <c r="F3" s="1182" t="s">
        <v>83</v>
      </c>
      <c r="G3" s="1182" t="s">
        <v>93</v>
      </c>
      <c r="H3" s="1182" t="s">
        <v>85</v>
      </c>
      <c r="I3" s="1182" t="s">
        <v>86</v>
      </c>
      <c r="J3" s="1182" t="s">
        <v>87</v>
      </c>
      <c r="K3" s="1181" t="s">
        <v>88</v>
      </c>
      <c r="L3" s="1181" t="s">
        <v>89</v>
      </c>
      <c r="M3" s="1724" t="s">
        <v>90</v>
      </c>
      <c r="N3" s="1734" t="s">
        <v>79</v>
      </c>
      <c r="O3" s="1183" t="s">
        <v>80</v>
      </c>
      <c r="P3" s="1183" t="s">
        <v>81</v>
      </c>
      <c r="Q3" s="1183" t="s">
        <v>130</v>
      </c>
      <c r="R3" s="1183" t="s">
        <v>83</v>
      </c>
      <c r="S3" s="1183" t="s">
        <v>93</v>
      </c>
      <c r="T3" s="1182" t="s">
        <v>88</v>
      </c>
      <c r="U3" s="1182" t="s">
        <v>89</v>
      </c>
      <c r="V3" s="1184" t="s">
        <v>90</v>
      </c>
      <c r="W3" s="1185" t="s">
        <v>79</v>
      </c>
      <c r="X3" s="1182" t="s">
        <v>80</v>
      </c>
      <c r="Y3" s="1182" t="s">
        <v>81</v>
      </c>
      <c r="Z3" s="1183" t="s">
        <v>82</v>
      </c>
      <c r="AA3" s="1183" t="s">
        <v>83</v>
      </c>
      <c r="AB3" s="1183" t="s">
        <v>84</v>
      </c>
      <c r="AC3" s="1182" t="s">
        <v>85</v>
      </c>
      <c r="AD3" s="1182" t="s">
        <v>86</v>
      </c>
      <c r="AE3" s="1182" t="s">
        <v>87</v>
      </c>
      <c r="AF3" s="1182" t="s">
        <v>88</v>
      </c>
      <c r="AG3" s="1182" t="s">
        <v>89</v>
      </c>
      <c r="AH3" s="1184" t="s">
        <v>90</v>
      </c>
      <c r="AI3" s="1185" t="s">
        <v>79</v>
      </c>
      <c r="AJ3" s="1182" t="s">
        <v>80</v>
      </c>
      <c r="AK3" s="1182" t="s">
        <v>81</v>
      </c>
      <c r="AL3" s="1183" t="s">
        <v>82</v>
      </c>
      <c r="AM3" s="1183" t="s">
        <v>83</v>
      </c>
      <c r="AN3" s="1183" t="s">
        <v>84</v>
      </c>
      <c r="AO3" s="1182" t="s">
        <v>85</v>
      </c>
      <c r="AP3" s="1182" t="s">
        <v>86</v>
      </c>
      <c r="AQ3" s="1182" t="s">
        <v>87</v>
      </c>
      <c r="AR3" s="1182" t="s">
        <v>88</v>
      </c>
      <c r="AS3" s="1182" t="s">
        <v>89</v>
      </c>
      <c r="AT3" s="1184" t="s">
        <v>90</v>
      </c>
      <c r="AU3" s="1182" t="s">
        <v>79</v>
      </c>
      <c r="AV3" s="1182" t="s">
        <v>80</v>
      </c>
      <c r="AW3" s="1182" t="s">
        <v>81</v>
      </c>
      <c r="AX3" s="1182" t="s">
        <v>82</v>
      </c>
      <c r="AY3" s="1182" t="s">
        <v>83</v>
      </c>
      <c r="AZ3" s="1182" t="s">
        <v>84</v>
      </c>
      <c r="BA3" s="1182" t="s">
        <v>85</v>
      </c>
      <c r="BB3" s="1182" t="s">
        <v>86</v>
      </c>
      <c r="BC3" s="1182" t="s">
        <v>87</v>
      </c>
      <c r="BD3" s="1182" t="s">
        <v>88</v>
      </c>
      <c r="BE3" s="1182" t="s">
        <v>89</v>
      </c>
      <c r="BF3" s="1182" t="s">
        <v>90</v>
      </c>
      <c r="BG3" s="1185" t="s">
        <v>79</v>
      </c>
      <c r="BH3" s="1182" t="s">
        <v>80</v>
      </c>
      <c r="BI3" s="1182" t="s">
        <v>81</v>
      </c>
      <c r="BJ3" s="1182" t="s">
        <v>82</v>
      </c>
      <c r="BK3" s="1182" t="s">
        <v>83</v>
      </c>
      <c r="BL3" s="1182" t="s">
        <v>84</v>
      </c>
      <c r="BM3" s="1182" t="s">
        <v>85</v>
      </c>
      <c r="BN3" s="1182" t="s">
        <v>86</v>
      </c>
      <c r="BO3" s="1182" t="s">
        <v>87</v>
      </c>
      <c r="BP3" s="1182" t="s">
        <v>88</v>
      </c>
      <c r="BQ3" s="1182" t="s">
        <v>89</v>
      </c>
      <c r="BR3" s="1182" t="s">
        <v>90</v>
      </c>
      <c r="BS3" s="1185" t="s">
        <v>79</v>
      </c>
      <c r="BT3" s="1182" t="s">
        <v>80</v>
      </c>
      <c r="BU3" s="1182" t="s">
        <v>81</v>
      </c>
      <c r="BV3" s="1182" t="s">
        <v>82</v>
      </c>
      <c r="BW3" s="1182" t="s">
        <v>83</v>
      </c>
      <c r="BX3" s="1182" t="s">
        <v>84</v>
      </c>
      <c r="BY3" s="1182" t="s">
        <v>85</v>
      </c>
      <c r="BZ3" s="1182" t="s">
        <v>86</v>
      </c>
      <c r="CA3" s="1182" t="s">
        <v>87</v>
      </c>
      <c r="CB3" s="1182" t="s">
        <v>88</v>
      </c>
      <c r="CC3" s="1182" t="s">
        <v>89</v>
      </c>
      <c r="CD3" s="1182" t="s">
        <v>90</v>
      </c>
      <c r="CE3" s="1185" t="s">
        <v>79</v>
      </c>
      <c r="CF3" s="1182" t="s">
        <v>80</v>
      </c>
      <c r="CG3" s="1182" t="s">
        <v>81</v>
      </c>
      <c r="CH3" s="1182" t="s">
        <v>82</v>
      </c>
      <c r="CI3" s="1182" t="s">
        <v>83</v>
      </c>
      <c r="CJ3" s="1182" t="s">
        <v>84</v>
      </c>
      <c r="CK3" s="1182" t="s">
        <v>85</v>
      </c>
      <c r="CL3" s="1182" t="s">
        <v>86</v>
      </c>
      <c r="CM3" s="1182" t="s">
        <v>87</v>
      </c>
      <c r="CN3" s="1182" t="s">
        <v>88</v>
      </c>
      <c r="CO3" s="1182" t="s">
        <v>89</v>
      </c>
      <c r="CP3" s="1184" t="s">
        <v>90</v>
      </c>
      <c r="CQ3" s="1182" t="s">
        <v>79</v>
      </c>
      <c r="CR3" s="1182" t="s">
        <v>80</v>
      </c>
      <c r="CS3" s="1182" t="s">
        <v>81</v>
      </c>
      <c r="CT3" s="1182" t="s">
        <v>82</v>
      </c>
      <c r="CU3" s="1182" t="s">
        <v>83</v>
      </c>
      <c r="CV3" s="1182" t="s">
        <v>84</v>
      </c>
      <c r="CW3" s="1182" t="s">
        <v>85</v>
      </c>
      <c r="CX3" s="1182" t="s">
        <v>86</v>
      </c>
      <c r="CY3" s="1182" t="s">
        <v>87</v>
      </c>
      <c r="CZ3" s="1182" t="s">
        <v>88</v>
      </c>
      <c r="DA3" s="1182" t="s">
        <v>89</v>
      </c>
      <c r="DB3" s="1182" t="s">
        <v>90</v>
      </c>
      <c r="DC3" s="1185" t="s">
        <v>79</v>
      </c>
      <c r="DD3" s="1182" t="s">
        <v>80</v>
      </c>
      <c r="DE3" s="1182" t="s">
        <v>81</v>
      </c>
      <c r="DF3" s="1182" t="s">
        <v>82</v>
      </c>
      <c r="DG3" s="1182" t="s">
        <v>83</v>
      </c>
      <c r="DH3" s="1182" t="s">
        <v>84</v>
      </c>
      <c r="DI3" s="1182" t="s">
        <v>85</v>
      </c>
      <c r="DJ3" s="1182" t="s">
        <v>86</v>
      </c>
      <c r="DK3" s="1182" t="s">
        <v>87</v>
      </c>
      <c r="DL3" s="1182" t="s">
        <v>88</v>
      </c>
      <c r="DM3" s="1182" t="s">
        <v>89</v>
      </c>
      <c r="DN3" s="1182" t="s">
        <v>90</v>
      </c>
      <c r="DO3" s="1185" t="s">
        <v>79</v>
      </c>
      <c r="DP3" s="1182" t="s">
        <v>80</v>
      </c>
      <c r="DQ3" s="1182" t="s">
        <v>81</v>
      </c>
      <c r="DR3" s="1182" t="s">
        <v>82</v>
      </c>
      <c r="DS3" s="1182" t="s">
        <v>83</v>
      </c>
      <c r="DT3" s="1182" t="s">
        <v>84</v>
      </c>
      <c r="DU3" s="1182" t="s">
        <v>85</v>
      </c>
      <c r="DV3" s="1182" t="s">
        <v>86</v>
      </c>
      <c r="DW3" s="1182" t="s">
        <v>87</v>
      </c>
      <c r="DX3" s="1182" t="s">
        <v>88</v>
      </c>
      <c r="DY3" s="1182" t="s">
        <v>89</v>
      </c>
      <c r="DZ3" s="1182" t="s">
        <v>90</v>
      </c>
      <c r="EA3" s="1185" t="s">
        <v>79</v>
      </c>
      <c r="EB3" s="1182" t="s">
        <v>80</v>
      </c>
      <c r="EC3" s="1182" t="s">
        <v>81</v>
      </c>
      <c r="ED3" s="1182" t="s">
        <v>82</v>
      </c>
      <c r="EE3" s="1182" t="s">
        <v>83</v>
      </c>
      <c r="EF3" s="1182" t="s">
        <v>84</v>
      </c>
      <c r="EG3" s="1182" t="s">
        <v>85</v>
      </c>
      <c r="EH3" s="1182" t="s">
        <v>86</v>
      </c>
      <c r="EI3" s="1182" t="s">
        <v>87</v>
      </c>
      <c r="EJ3" s="1182" t="s">
        <v>88</v>
      </c>
      <c r="EK3" s="1182" t="s">
        <v>89</v>
      </c>
      <c r="EL3" s="1182" t="s">
        <v>90</v>
      </c>
      <c r="EM3" s="1185" t="s">
        <v>79</v>
      </c>
      <c r="EN3" s="1182" t="s">
        <v>80</v>
      </c>
      <c r="EO3" s="1182" t="s">
        <v>81</v>
      </c>
      <c r="EP3" s="1182" t="s">
        <v>82</v>
      </c>
      <c r="EQ3" s="1182" t="s">
        <v>83</v>
      </c>
      <c r="ER3" s="1182" t="s">
        <v>84</v>
      </c>
      <c r="ES3" s="1182" t="s">
        <v>85</v>
      </c>
      <c r="ET3" s="1182" t="s">
        <v>86</v>
      </c>
      <c r="EU3" s="1182" t="s">
        <v>87</v>
      </c>
      <c r="EV3" s="1182" t="s">
        <v>88</v>
      </c>
      <c r="EW3" s="1182" t="s">
        <v>89</v>
      </c>
      <c r="EX3" s="1184" t="s">
        <v>90</v>
      </c>
    </row>
    <row r="4" spans="1:158" ht="45.75" customHeight="1" thickTop="1" x14ac:dyDescent="0.5">
      <c r="A4" s="1187" t="s">
        <v>858</v>
      </c>
      <c r="B4" s="1725">
        <v>1405.6399999999999</v>
      </c>
      <c r="C4" s="1726">
        <v>1163.3200000000002</v>
      </c>
      <c r="D4" s="1726">
        <v>1350.2</v>
      </c>
      <c r="E4" s="1726">
        <v>1163.33</v>
      </c>
      <c r="F4" s="1726">
        <v>1261.78</v>
      </c>
      <c r="G4" s="1726">
        <v>1079.2843199399999</v>
      </c>
      <c r="H4" s="1726">
        <v>1058.5931175800001</v>
      </c>
      <c r="I4" s="1726">
        <v>950.76632631999996</v>
      </c>
      <c r="J4" s="1726">
        <v>922.29226047409361</v>
      </c>
      <c r="K4" s="1726">
        <v>973.91480443096316</v>
      </c>
      <c r="L4" s="1726">
        <v>1199.4852644332227</v>
      </c>
      <c r="M4" s="1727">
        <v>1223.3154888804684</v>
      </c>
      <c r="N4" s="1725">
        <v>1114.6141661199999</v>
      </c>
      <c r="O4" s="1726">
        <v>1186.4839519173165</v>
      </c>
      <c r="P4" s="1726">
        <v>1282.3500000000001</v>
      </c>
      <c r="Q4" s="1726">
        <v>1138.46</v>
      </c>
      <c r="R4" s="1726">
        <v>1141.45647379</v>
      </c>
      <c r="S4" s="1726">
        <v>1224.5800000000002</v>
      </c>
      <c r="T4" s="1726">
        <v>987.47637972036773</v>
      </c>
      <c r="U4" s="1726">
        <v>1079.8048113823972</v>
      </c>
      <c r="V4" s="1727">
        <v>1087.3537674460918</v>
      </c>
      <c r="W4" s="1725">
        <v>1044.7247241967052</v>
      </c>
      <c r="X4" s="1735">
        <v>971.79573445751998</v>
      </c>
      <c r="Y4" s="1735">
        <v>865.9605410131395</v>
      </c>
      <c r="Z4" s="1735">
        <v>1010.1635865995009</v>
      </c>
      <c r="AA4" s="1735">
        <v>830.64967808160952</v>
      </c>
      <c r="AB4" s="1735">
        <v>873.77243093319998</v>
      </c>
      <c r="AC4" s="1188">
        <v>727.21</v>
      </c>
      <c r="AD4" s="1188">
        <v>777.8</v>
      </c>
      <c r="AE4" s="1188">
        <v>696.31657252930347</v>
      </c>
      <c r="AF4" s="1188">
        <v>731.88217144058729</v>
      </c>
      <c r="AG4" s="1188">
        <v>922.5739785120652</v>
      </c>
      <c r="AH4" s="1736">
        <v>868.48037643904422</v>
      </c>
      <c r="AI4" s="1743">
        <v>877.06533775188996</v>
      </c>
      <c r="AJ4" s="1188">
        <v>881.78558950077797</v>
      </c>
      <c r="AK4" s="1188">
        <v>857.69809007574781</v>
      </c>
      <c r="AL4" s="1188">
        <v>748.95043881775098</v>
      </c>
      <c r="AM4" s="1188">
        <v>878.68559542671164</v>
      </c>
      <c r="AN4" s="1189">
        <v>894.96250168750726</v>
      </c>
      <c r="AO4" s="1603">
        <v>874.63899180999988</v>
      </c>
      <c r="AP4" s="1190">
        <v>995.81588256406792</v>
      </c>
      <c r="AQ4" s="1190">
        <v>1001.1872217536813</v>
      </c>
      <c r="AR4" s="1190">
        <v>888.66653237818832</v>
      </c>
      <c r="AS4" s="1190">
        <v>1026.0996277656927</v>
      </c>
      <c r="AT4" s="1193">
        <v>1212.7903768943365</v>
      </c>
      <c r="AU4" s="1190">
        <v>1306.1179204323184</v>
      </c>
      <c r="AV4" s="1190">
        <v>1228.1186752409633</v>
      </c>
      <c r="AW4" s="1190">
        <v>1420.1294193329347</v>
      </c>
      <c r="AX4" s="1190">
        <v>1152.1531437808114</v>
      </c>
      <c r="AY4" s="1190">
        <v>1146.9423637202781</v>
      </c>
      <c r="AZ4" s="1190">
        <v>944.76978107054765</v>
      </c>
      <c r="BA4" s="1190">
        <v>896.3224263349116</v>
      </c>
      <c r="BB4" s="1190">
        <v>1029.6141916272416</v>
      </c>
      <c r="BC4" s="1190">
        <v>963.31975114358295</v>
      </c>
      <c r="BD4" s="1190">
        <v>1051.0822112255614</v>
      </c>
      <c r="BE4" s="1190">
        <v>1341.3288007247688</v>
      </c>
      <c r="BF4" s="1190">
        <v>1355.1157983273431</v>
      </c>
      <c r="BG4" s="1191">
        <v>1433.9326658464706</v>
      </c>
      <c r="BH4" s="1192">
        <v>1291.7211044193659</v>
      </c>
      <c r="BI4" s="1192">
        <v>1334.9294345957373</v>
      </c>
      <c r="BJ4" s="1192">
        <v>1382.6736544470446</v>
      </c>
      <c r="BK4" s="1190">
        <v>1404.6035156243715</v>
      </c>
      <c r="BL4" s="1190">
        <v>1009.6900319929855</v>
      </c>
      <c r="BM4" s="1190">
        <v>1080.852848094192</v>
      </c>
      <c r="BN4" s="1190">
        <v>1207.6749884535971</v>
      </c>
      <c r="BO4" s="1190">
        <v>1178.1102417154666</v>
      </c>
      <c r="BP4" s="1190">
        <v>1214.386927971912</v>
      </c>
      <c r="BQ4" s="1190">
        <v>1306.4987972159649</v>
      </c>
      <c r="BR4" s="1190">
        <v>1097.6453928398309</v>
      </c>
      <c r="BS4" s="1194">
        <v>1342.319618627824</v>
      </c>
      <c r="BT4" s="1190">
        <v>1323.1921561021593</v>
      </c>
      <c r="BU4" s="1190">
        <v>1352.0069589492066</v>
      </c>
      <c r="BV4" s="1190">
        <v>1327.5143631605542</v>
      </c>
      <c r="BW4" s="1190">
        <v>1409.4666297583824</v>
      </c>
      <c r="BX4" s="1190">
        <v>1292.9555786428452</v>
      </c>
      <c r="BY4" s="1190">
        <v>1313.7713314497153</v>
      </c>
      <c r="BZ4" s="1190">
        <v>1209.3326934152785</v>
      </c>
      <c r="CA4" s="1190">
        <v>1142.5001045264189</v>
      </c>
      <c r="CB4" s="1190">
        <v>1268.3247538694818</v>
      </c>
      <c r="CC4" s="1190">
        <v>1281.8008939175349</v>
      </c>
      <c r="CD4" s="1190">
        <v>1404.3516066440109</v>
      </c>
      <c r="CE4" s="1191">
        <v>1437.0713071057571</v>
      </c>
      <c r="CF4" s="1192">
        <v>1364.5011590688937</v>
      </c>
      <c r="CG4" s="1192">
        <v>1088.4617139738582</v>
      </c>
      <c r="CH4" s="1192">
        <v>1249.0058221232675</v>
      </c>
      <c r="CI4" s="1192">
        <v>1079.1538912102901</v>
      </c>
      <c r="CJ4" s="1192">
        <v>1177.8054007600122</v>
      </c>
      <c r="CK4" s="1192">
        <v>1051.4846603532364</v>
      </c>
      <c r="CL4" s="1192">
        <v>1182.2454911333725</v>
      </c>
      <c r="CM4" s="1192">
        <v>1168.985462653098</v>
      </c>
      <c r="CN4" s="1192">
        <v>1218.8708694300597</v>
      </c>
      <c r="CO4" s="1192">
        <v>1155.7835287423823</v>
      </c>
      <c r="CP4" s="1195">
        <v>1298.1593010783713</v>
      </c>
      <c r="CQ4" s="1192">
        <v>1355.3259430138692</v>
      </c>
      <c r="CR4" s="1192">
        <v>1239.2245715728977</v>
      </c>
      <c r="CS4" s="1192">
        <v>1367.0901658326541</v>
      </c>
      <c r="CT4" s="1192">
        <v>1248.2465489906174</v>
      </c>
      <c r="CU4" s="1192">
        <v>1241.3009271371416</v>
      </c>
      <c r="CV4" s="1192">
        <v>1198.0539006099214</v>
      </c>
      <c r="CW4" s="1192">
        <v>1215.452465493735</v>
      </c>
      <c r="CX4" s="1192">
        <v>1030.3604651413445</v>
      </c>
      <c r="CY4" s="1192">
        <v>1143.980672432642</v>
      </c>
      <c r="CZ4" s="1190">
        <v>1126.6470842551221</v>
      </c>
      <c r="DA4" s="1190">
        <v>1299.2956549302519</v>
      </c>
      <c r="DB4" s="1190">
        <v>1262.4809816626275</v>
      </c>
      <c r="DC4" s="1194">
        <v>1218.5239227167972</v>
      </c>
      <c r="DD4" s="1190">
        <v>1270.2972649132691</v>
      </c>
      <c r="DE4" s="1190">
        <v>1928.9310759170221</v>
      </c>
      <c r="DF4" s="1190">
        <v>1413.6205002004783</v>
      </c>
      <c r="DG4" s="1190">
        <v>1413.6205002004783</v>
      </c>
      <c r="DH4" s="1190">
        <v>1413.6205002004783</v>
      </c>
      <c r="DI4" s="1190">
        <v>1463.2219740418236</v>
      </c>
      <c r="DJ4" s="1190">
        <v>1479.6031491816079</v>
      </c>
      <c r="DK4" s="1190">
        <v>1258.3167195740978</v>
      </c>
      <c r="DL4" s="1190">
        <v>1287.5287396242318</v>
      </c>
      <c r="DM4" s="1190">
        <v>1535.8710048204753</v>
      </c>
      <c r="DN4" s="1190">
        <v>1592.75602874077</v>
      </c>
      <c r="DO4" s="1521">
        <v>1506.4441484860479</v>
      </c>
      <c r="DP4" s="1786">
        <v>1317.1794892278072</v>
      </c>
      <c r="DQ4" s="1786">
        <v>1516.6938253400776</v>
      </c>
      <c r="DR4" s="1786">
        <v>1213.0808435532249</v>
      </c>
      <c r="DS4" s="1786">
        <v>1412.8358992960179</v>
      </c>
      <c r="DT4" s="1786">
        <v>1174.4098223716596</v>
      </c>
      <c r="DU4" s="1786">
        <v>1183.3037208626943</v>
      </c>
      <c r="DV4" s="1786">
        <v>1237.1406376824366</v>
      </c>
      <c r="DW4" s="1786">
        <v>1215.1810182038</v>
      </c>
      <c r="DX4" s="1786">
        <v>1548.4370518338883</v>
      </c>
      <c r="DY4" s="1786">
        <v>1659.9222952763155</v>
      </c>
      <c r="DZ4" s="1786">
        <v>1718.3985140589225</v>
      </c>
      <c r="EA4" s="1521">
        <v>1364.9945095780806</v>
      </c>
      <c r="EB4" s="1786">
        <v>1437.2074480778329</v>
      </c>
      <c r="EC4" s="1786">
        <v>1466.4022029090236</v>
      </c>
      <c r="ED4" s="1786">
        <v>1418.6630422039875</v>
      </c>
      <c r="EE4" s="1786">
        <v>1598.9418041715251</v>
      </c>
      <c r="EF4" s="1786">
        <v>1582.4777175109816</v>
      </c>
      <c r="EG4" s="1786">
        <v>1699.2746783554999</v>
      </c>
      <c r="EH4" s="1786">
        <v>1736.917762588083</v>
      </c>
      <c r="EI4" s="1786">
        <v>1670.2490225275778</v>
      </c>
      <c r="EJ4" s="1786">
        <v>1671.9237410996973</v>
      </c>
      <c r="EK4" s="1786">
        <v>1936.4464200244686</v>
      </c>
      <c r="EL4" s="1786">
        <v>1581.2835044062128</v>
      </c>
      <c r="EM4" s="1521">
        <v>2408.3429310814058</v>
      </c>
      <c r="EN4" s="1786">
        <v>2276.7189424500689</v>
      </c>
      <c r="EO4" s="1786">
        <v>2338.7159302415284</v>
      </c>
      <c r="EP4" s="1786">
        <v>2233.2998644286058</v>
      </c>
      <c r="EQ4" s="1786">
        <v>2279.2127640089025</v>
      </c>
      <c r="ER4" s="1786">
        <v>2256.8336283095332</v>
      </c>
      <c r="ES4" s="1786">
        <v>2275.6266170298368</v>
      </c>
      <c r="ET4" s="1786">
        <v>1869.4660809590389</v>
      </c>
      <c r="EU4" s="1786">
        <v>2577.8332859380112</v>
      </c>
      <c r="EV4" s="1786">
        <v>2844.2789632673848</v>
      </c>
      <c r="EW4" s="1786">
        <v>2607.8844798944747</v>
      </c>
      <c r="EX4" s="1522">
        <v>5278.1293834509279</v>
      </c>
    </row>
    <row r="5" spans="1:158" ht="45.5" customHeight="1" x14ac:dyDescent="0.5">
      <c r="A5" s="1196" t="s">
        <v>158</v>
      </c>
      <c r="B5" s="1728">
        <v>575.52</v>
      </c>
      <c r="C5" s="1729">
        <v>422.92</v>
      </c>
      <c r="D5" s="1729">
        <v>463.62</v>
      </c>
      <c r="E5" s="1729">
        <v>364.09</v>
      </c>
      <c r="F5" s="1729">
        <v>505.86</v>
      </c>
      <c r="G5" s="1729">
        <v>365.88</v>
      </c>
      <c r="H5" s="1729">
        <v>417.03</v>
      </c>
      <c r="I5" s="1729">
        <v>299.8</v>
      </c>
      <c r="J5" s="1729">
        <v>294.15122932999998</v>
      </c>
      <c r="K5" s="1729">
        <v>435.51317126599997</v>
      </c>
      <c r="L5" s="1729">
        <v>437.45944405</v>
      </c>
      <c r="M5" s="1730">
        <v>383.87</v>
      </c>
      <c r="N5" s="1728">
        <v>368.83</v>
      </c>
      <c r="O5" s="1729">
        <v>361.72</v>
      </c>
      <c r="P5" s="1729">
        <v>432.32</v>
      </c>
      <c r="Q5" s="1729">
        <v>373.24</v>
      </c>
      <c r="R5" s="1729">
        <v>345.79</v>
      </c>
      <c r="S5" s="1729">
        <v>346.23</v>
      </c>
      <c r="T5" s="1729">
        <v>359.44</v>
      </c>
      <c r="U5" s="1729">
        <v>312.98</v>
      </c>
      <c r="V5" s="1730">
        <v>346.33275493000002</v>
      </c>
      <c r="W5" s="1728">
        <v>347.15660862200002</v>
      </c>
      <c r="X5" s="1737">
        <v>283.51</v>
      </c>
      <c r="Y5" s="1737">
        <v>187.06</v>
      </c>
      <c r="Z5" s="1737">
        <v>306.81613302999995</v>
      </c>
      <c r="AA5" s="1737">
        <v>236.24754803999997</v>
      </c>
      <c r="AB5" s="1737">
        <v>292.66000000000003</v>
      </c>
      <c r="AC5" s="1197">
        <v>269.99337485770297</v>
      </c>
      <c r="AD5" s="1197">
        <v>263.39628683000001</v>
      </c>
      <c r="AE5" s="1197">
        <v>295.22700444000003</v>
      </c>
      <c r="AF5" s="1197">
        <v>267.81112619999999</v>
      </c>
      <c r="AG5" s="1197">
        <v>237.99957559000001</v>
      </c>
      <c r="AH5" s="1256">
        <v>224.71208834999999</v>
      </c>
      <c r="AI5" s="1255">
        <v>262.19390754800003</v>
      </c>
      <c r="AJ5" s="1197">
        <v>269.79290928499995</v>
      </c>
      <c r="AK5" s="1197">
        <v>390.02485453999998</v>
      </c>
      <c r="AL5" s="1744">
        <v>335.39553111999999</v>
      </c>
      <c r="AM5" s="1744">
        <v>388.78426395000008</v>
      </c>
      <c r="AN5" s="1744">
        <v>410.89830667999996</v>
      </c>
      <c r="AO5" s="1198">
        <v>470.35554459999997</v>
      </c>
      <c r="AP5" s="1199">
        <v>519.33839515</v>
      </c>
      <c r="AQ5" s="1199">
        <v>667.15157325000007</v>
      </c>
      <c r="AR5" s="1199">
        <v>386.00994244999998</v>
      </c>
      <c r="AS5" s="1199">
        <v>371.82377583300001</v>
      </c>
      <c r="AT5" s="1201">
        <v>447.69547575000007</v>
      </c>
      <c r="AU5" s="1199">
        <v>608.57092832000001</v>
      </c>
      <c r="AV5" s="1199">
        <v>563.56733197000005</v>
      </c>
      <c r="AW5" s="1199">
        <v>589.47451049999995</v>
      </c>
      <c r="AX5" s="1199">
        <v>437.50375068999995</v>
      </c>
      <c r="AY5" s="1199">
        <v>468.89200982</v>
      </c>
      <c r="AZ5" s="1199">
        <v>357.43270520999999</v>
      </c>
      <c r="BA5" s="1199">
        <v>432.63154579000008</v>
      </c>
      <c r="BB5" s="1199">
        <v>446.48766039000003</v>
      </c>
      <c r="BC5" s="1199">
        <v>468.60014289000003</v>
      </c>
      <c r="BD5" s="1199">
        <v>464.03977739999999</v>
      </c>
      <c r="BE5" s="1199">
        <v>480.85394176300008</v>
      </c>
      <c r="BF5" s="1199">
        <v>468.10777418000004</v>
      </c>
      <c r="BG5" s="1200">
        <v>501.77875147336249</v>
      </c>
      <c r="BH5" s="1199">
        <v>480.74519647860984</v>
      </c>
      <c r="BI5" s="1199">
        <v>448.45965342</v>
      </c>
      <c r="BJ5" s="1199">
        <v>488.00196523944658</v>
      </c>
      <c r="BK5" s="1199">
        <v>526.28307312000004</v>
      </c>
      <c r="BL5" s="1199">
        <v>467.96507417999999</v>
      </c>
      <c r="BM5" s="1199">
        <v>446.34199661999997</v>
      </c>
      <c r="BN5" s="1199">
        <v>505.3371315159971</v>
      </c>
      <c r="BO5" s="1199">
        <v>416.11973414255618</v>
      </c>
      <c r="BP5" s="1199">
        <v>427.0538072101553</v>
      </c>
      <c r="BQ5" s="1199">
        <v>457.20966699999997</v>
      </c>
      <c r="BR5" s="1199">
        <v>270.41613774087233</v>
      </c>
      <c r="BS5" s="1200">
        <v>457.31833513000004</v>
      </c>
      <c r="BT5" s="1199">
        <v>475.17560080000004</v>
      </c>
      <c r="BU5" s="1199">
        <v>503.39503370000011</v>
      </c>
      <c r="BV5" s="1199">
        <v>518.57454631500002</v>
      </c>
      <c r="BW5" s="1199">
        <v>504.67642566999996</v>
      </c>
      <c r="BX5" s="1199">
        <v>517.93326924999997</v>
      </c>
      <c r="BY5" s="1199">
        <v>509.78729598000001</v>
      </c>
      <c r="BZ5" s="1199">
        <v>619.54062391000002</v>
      </c>
      <c r="CA5" s="1199">
        <v>527.37932490000003</v>
      </c>
      <c r="CB5" s="1199">
        <v>567.84807662000003</v>
      </c>
      <c r="CC5" s="1199">
        <v>474.35285184999998</v>
      </c>
      <c r="CD5" s="1199">
        <v>553.70605838000006</v>
      </c>
      <c r="CE5" s="1200">
        <v>515.73795568000003</v>
      </c>
      <c r="CF5" s="1199">
        <v>470.17496958000004</v>
      </c>
      <c r="CG5" s="1199">
        <v>487.98702126000001</v>
      </c>
      <c r="CH5" s="1199">
        <v>587.90714242000013</v>
      </c>
      <c r="CI5" s="1199">
        <v>568.86759906243549</v>
      </c>
      <c r="CJ5" s="1199">
        <v>552.01426883229601</v>
      </c>
      <c r="CK5" s="1199">
        <v>524.29356732495444</v>
      </c>
      <c r="CL5" s="1199">
        <v>625.51078125338699</v>
      </c>
      <c r="CM5" s="1199">
        <v>672.37976800999991</v>
      </c>
      <c r="CN5" s="1199">
        <v>724.68163914999991</v>
      </c>
      <c r="CO5" s="1199">
        <v>530.69649091999997</v>
      </c>
      <c r="CP5" s="1201">
        <v>538.84362391000002</v>
      </c>
      <c r="CQ5" s="1199">
        <v>507.61520309999997</v>
      </c>
      <c r="CR5" s="1199">
        <v>423.56571043000008</v>
      </c>
      <c r="CS5" s="1199">
        <v>446.73110590999994</v>
      </c>
      <c r="CT5" s="1199">
        <v>430.27698225400013</v>
      </c>
      <c r="CU5" s="1199">
        <v>407.10350653999996</v>
      </c>
      <c r="CV5" s="1199">
        <v>451.38330550000001</v>
      </c>
      <c r="CW5" s="1199">
        <v>384.49009793999994</v>
      </c>
      <c r="CX5" s="1199">
        <v>376.12855286000001</v>
      </c>
      <c r="CY5" s="1199">
        <v>407.31668774000002</v>
      </c>
      <c r="CZ5" s="1199">
        <v>381.18738668999993</v>
      </c>
      <c r="DA5" s="1199">
        <v>433.29694359999996</v>
      </c>
      <c r="DB5" s="1199">
        <v>434.04676485000005</v>
      </c>
      <c r="DC5" s="1200">
        <v>392.87079962000001</v>
      </c>
      <c r="DD5" s="1199">
        <v>431.68263538999997</v>
      </c>
      <c r="DE5" s="1199">
        <v>549.06624545</v>
      </c>
      <c r="DF5" s="1199">
        <v>550.58860492333326</v>
      </c>
      <c r="DG5" s="1199">
        <v>550.58860492333326</v>
      </c>
      <c r="DH5" s="1199">
        <v>550.58860492333326</v>
      </c>
      <c r="DI5" s="1199">
        <v>550.10736683000005</v>
      </c>
      <c r="DJ5" s="1199">
        <v>651.23846111000012</v>
      </c>
      <c r="DK5" s="1199">
        <v>575.03888958999994</v>
      </c>
      <c r="DL5" s="1199">
        <v>530.30999999999995</v>
      </c>
      <c r="DM5" s="1199">
        <v>627.34068028000002</v>
      </c>
      <c r="DN5" s="1199">
        <v>649.00441292999994</v>
      </c>
      <c r="DO5" s="1523">
        <v>558.04944842999998</v>
      </c>
      <c r="DP5" s="1202">
        <v>522.84979026999997</v>
      </c>
      <c r="DQ5" s="1202">
        <v>623.59620356999994</v>
      </c>
      <c r="DR5" s="1202">
        <v>465.21897917000001</v>
      </c>
      <c r="DS5" s="1202">
        <v>672.21914813000001</v>
      </c>
      <c r="DT5" s="1202">
        <v>602.91478941000003</v>
      </c>
      <c r="DU5" s="1202">
        <v>431.20803396000002</v>
      </c>
      <c r="DV5" s="1202">
        <v>602.92930234999994</v>
      </c>
      <c r="DW5" s="1202">
        <v>562.54139923000002</v>
      </c>
      <c r="DX5" s="1202">
        <v>884.92272924999997</v>
      </c>
      <c r="DY5" s="1202">
        <v>801.47706086000005</v>
      </c>
      <c r="DZ5" s="1202">
        <v>872.89611786</v>
      </c>
      <c r="EA5" s="1523">
        <v>668.92455125149968</v>
      </c>
      <c r="EB5" s="1202">
        <v>670.82304071272006</v>
      </c>
      <c r="EC5" s="1202">
        <v>686.43381431569003</v>
      </c>
      <c r="ED5" s="1202">
        <v>820.37623611864979</v>
      </c>
      <c r="EE5" s="1202">
        <v>865.84592159011993</v>
      </c>
      <c r="EF5" s="1202">
        <v>942.86037481219012</v>
      </c>
      <c r="EG5" s="1202">
        <v>974.54387850832006</v>
      </c>
      <c r="EH5" s="1202">
        <v>1017.5647758560008</v>
      </c>
      <c r="EI5" s="1202">
        <v>1088.7535164497201</v>
      </c>
      <c r="EJ5" s="1202">
        <v>937.21551042276019</v>
      </c>
      <c r="EK5" s="1202">
        <v>1072.6562720295096</v>
      </c>
      <c r="EL5" s="1202">
        <v>568.79260219752075</v>
      </c>
      <c r="EM5" s="1523">
        <v>1194.6743263504716</v>
      </c>
      <c r="EN5" s="1202">
        <v>1118.1061933895746</v>
      </c>
      <c r="EO5" s="1202">
        <v>1412.8063093441374</v>
      </c>
      <c r="EP5" s="1202">
        <v>1520.7283255246853</v>
      </c>
      <c r="EQ5" s="1202">
        <v>1605.830080058256</v>
      </c>
      <c r="ER5" s="1202">
        <v>1535.2122809588107</v>
      </c>
      <c r="ES5" s="1202">
        <v>1615.4594281955769</v>
      </c>
      <c r="ET5" s="1202">
        <v>1179.1929567967859</v>
      </c>
      <c r="EU5" s="1202">
        <v>2077.6471352872759</v>
      </c>
      <c r="EV5" s="1202">
        <v>1991.860821874259</v>
      </c>
      <c r="EW5" s="1202">
        <v>1573.736717319</v>
      </c>
      <c r="EX5" s="1203">
        <v>4150.06063912229</v>
      </c>
    </row>
    <row r="6" spans="1:158" ht="45.75" customHeight="1" x14ac:dyDescent="0.5">
      <c r="A6" s="1196" t="s">
        <v>859</v>
      </c>
      <c r="B6" s="1728">
        <v>221.85</v>
      </c>
      <c r="C6" s="1729">
        <v>183.99</v>
      </c>
      <c r="D6" s="1729">
        <v>215.1</v>
      </c>
      <c r="E6" s="1729">
        <v>192.33</v>
      </c>
      <c r="F6" s="1729">
        <v>192.77</v>
      </c>
      <c r="G6" s="1729">
        <v>110.88</v>
      </c>
      <c r="H6" s="1729">
        <v>64.093117579999998</v>
      </c>
      <c r="I6" s="1729">
        <v>40.82632632</v>
      </c>
      <c r="J6" s="1729">
        <v>20.282885499999999</v>
      </c>
      <c r="K6" s="1729">
        <v>32.323401009999998</v>
      </c>
      <c r="L6" s="1729">
        <v>88.114707019999997</v>
      </c>
      <c r="M6" s="1730">
        <v>249.49956352000001</v>
      </c>
      <c r="N6" s="1728">
        <v>194.65416612000001</v>
      </c>
      <c r="O6" s="1729">
        <v>237.97877521000001</v>
      </c>
      <c r="P6" s="1729">
        <v>271.11</v>
      </c>
      <c r="Q6" s="1729">
        <v>162.53</v>
      </c>
      <c r="R6" s="1729">
        <v>191.09647379</v>
      </c>
      <c r="S6" s="1729">
        <v>152.33000000000001</v>
      </c>
      <c r="T6" s="1729">
        <v>25.35</v>
      </c>
      <c r="U6" s="1729">
        <v>136.57</v>
      </c>
      <c r="V6" s="1730">
        <v>298.37</v>
      </c>
      <c r="W6" s="1728">
        <v>301.83</v>
      </c>
      <c r="X6" s="1737">
        <v>257.85000000000002</v>
      </c>
      <c r="Y6" s="1737">
        <v>238.19</v>
      </c>
      <c r="Z6" s="1737">
        <v>179.08</v>
      </c>
      <c r="AA6" s="1737">
        <v>109.65</v>
      </c>
      <c r="AB6" s="1737">
        <v>74.886002140000002</v>
      </c>
      <c r="AC6" s="1197">
        <v>93.254604360000002</v>
      </c>
      <c r="AD6" s="1197">
        <v>49.74787414</v>
      </c>
      <c r="AE6" s="1197">
        <v>49.653340999999998</v>
      </c>
      <c r="AF6" s="1197">
        <v>55.257347760000002</v>
      </c>
      <c r="AG6" s="1197">
        <v>291.39116114000001</v>
      </c>
      <c r="AH6" s="1256">
        <v>270.13716840000001</v>
      </c>
      <c r="AI6" s="1255">
        <v>325.04050416000001</v>
      </c>
      <c r="AJ6" s="1197">
        <v>248.95231686000002</v>
      </c>
      <c r="AK6" s="1197">
        <v>228.98</v>
      </c>
      <c r="AL6" s="1744">
        <v>161.38999999999999</v>
      </c>
      <c r="AM6" s="1744">
        <v>148.6</v>
      </c>
      <c r="AN6" s="1744">
        <v>87.55</v>
      </c>
      <c r="AO6" s="1198">
        <v>78.511965000000004</v>
      </c>
      <c r="AP6" s="1199">
        <v>21.931252190000002</v>
      </c>
      <c r="AQ6" s="1199">
        <v>0.72</v>
      </c>
      <c r="AR6" s="1199">
        <v>16.50102175</v>
      </c>
      <c r="AS6" s="1199">
        <v>272.74847262999998</v>
      </c>
      <c r="AT6" s="1201">
        <v>332.37919128999999</v>
      </c>
      <c r="AU6" s="1199">
        <v>319.35246181000002</v>
      </c>
      <c r="AV6" s="1199">
        <v>218.41772965999999</v>
      </c>
      <c r="AW6" s="1199">
        <v>276.74448654000003</v>
      </c>
      <c r="AX6" s="1199">
        <v>276.85366255000002</v>
      </c>
      <c r="AY6" s="1199">
        <v>214.06431695000001</v>
      </c>
      <c r="AZ6" s="1199">
        <v>113.40815784999999</v>
      </c>
      <c r="BA6" s="1199">
        <v>36.757816550000001</v>
      </c>
      <c r="BB6" s="1199">
        <v>14.76962822</v>
      </c>
      <c r="BC6" s="1199">
        <v>8.64</v>
      </c>
      <c r="BD6" s="1199">
        <v>15.446457000000001</v>
      </c>
      <c r="BE6" s="1199">
        <v>151.83355155999999</v>
      </c>
      <c r="BF6" s="1199">
        <v>257.19747984999998</v>
      </c>
      <c r="BG6" s="1200">
        <v>232.68668556</v>
      </c>
      <c r="BH6" s="1199">
        <v>254.93454747999999</v>
      </c>
      <c r="BI6" s="1199">
        <v>178.72601012999999</v>
      </c>
      <c r="BJ6" s="1199">
        <v>137.87223788</v>
      </c>
      <c r="BK6" s="1199">
        <v>81.428787130000003</v>
      </c>
      <c r="BL6" s="1199">
        <v>60.834355330000001</v>
      </c>
      <c r="BM6" s="1199">
        <v>30.019229379999999</v>
      </c>
      <c r="BN6" s="1199">
        <v>16.204792310000002</v>
      </c>
      <c r="BO6" s="1199">
        <v>12.91869412</v>
      </c>
      <c r="BP6" s="1199">
        <v>18.614916239999999</v>
      </c>
      <c r="BQ6" s="1199">
        <v>168.35918140999999</v>
      </c>
      <c r="BR6" s="1199">
        <v>213.86138835</v>
      </c>
      <c r="BS6" s="1200">
        <v>215.52149213000001</v>
      </c>
      <c r="BT6" s="1199">
        <v>211.45928502999999</v>
      </c>
      <c r="BU6" s="1199">
        <v>200.95810505</v>
      </c>
      <c r="BV6" s="1199">
        <v>135.89266175</v>
      </c>
      <c r="BW6" s="1199">
        <v>92.64592236</v>
      </c>
      <c r="BX6" s="1199">
        <v>77.729963999999995</v>
      </c>
      <c r="BY6" s="1199">
        <v>14.92599244</v>
      </c>
      <c r="BZ6" s="1199">
        <v>1.6995845000000001</v>
      </c>
      <c r="CA6" s="1199">
        <v>8.0970718700000006</v>
      </c>
      <c r="CB6" s="1199">
        <v>20.942177650000001</v>
      </c>
      <c r="CC6" s="1199">
        <v>177.56044306999999</v>
      </c>
      <c r="CD6" s="1199">
        <v>293.93471782</v>
      </c>
      <c r="CE6" s="1200">
        <v>322.37939075000003</v>
      </c>
      <c r="CF6" s="1199">
        <v>236.95955380999999</v>
      </c>
      <c r="CG6" s="1199">
        <v>180.42111303999999</v>
      </c>
      <c r="CH6" s="1199">
        <v>119.78207149000001</v>
      </c>
      <c r="CI6" s="1199">
        <v>110.04718037000001</v>
      </c>
      <c r="CJ6" s="1199">
        <v>66.441598220000003</v>
      </c>
      <c r="CK6" s="1199">
        <v>22.095300999999999</v>
      </c>
      <c r="CL6" s="1199">
        <v>10.363171729999999</v>
      </c>
      <c r="CM6" s="1199">
        <v>2.4657037399999999</v>
      </c>
      <c r="CN6" s="1199">
        <v>21.458373000000002</v>
      </c>
      <c r="CO6" s="1199">
        <v>160.85694917999999</v>
      </c>
      <c r="CP6" s="1201">
        <v>226.93457117</v>
      </c>
      <c r="CQ6" s="1199">
        <v>285.55445548</v>
      </c>
      <c r="CR6" s="1199">
        <v>246.63510903</v>
      </c>
      <c r="CS6" s="1199">
        <v>236.50825585000001</v>
      </c>
      <c r="CT6" s="1199">
        <v>186.46293523</v>
      </c>
      <c r="CU6" s="1199">
        <v>200.73066965000001</v>
      </c>
      <c r="CV6" s="1199">
        <v>113.8606413</v>
      </c>
      <c r="CW6" s="1199">
        <v>91.329568499999993</v>
      </c>
      <c r="CX6" s="1199">
        <v>56.682513749999998</v>
      </c>
      <c r="CY6" s="1199">
        <v>48.985299750000003</v>
      </c>
      <c r="CZ6" s="1199">
        <v>59.235874500000001</v>
      </c>
      <c r="DA6" s="1199">
        <v>81.512277249999997</v>
      </c>
      <c r="DB6" s="1199">
        <v>160.35970341999999</v>
      </c>
      <c r="DC6" s="1200">
        <v>170.9673645</v>
      </c>
      <c r="DD6" s="1199">
        <v>164.72152378000001</v>
      </c>
      <c r="DE6" s="1199">
        <v>313.93459661000003</v>
      </c>
      <c r="DF6" s="1199">
        <v>91.064939523333337</v>
      </c>
      <c r="DG6" s="1199">
        <v>91.064939523333337</v>
      </c>
      <c r="DH6" s="1199">
        <v>91.064939523333337</v>
      </c>
      <c r="DI6" s="1199">
        <v>23.27778022</v>
      </c>
      <c r="DJ6" s="1199">
        <v>13.232348</v>
      </c>
      <c r="DK6" s="1199">
        <v>8.0870427500000002</v>
      </c>
      <c r="DL6" s="1199">
        <v>27.683822200000002</v>
      </c>
      <c r="DM6" s="1199">
        <v>141.97476523</v>
      </c>
      <c r="DN6" s="1199">
        <v>192.06649960999999</v>
      </c>
      <c r="DO6" s="1523">
        <v>331.39192029999998</v>
      </c>
      <c r="DP6" s="1202">
        <v>224.12666404000001</v>
      </c>
      <c r="DQ6" s="1202">
        <v>218.86038894999999</v>
      </c>
      <c r="DR6" s="1202">
        <v>121.96750394</v>
      </c>
      <c r="DS6" s="1202">
        <v>86.462469249999998</v>
      </c>
      <c r="DT6" s="1202">
        <v>48.803038749999999</v>
      </c>
      <c r="DU6" s="1202">
        <v>16.720465820000001</v>
      </c>
      <c r="DV6" s="1202">
        <v>1.6459969999999999</v>
      </c>
      <c r="DW6" s="1202">
        <v>1.993854</v>
      </c>
      <c r="DX6" s="1202">
        <v>17.79451525</v>
      </c>
      <c r="DY6" s="1202">
        <v>126.02875725</v>
      </c>
      <c r="DZ6" s="1202">
        <v>164.23096113</v>
      </c>
      <c r="EA6" s="1523">
        <v>120.49617938</v>
      </c>
      <c r="EB6" s="1202">
        <v>155.33373847999999</v>
      </c>
      <c r="EC6" s="1202">
        <v>63.930238029999998</v>
      </c>
      <c r="ED6" s="1202">
        <v>29.20690325</v>
      </c>
      <c r="EE6" s="1202">
        <v>18.346637560000001</v>
      </c>
      <c r="EF6" s="1202">
        <v>18.905758200000001</v>
      </c>
      <c r="EG6" s="1202">
        <v>9.1418915999999992</v>
      </c>
      <c r="EH6" s="1202">
        <v>7.1232381800000004</v>
      </c>
      <c r="EI6" s="1202">
        <v>4.2627998800000002</v>
      </c>
      <c r="EJ6" s="1202">
        <v>47.478114910000002</v>
      </c>
      <c r="EK6" s="1202">
        <v>195.35106615999999</v>
      </c>
      <c r="EL6" s="1202">
        <v>322.73139363000001</v>
      </c>
      <c r="EM6" s="1523">
        <v>506.77766869999999</v>
      </c>
      <c r="EN6" s="1202">
        <v>414.02886179000001</v>
      </c>
      <c r="EO6" s="1202">
        <v>254.99604194</v>
      </c>
      <c r="EP6" s="1202">
        <v>93.864973800000001</v>
      </c>
      <c r="EQ6" s="1202">
        <v>18.60902312</v>
      </c>
      <c r="ER6" s="1202">
        <v>9.1580876999999994</v>
      </c>
      <c r="ES6" s="1202">
        <v>2.9430285</v>
      </c>
      <c r="ET6" s="1202">
        <v>0.54763757000000002</v>
      </c>
      <c r="EU6" s="1202">
        <v>0.13502800000000001</v>
      </c>
      <c r="EV6" s="1202">
        <v>88.354092750000007</v>
      </c>
      <c r="EW6" s="1202">
        <v>389.48838662999998</v>
      </c>
      <c r="EX6" s="1203">
        <v>464.47</v>
      </c>
    </row>
    <row r="7" spans="1:158" ht="45.75" customHeight="1" x14ac:dyDescent="0.5">
      <c r="A7" s="1196" t="s">
        <v>860</v>
      </c>
      <c r="B7" s="1728"/>
      <c r="C7" s="1729"/>
      <c r="D7" s="1729"/>
      <c r="E7" s="1729"/>
      <c r="F7" s="1729"/>
      <c r="G7" s="1729"/>
      <c r="H7" s="1729"/>
      <c r="I7" s="1729"/>
      <c r="J7" s="1729"/>
      <c r="K7" s="1729"/>
      <c r="L7" s="1729"/>
      <c r="M7" s="1730"/>
      <c r="N7" s="1728"/>
      <c r="O7" s="1729"/>
      <c r="P7" s="1729"/>
      <c r="Q7" s="1729"/>
      <c r="R7" s="1729"/>
      <c r="S7" s="1729"/>
      <c r="T7" s="1729"/>
      <c r="U7" s="1729"/>
      <c r="V7" s="1730"/>
      <c r="W7" s="1728"/>
      <c r="X7" s="1737"/>
      <c r="Y7" s="1737"/>
      <c r="Z7" s="1737"/>
      <c r="AA7" s="1737"/>
      <c r="AB7" s="1737"/>
      <c r="AC7" s="1197"/>
      <c r="AD7" s="1197"/>
      <c r="AE7" s="1197"/>
      <c r="AF7" s="1197"/>
      <c r="AG7" s="1197"/>
      <c r="AH7" s="1256"/>
      <c r="AI7" s="1255"/>
      <c r="AJ7" s="1197"/>
      <c r="AK7" s="1197"/>
      <c r="AL7" s="1744"/>
      <c r="AM7" s="1744"/>
      <c r="AN7" s="1744"/>
      <c r="AO7" s="1198"/>
      <c r="AP7" s="1199"/>
      <c r="AQ7" s="1199"/>
      <c r="AR7" s="1199"/>
      <c r="AS7" s="1199"/>
      <c r="AT7" s="1201"/>
      <c r="AU7" s="1199"/>
      <c r="AV7" s="1199"/>
      <c r="AW7" s="1199"/>
      <c r="AX7" s="1199"/>
      <c r="AY7" s="1199"/>
      <c r="AZ7" s="1199"/>
      <c r="BA7" s="1199"/>
      <c r="BB7" s="1199"/>
      <c r="BC7" s="1199"/>
      <c r="BD7" s="1199"/>
      <c r="BE7" s="1199"/>
      <c r="BF7" s="1199"/>
      <c r="BG7" s="1200"/>
      <c r="BH7" s="1199"/>
      <c r="BI7" s="1199"/>
      <c r="BJ7" s="1199"/>
      <c r="BK7" s="1199"/>
      <c r="BL7" s="1199"/>
      <c r="BM7" s="1199"/>
      <c r="BN7" s="1199"/>
      <c r="BO7" s="1199"/>
      <c r="BP7" s="1199"/>
      <c r="BQ7" s="1199"/>
      <c r="BR7" s="1199"/>
      <c r="BS7" s="1200"/>
      <c r="BT7" s="1199"/>
      <c r="BU7" s="1199"/>
      <c r="BV7" s="1199"/>
      <c r="BW7" s="1199"/>
      <c r="BX7" s="1199"/>
      <c r="BY7" s="1199"/>
      <c r="BZ7" s="1199"/>
      <c r="CA7" s="1199"/>
      <c r="CB7" s="1199"/>
      <c r="CC7" s="1199"/>
      <c r="CD7" s="1199"/>
      <c r="CE7" s="1200">
        <v>84.587477247892281</v>
      </c>
      <c r="CF7" s="1199">
        <v>72.400341421964896</v>
      </c>
      <c r="CG7" s="1199">
        <v>79.457116193409846</v>
      </c>
      <c r="CH7" s="1199">
        <v>105.13881016263799</v>
      </c>
      <c r="CI7" s="1199">
        <v>67.040118063055772</v>
      </c>
      <c r="CJ7" s="1199">
        <v>97.893096390026102</v>
      </c>
      <c r="CK7" s="1199">
        <v>78.085793329102358</v>
      </c>
      <c r="CL7" s="1199">
        <v>67.62402763354747</v>
      </c>
      <c r="CM7" s="1199">
        <v>30.047670393709087</v>
      </c>
      <c r="CN7" s="1199">
        <v>40.343481438637113</v>
      </c>
      <c r="CO7" s="1199">
        <v>63.933186449579814</v>
      </c>
      <c r="CP7" s="1201">
        <v>61.405343506832004</v>
      </c>
      <c r="CQ7" s="1199">
        <v>84.49860947958615</v>
      </c>
      <c r="CR7" s="1199">
        <v>84.707492764220632</v>
      </c>
      <c r="CS7" s="1199">
        <v>83.805762374508944</v>
      </c>
      <c r="CT7" s="1199">
        <v>85.386012928386933</v>
      </c>
      <c r="CU7" s="1199">
        <v>78.279844592119744</v>
      </c>
      <c r="CV7" s="1199">
        <v>100.87397955635899</v>
      </c>
      <c r="CW7" s="1199">
        <v>110.40375345733655</v>
      </c>
      <c r="CX7" s="1199">
        <v>96.145468042015693</v>
      </c>
      <c r="CY7" s="1199">
        <v>107.62985049153468</v>
      </c>
      <c r="CZ7" s="1199">
        <v>83.557548456202454</v>
      </c>
      <c r="DA7" s="1199">
        <v>80.467892161841931</v>
      </c>
      <c r="DB7" s="1199">
        <v>74.929690090635432</v>
      </c>
      <c r="DC7" s="1200">
        <v>75.957447590842605</v>
      </c>
      <c r="DD7" s="1199">
        <v>78.269763146630311</v>
      </c>
      <c r="DE7" s="1199">
        <v>86.670896473426595</v>
      </c>
      <c r="DF7" s="1199">
        <v>84.026052172606398</v>
      </c>
      <c r="DG7" s="1199">
        <v>84.026052172606398</v>
      </c>
      <c r="DH7" s="1199">
        <v>84.026052172606398</v>
      </c>
      <c r="DI7" s="1199">
        <v>83.900226633111416</v>
      </c>
      <c r="DJ7" s="1199">
        <v>83.209530823447693</v>
      </c>
      <c r="DK7" s="1199">
        <v>65.932582883665603</v>
      </c>
      <c r="DL7" s="1199">
        <v>64.571177387146264</v>
      </c>
      <c r="DM7" s="1199">
        <v>79.923672301690473</v>
      </c>
      <c r="DN7" s="1199">
        <v>100.04096923674852</v>
      </c>
      <c r="DO7" s="1523">
        <v>80.080663726637837</v>
      </c>
      <c r="DP7" s="1202">
        <v>75.902485271917271</v>
      </c>
      <c r="DQ7" s="1202">
        <v>77.70224468857819</v>
      </c>
      <c r="DR7" s="1202">
        <v>44.465854841804237</v>
      </c>
      <c r="DS7" s="1202">
        <v>82.285591019795305</v>
      </c>
      <c r="DT7" s="1202">
        <v>61.480082031392264</v>
      </c>
      <c r="DU7" s="1202">
        <v>70.602425195419116</v>
      </c>
      <c r="DV7" s="1202">
        <v>58.028195727272667</v>
      </c>
      <c r="DW7" s="1202">
        <v>50.21641314664334</v>
      </c>
      <c r="DX7" s="1202">
        <v>52.563919755809195</v>
      </c>
      <c r="DY7" s="1202">
        <v>77.123053665125354</v>
      </c>
      <c r="DZ7" s="1202">
        <v>61.951000678047649</v>
      </c>
      <c r="EA7" s="1523">
        <v>60.537080037538459</v>
      </c>
      <c r="EB7" s="1202">
        <v>32.599585040187755</v>
      </c>
      <c r="EC7" s="1202">
        <v>62.5577204477636</v>
      </c>
      <c r="ED7" s="1202">
        <v>54.985848398156094</v>
      </c>
      <c r="EE7" s="1202">
        <v>51.249732265296814</v>
      </c>
      <c r="EF7" s="1202">
        <v>94.3502480146268</v>
      </c>
      <c r="EG7" s="1202">
        <v>69.852026622905441</v>
      </c>
      <c r="EH7" s="1202">
        <v>67.157396134721949</v>
      </c>
      <c r="EI7" s="1202">
        <v>69.871295002410449</v>
      </c>
      <c r="EJ7" s="1202">
        <v>140.83320553634078</v>
      </c>
      <c r="EK7" s="1202">
        <v>131.86957318217642</v>
      </c>
      <c r="EL7" s="1202">
        <v>110.19500158993277</v>
      </c>
      <c r="EM7" s="1523">
        <v>133.80790589099655</v>
      </c>
      <c r="EN7" s="1202">
        <v>140.07360938912578</v>
      </c>
      <c r="EO7" s="1202">
        <v>145.55020435756776</v>
      </c>
      <c r="EP7" s="1202">
        <v>162.57630958637722</v>
      </c>
      <c r="EQ7" s="1202">
        <v>137.03662619771256</v>
      </c>
      <c r="ER7" s="1202">
        <v>151.01833809801639</v>
      </c>
      <c r="ES7" s="1202">
        <v>161.17538033982916</v>
      </c>
      <c r="ET7" s="1202">
        <v>135.1706257242179</v>
      </c>
      <c r="EU7" s="1202">
        <v>92.934562551979084</v>
      </c>
      <c r="EV7" s="1202">
        <v>201.95919394103328</v>
      </c>
      <c r="EW7" s="1202">
        <v>166.53140388435827</v>
      </c>
      <c r="EX7" s="1203">
        <v>129.6209679564478</v>
      </c>
    </row>
    <row r="8" spans="1:158" ht="45.75" customHeight="1" x14ac:dyDescent="0.5">
      <c r="A8" s="1196" t="s">
        <v>861</v>
      </c>
      <c r="B8" s="1728">
        <v>12.26</v>
      </c>
      <c r="C8" s="1729">
        <v>12.74</v>
      </c>
      <c r="D8" s="1729">
        <v>14.36</v>
      </c>
      <c r="E8" s="1729">
        <v>14.77</v>
      </c>
      <c r="F8" s="1729">
        <v>13.13</v>
      </c>
      <c r="G8" s="1729">
        <v>14.63</v>
      </c>
      <c r="H8" s="1729">
        <v>13.94</v>
      </c>
      <c r="I8" s="1729">
        <v>13.73</v>
      </c>
      <c r="J8" s="1729">
        <v>14.4</v>
      </c>
      <c r="K8" s="1729">
        <v>13.905687820207243</v>
      </c>
      <c r="L8" s="1729">
        <v>13.850546259889809</v>
      </c>
      <c r="M8" s="1730">
        <v>14.05124157480328</v>
      </c>
      <c r="N8" s="1728">
        <v>9.58</v>
      </c>
      <c r="O8" s="1729">
        <v>9.77</v>
      </c>
      <c r="P8" s="1729">
        <v>11.5</v>
      </c>
      <c r="Q8" s="1729">
        <v>15.6</v>
      </c>
      <c r="R8" s="1729">
        <v>17.77</v>
      </c>
      <c r="S8" s="1729">
        <v>16.84</v>
      </c>
      <c r="T8" s="1729">
        <v>16.586477456038846</v>
      </c>
      <c r="U8" s="1729">
        <v>16.618474534887486</v>
      </c>
      <c r="V8" s="1730">
        <v>19.293627780000001</v>
      </c>
      <c r="W8" s="1728">
        <v>15.922398573899999</v>
      </c>
      <c r="X8" s="1737">
        <v>15.308150941199999</v>
      </c>
      <c r="Y8" s="1737">
        <v>17.756701401899999</v>
      </c>
      <c r="Z8" s="1737">
        <v>17.762740819200001</v>
      </c>
      <c r="AA8" s="1737">
        <v>15.319027886400002</v>
      </c>
      <c r="AB8" s="1737">
        <v>17.4550360432</v>
      </c>
      <c r="AC8" s="1197">
        <v>19.098065515200005</v>
      </c>
      <c r="AD8" s="1197">
        <v>16.948386414400002</v>
      </c>
      <c r="AE8" s="1197">
        <v>15.79</v>
      </c>
      <c r="AF8" s="1197">
        <v>18.911427908163358</v>
      </c>
      <c r="AG8" s="1197">
        <v>15.985560045103428</v>
      </c>
      <c r="AH8" s="1256">
        <v>22.645254815354289</v>
      </c>
      <c r="AI8" s="1255">
        <v>17.518192966783658</v>
      </c>
      <c r="AJ8" s="1197">
        <v>19.173605511859758</v>
      </c>
      <c r="AK8" s="1197">
        <v>19.058397794581897</v>
      </c>
      <c r="AL8" s="1744">
        <v>30.736897149230405</v>
      </c>
      <c r="AM8" s="1744">
        <v>21.194016122399997</v>
      </c>
      <c r="AN8" s="1744">
        <v>21.6818689093</v>
      </c>
      <c r="AO8" s="1198">
        <v>23.14</v>
      </c>
      <c r="AP8" s="1199">
        <v>23.8288668464</v>
      </c>
      <c r="AQ8" s="1199">
        <v>23.192859121600002</v>
      </c>
      <c r="AR8" s="1199">
        <v>20.336689659000001</v>
      </c>
      <c r="AS8" s="1199">
        <v>14.907875472000002</v>
      </c>
      <c r="AT8" s="1201">
        <v>20.948062254</v>
      </c>
      <c r="AU8" s="1199">
        <v>18.810515976340003</v>
      </c>
      <c r="AV8" s="1199">
        <v>12.54212147526</v>
      </c>
      <c r="AW8" s="1199">
        <v>10.7133413485</v>
      </c>
      <c r="AX8" s="1199">
        <v>10.353649763300002</v>
      </c>
      <c r="AY8" s="1199">
        <v>14.724129596000001</v>
      </c>
      <c r="AZ8" s="1199">
        <v>22.671353264000004</v>
      </c>
      <c r="BA8" s="1199">
        <v>13.339263037868598</v>
      </c>
      <c r="BB8" s="1199">
        <v>17.522007437510993</v>
      </c>
      <c r="BC8" s="1199">
        <v>17.578931490428918</v>
      </c>
      <c r="BD8" s="1199">
        <v>23.666873797800001</v>
      </c>
      <c r="BE8" s="1199">
        <v>26.996842887300001</v>
      </c>
      <c r="BF8" s="1199">
        <v>26.0547364534</v>
      </c>
      <c r="BG8" s="1200">
        <v>23.605396322199997</v>
      </c>
      <c r="BH8" s="1199">
        <v>19.232688399200001</v>
      </c>
      <c r="BI8" s="1199">
        <v>20.439771270599998</v>
      </c>
      <c r="BJ8" s="1199">
        <v>22.462864532699999</v>
      </c>
      <c r="BK8" s="1199">
        <v>19.565008915399996</v>
      </c>
      <c r="BL8" s="1199">
        <v>19.503245759399999</v>
      </c>
      <c r="BM8" s="1199">
        <v>14.610252025733597</v>
      </c>
      <c r="BN8" s="1199">
        <v>19.047631594030836</v>
      </c>
      <c r="BO8" s="1199">
        <v>13.814024364999998</v>
      </c>
      <c r="BP8" s="1199">
        <v>16.214503951199998</v>
      </c>
      <c r="BQ8" s="1199">
        <v>16.531883764999996</v>
      </c>
      <c r="BR8" s="1199">
        <v>16.443081305499998</v>
      </c>
      <c r="BS8" s="1200">
        <v>13.895992470944096</v>
      </c>
      <c r="BT8" s="1199">
        <v>18.068884788355785</v>
      </c>
      <c r="BU8" s="1199">
        <v>15.50509350912057</v>
      </c>
      <c r="BV8" s="1199">
        <v>12.143632433989382</v>
      </c>
      <c r="BW8" s="1199">
        <v>15.057273146050484</v>
      </c>
      <c r="BX8" s="1199">
        <v>12.882768736913446</v>
      </c>
      <c r="BY8" s="1199">
        <v>14.0276723746261</v>
      </c>
      <c r="BZ8" s="1199">
        <v>18.0822173056</v>
      </c>
      <c r="CA8" s="1199">
        <v>11.108238919204712</v>
      </c>
      <c r="CB8" s="1199">
        <v>15.281068054495213</v>
      </c>
      <c r="CC8" s="1199">
        <v>11.972978955029118</v>
      </c>
      <c r="CD8" s="1199">
        <v>10.975063524030888</v>
      </c>
      <c r="CE8" s="1200">
        <v>10.175796017893012</v>
      </c>
      <c r="CF8" s="1199">
        <v>9.4036701363024644</v>
      </c>
      <c r="CG8" s="1199">
        <v>9.926667441582083</v>
      </c>
      <c r="CH8" s="1199">
        <v>6.0712534328750101</v>
      </c>
      <c r="CI8" s="1199">
        <v>6.4288848666589598</v>
      </c>
      <c r="CJ8" s="1199">
        <v>7.6728007142759997</v>
      </c>
      <c r="CK8" s="1199">
        <v>12.7820612764543</v>
      </c>
      <c r="CL8" s="1199">
        <v>13.135716983982901</v>
      </c>
      <c r="CM8" s="1199">
        <v>16.85258948669324</v>
      </c>
      <c r="CN8" s="1199">
        <v>12.725350561890792</v>
      </c>
      <c r="CO8" s="1199">
        <v>12.874691343294673</v>
      </c>
      <c r="CP8" s="1201">
        <v>15.945954416310524</v>
      </c>
      <c r="CQ8" s="1199">
        <v>12.535064691924356</v>
      </c>
      <c r="CR8" s="1199">
        <v>14.998005634786445</v>
      </c>
      <c r="CS8" s="1199">
        <v>16.414516573389463</v>
      </c>
      <c r="CT8" s="1199">
        <v>15.294029696053665</v>
      </c>
      <c r="CU8" s="1199">
        <v>13.525901712672873</v>
      </c>
      <c r="CV8" s="1199">
        <v>12.342873413991249</v>
      </c>
      <c r="CW8" s="1199">
        <v>13.356490706209515</v>
      </c>
      <c r="CX8" s="1199">
        <v>12.708046247560491</v>
      </c>
      <c r="CY8" s="1199">
        <v>12.533947620639408</v>
      </c>
      <c r="CZ8" s="1199">
        <v>11.870946399991501</v>
      </c>
      <c r="DA8" s="1199">
        <v>13.115712118790283</v>
      </c>
      <c r="DB8" s="1199">
        <v>13.259439531592093</v>
      </c>
      <c r="DC8" s="1200">
        <v>11.37178798415898</v>
      </c>
      <c r="DD8" s="1199">
        <v>10.45108634772193</v>
      </c>
      <c r="DE8" s="1199">
        <v>11.872067651688848</v>
      </c>
      <c r="DF8" s="1199">
        <v>14.762327459479593</v>
      </c>
      <c r="DG8" s="1199">
        <v>14.762327459479593</v>
      </c>
      <c r="DH8" s="1199">
        <v>14.762327459479593</v>
      </c>
      <c r="DI8" s="1199">
        <v>16.470753251334518</v>
      </c>
      <c r="DJ8" s="1199">
        <v>16.28634883450124</v>
      </c>
      <c r="DK8" s="1199">
        <v>13.185170972241149</v>
      </c>
      <c r="DL8" s="1199">
        <v>12.080476789082159</v>
      </c>
      <c r="DM8" s="1199">
        <v>12.295244885072556</v>
      </c>
      <c r="DN8" s="1199">
        <v>13.113582191274762</v>
      </c>
      <c r="DO8" s="1523">
        <v>9.8594874808466777</v>
      </c>
      <c r="DP8" s="1202">
        <v>11.446602070494198</v>
      </c>
      <c r="DQ8" s="1202">
        <v>14.788437969326893</v>
      </c>
      <c r="DR8" s="1202">
        <v>12.109382309365378</v>
      </c>
      <c r="DS8" s="1202">
        <v>15.099933257536422</v>
      </c>
      <c r="DT8" s="1202">
        <v>13.122987647731028</v>
      </c>
      <c r="DU8" s="1202">
        <v>12.122919662993171</v>
      </c>
      <c r="DV8" s="1202">
        <v>11.718133017285687</v>
      </c>
      <c r="DW8" s="1202">
        <v>11.213271116103911</v>
      </c>
      <c r="DX8" s="1202">
        <v>12.202409639496368</v>
      </c>
      <c r="DY8" s="1202">
        <v>9.8423790507761932</v>
      </c>
      <c r="DZ8" s="1202">
        <v>11.949787594933035</v>
      </c>
      <c r="EA8" s="1523">
        <v>10.52952125193293</v>
      </c>
      <c r="EB8" s="1202">
        <v>9.9137826912024227</v>
      </c>
      <c r="EC8" s="1202">
        <v>11.412231067212522</v>
      </c>
      <c r="ED8" s="1202">
        <v>10.687561278107937</v>
      </c>
      <c r="EE8" s="1202">
        <v>13.124685083840196</v>
      </c>
      <c r="EF8" s="1202">
        <v>9.8473054771011252</v>
      </c>
      <c r="EG8" s="1202">
        <v>11.600192898993622</v>
      </c>
      <c r="EH8" s="1202">
        <v>12.320928379599255</v>
      </c>
      <c r="EI8" s="1202">
        <v>11.759740149131998</v>
      </c>
      <c r="EJ8" s="1202">
        <v>11.88124501747267</v>
      </c>
      <c r="EK8" s="1202">
        <v>9.889362955897754</v>
      </c>
      <c r="EL8" s="1202">
        <v>10.713260225564554</v>
      </c>
      <c r="EM8" s="1523">
        <v>10.074972587358728</v>
      </c>
      <c r="EN8" s="1202">
        <v>8.760808746185889</v>
      </c>
      <c r="EO8" s="1202">
        <v>10.090523352662746</v>
      </c>
      <c r="EP8" s="1202">
        <v>10.080654450388201</v>
      </c>
      <c r="EQ8" s="1202">
        <v>9.418682390391595</v>
      </c>
      <c r="ER8" s="1202">
        <v>7.8195845344920736</v>
      </c>
      <c r="ES8" s="1202">
        <v>8.3373001636788295</v>
      </c>
      <c r="ET8" s="1202">
        <v>8.9520185670174364</v>
      </c>
      <c r="EU8" s="1202">
        <v>8.3645380990533305</v>
      </c>
      <c r="EV8" s="1202">
        <v>9.9137826912024227</v>
      </c>
      <c r="EW8" s="1202">
        <v>8.3696344217294456</v>
      </c>
      <c r="EX8" s="1203">
        <v>8.9520185670174364</v>
      </c>
    </row>
    <row r="9" spans="1:158" ht="45.75" customHeight="1" x14ac:dyDescent="0.5">
      <c r="A9" s="1196" t="s">
        <v>856</v>
      </c>
      <c r="B9" s="1728">
        <v>336.22</v>
      </c>
      <c r="C9" s="1729">
        <v>340.67</v>
      </c>
      <c r="D9" s="1729">
        <v>432.04</v>
      </c>
      <c r="E9" s="1729">
        <v>290.95</v>
      </c>
      <c r="F9" s="1729">
        <v>300.88</v>
      </c>
      <c r="G9" s="1729">
        <v>304.70431994</v>
      </c>
      <c r="H9" s="1729">
        <v>312.05</v>
      </c>
      <c r="I9" s="1729">
        <v>333.07</v>
      </c>
      <c r="J9" s="1729">
        <v>326.89741391999996</v>
      </c>
      <c r="K9" s="1729">
        <v>208.53505764000002</v>
      </c>
      <c r="L9" s="1729">
        <v>394.45670404999998</v>
      </c>
      <c r="M9" s="1730">
        <v>304.84005194499997</v>
      </c>
      <c r="N9" s="1728">
        <v>315.45999999999998</v>
      </c>
      <c r="O9" s="1729">
        <v>327.33999999999997</v>
      </c>
      <c r="P9" s="1729">
        <v>310.92</v>
      </c>
      <c r="Q9" s="1729">
        <v>315.26</v>
      </c>
      <c r="R9" s="1729">
        <v>320.69</v>
      </c>
      <c r="S9" s="1729">
        <v>433.95</v>
      </c>
      <c r="T9" s="1729">
        <v>322.45271472000002</v>
      </c>
      <c r="U9" s="1729">
        <v>309.10146431999999</v>
      </c>
      <c r="V9" s="1730">
        <v>167.69114240000002</v>
      </c>
      <c r="W9" s="1728">
        <v>145.98022394999998</v>
      </c>
      <c r="X9" s="1737">
        <v>150.44999999999999</v>
      </c>
      <c r="Y9" s="1737">
        <v>148.69999999999999</v>
      </c>
      <c r="Z9" s="1737">
        <v>242.17647164000002</v>
      </c>
      <c r="AA9" s="1737">
        <v>181.068589296</v>
      </c>
      <c r="AB9" s="1737">
        <v>227.86628802999999</v>
      </c>
      <c r="AC9" s="1197">
        <v>102.1195489</v>
      </c>
      <c r="AD9" s="1197">
        <v>181.6931673</v>
      </c>
      <c r="AE9" s="1197">
        <v>134.23495329600001</v>
      </c>
      <c r="AF9" s="1197">
        <v>138.49059279999997</v>
      </c>
      <c r="AG9" s="1197">
        <v>171.27209991999999</v>
      </c>
      <c r="AH9" s="1256">
        <v>107.231026176</v>
      </c>
      <c r="AI9" s="1255">
        <v>92.071663200000003</v>
      </c>
      <c r="AJ9" s="1197">
        <v>120.24326017600002</v>
      </c>
      <c r="AK9" s="1197">
        <v>0</v>
      </c>
      <c r="AL9" s="1204">
        <v>0</v>
      </c>
      <c r="AM9" s="1744">
        <v>48.095696159999996</v>
      </c>
      <c r="AN9" s="1744">
        <v>147.85173234000001</v>
      </c>
      <c r="AO9" s="1198">
        <v>89.910868569999991</v>
      </c>
      <c r="AP9" s="1199">
        <v>184.83842802999999</v>
      </c>
      <c r="AQ9" s="1199">
        <v>89.82</v>
      </c>
      <c r="AR9" s="1199">
        <v>222.95382192000002</v>
      </c>
      <c r="AS9" s="1199">
        <v>140.68374498000003</v>
      </c>
      <c r="AT9" s="1201">
        <v>208.74597931399998</v>
      </c>
      <c r="AU9" s="1199">
        <v>161.16261711999999</v>
      </c>
      <c r="AV9" s="1199">
        <v>217.66504282</v>
      </c>
      <c r="AW9" s="1199">
        <v>253.70464079000001</v>
      </c>
      <c r="AX9" s="1199">
        <v>212.76694043999998</v>
      </c>
      <c r="AY9" s="1199">
        <v>188.04735293000002</v>
      </c>
      <c r="AZ9" s="1199">
        <v>209.18601739600004</v>
      </c>
      <c r="BA9" s="1199">
        <v>184.96929506000001</v>
      </c>
      <c r="BB9" s="1199">
        <v>304.13602317000004</v>
      </c>
      <c r="BC9" s="1199">
        <v>271.327381608</v>
      </c>
      <c r="BD9" s="1199">
        <v>311.22969605999992</v>
      </c>
      <c r="BE9" s="1199">
        <v>421.37207094999997</v>
      </c>
      <c r="BF9" s="1199">
        <v>379.53714400000001</v>
      </c>
      <c r="BG9" s="1200">
        <v>400.05351138999998</v>
      </c>
      <c r="BH9" s="1199">
        <v>264.84251570999999</v>
      </c>
      <c r="BI9" s="1199">
        <v>387.86935218999997</v>
      </c>
      <c r="BJ9" s="1199">
        <v>409.76379132</v>
      </c>
      <c r="BK9" s="1199">
        <v>448.45344962166666</v>
      </c>
      <c r="BL9" s="1199">
        <v>220.76628668999999</v>
      </c>
      <c r="BM9" s="1199">
        <v>358.16724100666664</v>
      </c>
      <c r="BN9" s="1199">
        <v>427.99481589999999</v>
      </c>
      <c r="BO9" s="1199">
        <v>460.51027139000001</v>
      </c>
      <c r="BP9" s="1199">
        <v>466.56824375000002</v>
      </c>
      <c r="BQ9" s="1199">
        <v>390.90934448166672</v>
      </c>
      <c r="BR9" s="1199">
        <v>337.51061000266702</v>
      </c>
      <c r="BS9" s="1200">
        <v>348.26978028666701</v>
      </c>
      <c r="BT9" s="1199">
        <v>381.70011062999998</v>
      </c>
      <c r="BU9" s="1199">
        <v>324.13386998999999</v>
      </c>
      <c r="BV9" s="1199">
        <v>348.63995617999996</v>
      </c>
      <c r="BW9" s="1199">
        <v>470.08933805999999</v>
      </c>
      <c r="BX9" s="1199">
        <v>416.91031232749998</v>
      </c>
      <c r="BY9" s="1199">
        <v>443.501618420797</v>
      </c>
      <c r="BZ9" s="1199">
        <v>339.859711810909</v>
      </c>
      <c r="CA9" s="1199">
        <v>352.35665641428602</v>
      </c>
      <c r="CB9" s="1199">
        <v>404.21359725021733</v>
      </c>
      <c r="CC9" s="1199">
        <v>361.29194457095201</v>
      </c>
      <c r="CD9" s="1199">
        <v>302.10580539999995</v>
      </c>
      <c r="CE9" s="1200">
        <v>315.11106023500002</v>
      </c>
      <c r="CF9" s="1199">
        <v>366.69863091000002</v>
      </c>
      <c r="CG9" s="1199">
        <v>108.148462455</v>
      </c>
      <c r="CH9" s="1199">
        <v>226.55965371666699</v>
      </c>
      <c r="CI9" s="1199">
        <v>162.93555246</v>
      </c>
      <c r="CJ9" s="1199">
        <v>241.823187295</v>
      </c>
      <c r="CK9" s="1199">
        <v>208.384265673333</v>
      </c>
      <c r="CL9" s="1199">
        <v>298.93663424666698</v>
      </c>
      <c r="CM9" s="1199">
        <v>277.26997563833299</v>
      </c>
      <c r="CN9" s="1199">
        <v>201.72423255999999</v>
      </c>
      <c r="CO9" s="1199">
        <v>211.80324397499999</v>
      </c>
      <c r="CP9" s="1201">
        <v>291.22889380499998</v>
      </c>
      <c r="CQ9" s="1199">
        <v>268.00789365000003</v>
      </c>
      <c r="CR9" s="1199">
        <v>242.19622349000002</v>
      </c>
      <c r="CS9" s="1199">
        <v>325.99855116999998</v>
      </c>
      <c r="CT9" s="1199">
        <v>313.32945817000001</v>
      </c>
      <c r="CU9" s="1199">
        <v>328.51591681999997</v>
      </c>
      <c r="CV9" s="1199">
        <v>279.01971581999999</v>
      </c>
      <c r="CW9" s="1199">
        <v>417.23157411</v>
      </c>
      <c r="CX9" s="1199">
        <v>261.36872429000005</v>
      </c>
      <c r="CY9" s="1199">
        <v>354.53901715666666</v>
      </c>
      <c r="CZ9" s="1199">
        <v>318.51869478499998</v>
      </c>
      <c r="DA9" s="1199">
        <v>478.60760747500001</v>
      </c>
      <c r="DB9" s="1199">
        <v>360.38481727999999</v>
      </c>
      <c r="DC9" s="1200">
        <v>328.87063065000001</v>
      </c>
      <c r="DD9" s="1199">
        <v>359.89692175499999</v>
      </c>
      <c r="DE9" s="1199">
        <v>651.65798800000005</v>
      </c>
      <c r="DF9" s="1199">
        <v>424.86547312797967</v>
      </c>
      <c r="DG9" s="1199">
        <v>424.86547312797967</v>
      </c>
      <c r="DH9" s="1199">
        <v>424.86547312797967</v>
      </c>
      <c r="DI9" s="1199">
        <v>520.20172050666702</v>
      </c>
      <c r="DJ9" s="1199">
        <v>474.08980481999998</v>
      </c>
      <c r="DK9" s="1199">
        <v>342.58854966000001</v>
      </c>
      <c r="DL9" s="1199">
        <v>443.72529598</v>
      </c>
      <c r="DM9" s="1199">
        <v>422.08402813999999</v>
      </c>
      <c r="DN9" s="1199">
        <v>392.45153914000002</v>
      </c>
      <c r="DO9" s="1523">
        <v>322.78452747</v>
      </c>
      <c r="DP9" s="1202">
        <v>228.54807771400002</v>
      </c>
      <c r="DQ9" s="1202">
        <v>301.18685984666672</v>
      </c>
      <c r="DR9" s="1202">
        <v>312.40420583999997</v>
      </c>
      <c r="DS9" s="1202">
        <v>285.98692119899999</v>
      </c>
      <c r="DT9" s="1202">
        <v>208.62041343999999</v>
      </c>
      <c r="DU9" s="1202">
        <v>381.43819865999995</v>
      </c>
      <c r="DV9" s="1202">
        <v>328.825178213333</v>
      </c>
      <c r="DW9" s="1202">
        <v>359.31028600000002</v>
      </c>
      <c r="DX9" s="1202">
        <v>340.16247373666698</v>
      </c>
      <c r="DY9" s="1202">
        <v>398.05291363999999</v>
      </c>
      <c r="DZ9" s="1202">
        <v>370.02255712499999</v>
      </c>
      <c r="EA9" s="1523">
        <v>302.20866756999999</v>
      </c>
      <c r="EB9" s="1202">
        <v>318.71163675000003</v>
      </c>
      <c r="EC9" s="1202">
        <v>399.45350503200001</v>
      </c>
      <c r="ED9" s="1202">
        <v>254.914645815</v>
      </c>
      <c r="EE9" s="1202">
        <v>391.86837618666669</v>
      </c>
      <c r="EF9" s="1202">
        <v>314.01881190000006</v>
      </c>
      <c r="EG9" s="1202">
        <v>399.18588778000003</v>
      </c>
      <c r="EH9" s="1202">
        <v>384.64715545000001</v>
      </c>
      <c r="EI9" s="1202">
        <v>282.49635777200001</v>
      </c>
      <c r="EJ9" s="1202">
        <v>282.79983735333298</v>
      </c>
      <c r="EK9" s="1202">
        <v>255.08849442666701</v>
      </c>
      <c r="EL9" s="1202">
        <v>282.78146151999999</v>
      </c>
      <c r="EM9" s="1523">
        <v>298.67494307699997</v>
      </c>
      <c r="EN9" s="1202">
        <v>282.66964707950001</v>
      </c>
      <c r="EO9" s="1202">
        <v>198.84131198999998</v>
      </c>
      <c r="EP9" s="1202">
        <v>128.33691603</v>
      </c>
      <c r="EQ9" s="1202">
        <v>183.32801001499999</v>
      </c>
      <c r="ER9" s="1202">
        <v>270.27756923499999</v>
      </c>
      <c r="ES9" s="1202">
        <v>197.88151563</v>
      </c>
      <c r="ET9" s="1202">
        <v>265.32052088</v>
      </c>
      <c r="EU9" s="1202">
        <v>128.798780824</v>
      </c>
      <c r="EV9" s="1202">
        <v>249.408801178</v>
      </c>
      <c r="EW9" s="1202">
        <v>185.9928165</v>
      </c>
      <c r="EX9" s="1203">
        <v>230.81215582999999</v>
      </c>
    </row>
    <row r="10" spans="1:158" ht="45.75" customHeight="1" x14ac:dyDescent="0.5">
      <c r="A10" s="1196" t="s">
        <v>862</v>
      </c>
      <c r="B10" s="1728">
        <v>259.79000000000002</v>
      </c>
      <c r="C10" s="1729">
        <v>203</v>
      </c>
      <c r="D10" s="1729">
        <v>225.08</v>
      </c>
      <c r="E10" s="1729">
        <v>301.19</v>
      </c>
      <c r="F10" s="1729">
        <v>249.14</v>
      </c>
      <c r="G10" s="1729">
        <v>283.19</v>
      </c>
      <c r="H10" s="1729">
        <v>251.48000000000002</v>
      </c>
      <c r="I10" s="1729">
        <v>263.33999999999997</v>
      </c>
      <c r="J10" s="1729">
        <v>266.56073172409373</v>
      </c>
      <c r="K10" s="1729">
        <v>283.63748669475598</v>
      </c>
      <c r="L10" s="1729">
        <v>265.60386305333299</v>
      </c>
      <c r="M10" s="1730">
        <v>271.05463184066497</v>
      </c>
      <c r="N10" s="1728">
        <v>226.09</v>
      </c>
      <c r="O10" s="1729">
        <v>249.67517670731655</v>
      </c>
      <c r="P10" s="1729">
        <v>256.5</v>
      </c>
      <c r="Q10" s="1729">
        <v>271.83</v>
      </c>
      <c r="R10" s="1729">
        <v>266.11</v>
      </c>
      <c r="S10" s="1729">
        <v>275.23</v>
      </c>
      <c r="T10" s="1729">
        <v>263.64718754432886</v>
      </c>
      <c r="U10" s="1729">
        <v>304.53487252750983</v>
      </c>
      <c r="V10" s="1730">
        <v>255.6662423360917</v>
      </c>
      <c r="W10" s="1728">
        <v>233.83549305080527</v>
      </c>
      <c r="X10" s="1737">
        <v>264.67758351632006</v>
      </c>
      <c r="Y10" s="1737">
        <v>274.25383961123953</v>
      </c>
      <c r="Z10" s="1737">
        <v>264.32824111030095</v>
      </c>
      <c r="AA10" s="1737">
        <v>288.36451285920953</v>
      </c>
      <c r="AB10" s="1737">
        <v>260.90510471999994</v>
      </c>
      <c r="AC10" s="1197">
        <v>242.74440636709704</v>
      </c>
      <c r="AD10" s="1197">
        <v>266.01428531559998</v>
      </c>
      <c r="AE10" s="1197">
        <v>201.41127379330339</v>
      </c>
      <c r="AF10" s="1197">
        <v>251.41167677242387</v>
      </c>
      <c r="AG10" s="1197">
        <v>205.92558181696177</v>
      </c>
      <c r="AH10" s="1256">
        <v>243.75483869768999</v>
      </c>
      <c r="AI10" s="1255">
        <v>180.24106987710627</v>
      </c>
      <c r="AJ10" s="1197">
        <v>223.62349766791829</v>
      </c>
      <c r="AK10" s="1197">
        <v>219.63483774116594</v>
      </c>
      <c r="AL10" s="1197">
        <v>221.42801054852055</v>
      </c>
      <c r="AM10" s="1744">
        <v>272.01161919431161</v>
      </c>
      <c r="AN10" s="1744">
        <v>226.98059375820728</v>
      </c>
      <c r="AO10" s="1198">
        <v>212.72061363999998</v>
      </c>
      <c r="AP10" s="1199">
        <v>245.87894034766791</v>
      </c>
      <c r="AQ10" s="1199">
        <v>220.30278938208124</v>
      </c>
      <c r="AR10" s="1199">
        <v>242.86505659918822</v>
      </c>
      <c r="AS10" s="1199">
        <v>225.93575885069254</v>
      </c>
      <c r="AT10" s="1201">
        <v>203.02166828633648</v>
      </c>
      <c r="AU10" s="1199">
        <v>198.22139720597841</v>
      </c>
      <c r="AV10" s="1199">
        <v>215.92644931570317</v>
      </c>
      <c r="AW10" s="1199">
        <v>289.49244015443469</v>
      </c>
      <c r="AX10" s="1199">
        <v>214.67514033751141</v>
      </c>
      <c r="AY10" s="1199">
        <v>261.21455442427794</v>
      </c>
      <c r="AZ10" s="1199">
        <v>242.07154735054755</v>
      </c>
      <c r="BA10" s="1199">
        <v>228.62450589704287</v>
      </c>
      <c r="BB10" s="1199">
        <v>246.69887240973051</v>
      </c>
      <c r="BC10" s="1199">
        <v>197.17329515515402</v>
      </c>
      <c r="BD10" s="1199">
        <v>236.69940696776138</v>
      </c>
      <c r="BE10" s="1199">
        <v>260.27239356446887</v>
      </c>
      <c r="BF10" s="1199">
        <v>224.21866384394323</v>
      </c>
      <c r="BG10" s="1200">
        <v>275.80832110090819</v>
      </c>
      <c r="BH10" s="1199">
        <v>271.96615635155592</v>
      </c>
      <c r="BI10" s="1199">
        <v>299.43464758513767</v>
      </c>
      <c r="BJ10" s="1199">
        <v>324.57279547489804</v>
      </c>
      <c r="BK10" s="1199">
        <v>328.87319683730482</v>
      </c>
      <c r="BL10" s="1199">
        <v>240.62107003358545</v>
      </c>
      <c r="BM10" s="1199">
        <v>231.71412906179185</v>
      </c>
      <c r="BN10" s="1199">
        <v>239.09061713356917</v>
      </c>
      <c r="BO10" s="1199">
        <v>274.74751769791038</v>
      </c>
      <c r="BP10" s="1199">
        <v>285.93545682055668</v>
      </c>
      <c r="BQ10" s="1199">
        <v>273.48872055929832</v>
      </c>
      <c r="BR10" s="1199">
        <v>259.41417544079138</v>
      </c>
      <c r="BS10" s="1200">
        <v>307.31401861021305</v>
      </c>
      <c r="BT10" s="1199">
        <v>236.78827485380339</v>
      </c>
      <c r="BU10" s="1199">
        <v>308.01485670008583</v>
      </c>
      <c r="BV10" s="1199">
        <v>312.26356648156491</v>
      </c>
      <c r="BW10" s="1199">
        <v>326.99767052233187</v>
      </c>
      <c r="BX10" s="1199">
        <v>267.49926432843182</v>
      </c>
      <c r="BY10" s="1199">
        <v>331.5287522342922</v>
      </c>
      <c r="BZ10" s="1199">
        <v>230.15055588876945</v>
      </c>
      <c r="CA10" s="1199">
        <v>243.55881242292801</v>
      </c>
      <c r="CB10" s="1199">
        <v>260.03983429476921</v>
      </c>
      <c r="CC10" s="1199">
        <v>256.6226754715538</v>
      </c>
      <c r="CD10" s="1199">
        <v>243.62996151997973</v>
      </c>
      <c r="CE10" s="1200">
        <f>CE4-CE5-CE6-CE7-CE8-CE9</f>
        <v>189.07962717497185</v>
      </c>
      <c r="CF10" s="1199">
        <f t="shared" ref="CF10:CG10" si="0">CF4-CF5-CF6-CF7-CF8-CF9</f>
        <v>208.86399321062629</v>
      </c>
      <c r="CG10" s="1199">
        <f t="shared" si="0"/>
        <v>222.52133358386624</v>
      </c>
      <c r="CH10" s="1199">
        <f t="shared" ref="CH10:CJ10" si="1">CH4-CH5-CH6-CH7-CH8-CH9</f>
        <v>203.54689090108744</v>
      </c>
      <c r="CI10" s="1199">
        <f t="shared" si="1"/>
        <v>163.8345563881399</v>
      </c>
      <c r="CJ10" s="1199">
        <f t="shared" si="1"/>
        <v>211.96044930841398</v>
      </c>
      <c r="CK10" s="1199">
        <f t="shared" ref="CK10:CM10" si="2">CK4-CK5-CK6-CK7-CK8-CK9</f>
        <v>205.84367174939229</v>
      </c>
      <c r="CL10" s="1199">
        <f t="shared" si="2"/>
        <v>166.6751592857882</v>
      </c>
      <c r="CM10" s="1199">
        <f t="shared" si="2"/>
        <v>169.96975538436277</v>
      </c>
      <c r="CN10" s="1199">
        <f t="shared" ref="CN10:CP10" si="3">CN4-CN5-CN6-CN7-CN8-CN9</f>
        <v>217.93779271953181</v>
      </c>
      <c r="CO10" s="1199">
        <f t="shared" si="3"/>
        <v>175.61896687450781</v>
      </c>
      <c r="CP10" s="1201">
        <f t="shared" si="3"/>
        <v>163.8009142702287</v>
      </c>
      <c r="CQ10" s="1199">
        <f t="shared" ref="CQ10:CY10" si="4">CQ4-CQ5-CQ6-CQ7-CQ8-CQ9</f>
        <v>197.11471661235873</v>
      </c>
      <c r="CR10" s="1199">
        <f t="shared" si="4"/>
        <v>227.12203022389053</v>
      </c>
      <c r="CS10" s="1199">
        <f t="shared" si="4"/>
        <v>257.63197395475555</v>
      </c>
      <c r="CT10" s="1199">
        <f t="shared" si="4"/>
        <v>217.49713071217667</v>
      </c>
      <c r="CU10" s="1199">
        <f t="shared" si="4"/>
        <v>213.14508782234913</v>
      </c>
      <c r="CV10" s="1199">
        <f t="shared" si="4"/>
        <v>240.57338501957111</v>
      </c>
      <c r="CW10" s="1199">
        <f t="shared" si="4"/>
        <v>198.6409807801889</v>
      </c>
      <c r="CX10" s="1199">
        <f t="shared" si="4"/>
        <v>227.32715995176829</v>
      </c>
      <c r="CY10" s="1199">
        <f t="shared" si="4"/>
        <v>212.97586967380118</v>
      </c>
      <c r="CZ10" s="1199">
        <v>272.27663342392822</v>
      </c>
      <c r="DA10" s="1199">
        <v>212.29522232461957</v>
      </c>
      <c r="DB10" s="1199">
        <v>219.50056649040002</v>
      </c>
      <c r="DC10" s="1200">
        <v>238.4858923717955</v>
      </c>
      <c r="DD10" s="1199">
        <v>225.27533449391694</v>
      </c>
      <c r="DE10" s="1199">
        <v>315.72928173190655</v>
      </c>
      <c r="DF10" s="1199">
        <v>248.31310299374601</v>
      </c>
      <c r="DG10" s="1199">
        <v>248.31310299374601</v>
      </c>
      <c r="DH10" s="1199">
        <v>248.31310299374601</v>
      </c>
      <c r="DI10" s="1199">
        <v>269.26412660071071</v>
      </c>
      <c r="DJ10" s="1199">
        <v>241.54665559365884</v>
      </c>
      <c r="DK10" s="1199">
        <v>253.48448371819097</v>
      </c>
      <c r="DL10" s="1199">
        <v>209.15796726800346</v>
      </c>
      <c r="DM10" s="1199">
        <v>252.25261398371231</v>
      </c>
      <c r="DN10" s="1199">
        <v>246.07902563274683</v>
      </c>
      <c r="DO10" s="1523">
        <v>204.27810107856337</v>
      </c>
      <c r="DP10" s="1202">
        <v>254.30586986139554</v>
      </c>
      <c r="DQ10" s="1202">
        <v>280.55969031550597</v>
      </c>
      <c r="DR10" s="1202">
        <v>256.91491745205519</v>
      </c>
      <c r="DS10" s="1202">
        <v>270.78183643968606</v>
      </c>
      <c r="DT10" s="1202">
        <v>239.46851109253637</v>
      </c>
      <c r="DU10" s="1202">
        <v>271.21167756428196</v>
      </c>
      <c r="DV10" s="1202">
        <v>233.99383137454544</v>
      </c>
      <c r="DW10" s="1202">
        <v>229.90579471105266</v>
      </c>
      <c r="DX10" s="1202">
        <v>240.79100420191568</v>
      </c>
      <c r="DY10" s="1202">
        <v>247.39813081041399</v>
      </c>
      <c r="DZ10" s="1202">
        <v>237.34808967094168</v>
      </c>
      <c r="EA10" s="1523">
        <v>202.29851008710941</v>
      </c>
      <c r="EB10" s="1202">
        <v>249.8256644037225</v>
      </c>
      <c r="EC10" s="1202">
        <v>242.61469401635759</v>
      </c>
      <c r="ED10" s="1202">
        <v>248.49184734407362</v>
      </c>
      <c r="EE10" s="1202">
        <v>258.5064514856013</v>
      </c>
      <c r="EF10" s="1202">
        <v>202.49521910706329</v>
      </c>
      <c r="EG10" s="1202">
        <v>234.95080094528066</v>
      </c>
      <c r="EH10" s="1202">
        <v>248.10426858776114</v>
      </c>
      <c r="EI10" s="1202">
        <v>213.10531327431502</v>
      </c>
      <c r="EJ10" s="1202">
        <v>251.71582785979049</v>
      </c>
      <c r="EK10" s="1202">
        <v>271.59165127021777</v>
      </c>
      <c r="EL10" s="1202">
        <v>286.06978524319481</v>
      </c>
      <c r="EM10" s="1523">
        <v>264.33311447557901</v>
      </c>
      <c r="EN10" s="1202">
        <v>313.07982205568271</v>
      </c>
      <c r="EO10" s="1202">
        <v>316.43153925716081</v>
      </c>
      <c r="EP10" s="1202">
        <v>317.71268503715504</v>
      </c>
      <c r="EQ10" s="1202">
        <v>324.99034222754238</v>
      </c>
      <c r="ER10" s="1202">
        <v>283.34776778321429</v>
      </c>
      <c r="ES10" s="1202">
        <v>289.82996420075222</v>
      </c>
      <c r="ET10" s="1202">
        <v>280.28232142101757</v>
      </c>
      <c r="EU10" s="1220">
        <v>269.9532411757026</v>
      </c>
      <c r="EV10" s="1220">
        <v>302.78227083288965</v>
      </c>
      <c r="EW10" s="1220">
        <v>283.76552113938658</v>
      </c>
      <c r="EX10" s="1872">
        <v>294.21360197517276</v>
      </c>
    </row>
    <row r="11" spans="1:158" ht="45.75" customHeight="1" x14ac:dyDescent="0.5">
      <c r="A11" s="1187" t="s">
        <v>863</v>
      </c>
      <c r="B11" s="1725">
        <v>1438.0061220876401</v>
      </c>
      <c r="C11" s="1726">
        <v>1363.5906450359498</v>
      </c>
      <c r="D11" s="1726">
        <v>1437.027246694729</v>
      </c>
      <c r="E11" s="1726">
        <v>1592.184228612846</v>
      </c>
      <c r="F11" s="1726">
        <v>1504.9753668021676</v>
      </c>
      <c r="G11" s="1726">
        <v>1417.8878671681759</v>
      </c>
      <c r="H11" s="1726">
        <v>1402.9342745414137</v>
      </c>
      <c r="I11" s="1726">
        <v>1507.0323748493568</v>
      </c>
      <c r="J11" s="1726">
        <v>1407.9867294625249</v>
      </c>
      <c r="K11" s="1726">
        <v>1706.9753761187942</v>
      </c>
      <c r="L11" s="1726">
        <v>1453.7471308057225</v>
      </c>
      <c r="M11" s="1727">
        <v>1368.0074054059553</v>
      </c>
      <c r="N11" s="1725">
        <v>1346.5119068844301</v>
      </c>
      <c r="O11" s="1726">
        <v>1312.9129431641193</v>
      </c>
      <c r="P11" s="1726">
        <v>1139.2251499514512</v>
      </c>
      <c r="Q11" s="1726">
        <v>1233.98325431438</v>
      </c>
      <c r="R11" s="1726">
        <v>1142.42388054811</v>
      </c>
      <c r="S11" s="1726">
        <v>1164.9534497497202</v>
      </c>
      <c r="T11" s="1726">
        <v>1397.987094629844</v>
      </c>
      <c r="U11" s="1726">
        <v>1188.6634550610202</v>
      </c>
      <c r="V11" s="1727">
        <v>1239.8850817184034</v>
      </c>
      <c r="W11" s="1738">
        <v>1170.4246851559201</v>
      </c>
      <c r="X11" s="1205">
        <v>1011.74966380351</v>
      </c>
      <c r="Y11" s="1205">
        <v>1084.9287611106929</v>
      </c>
      <c r="Z11" s="1205">
        <v>1168.2475814160621</v>
      </c>
      <c r="AA11" s="1205">
        <v>1040.9299238067001</v>
      </c>
      <c r="AB11" s="1205">
        <v>1062.6003419473482</v>
      </c>
      <c r="AC11" s="1206">
        <v>1158.787726113798</v>
      </c>
      <c r="AD11" s="1206">
        <v>1182.62282278621</v>
      </c>
      <c r="AE11" s="1206">
        <v>1085.8661813023114</v>
      </c>
      <c r="AF11" s="1206">
        <v>1396.8842944928349</v>
      </c>
      <c r="AG11" s="1206">
        <v>1044.7919911415249</v>
      </c>
      <c r="AH11" s="1739">
        <v>1057.3292697242612</v>
      </c>
      <c r="AI11" s="1745">
        <v>1124.9260618124242</v>
      </c>
      <c r="AJ11" s="1207">
        <v>1031.2043209257085</v>
      </c>
      <c r="AK11" s="1206">
        <v>1136.4374425383655</v>
      </c>
      <c r="AL11" s="1188">
        <v>1008.5957959208707</v>
      </c>
      <c r="AM11" s="1188">
        <v>1178.4030446138918</v>
      </c>
      <c r="AN11" s="1188">
        <v>1059.7742521528789</v>
      </c>
      <c r="AO11" s="1603">
        <v>1152.9289036999899</v>
      </c>
      <c r="AP11" s="1190">
        <v>1160.914363284716</v>
      </c>
      <c r="AQ11" s="1190">
        <v>974.30844542834802</v>
      </c>
      <c r="AR11" s="1190">
        <v>1080.1429967368981</v>
      </c>
      <c r="AS11" s="1190">
        <v>1021.733787332846</v>
      </c>
      <c r="AT11" s="1193">
        <v>990.7424053662462</v>
      </c>
      <c r="AU11" s="1190">
        <v>1059.695559346143</v>
      </c>
      <c r="AV11" s="1190">
        <v>975.75626191133779</v>
      </c>
      <c r="AW11" s="1190">
        <v>1006.2915323914731</v>
      </c>
      <c r="AX11" s="1190">
        <v>900.81614185496881</v>
      </c>
      <c r="AY11" s="1190">
        <v>1039.8110355865012</v>
      </c>
      <c r="AZ11" s="1190">
        <v>1087.1123396760611</v>
      </c>
      <c r="BA11" s="1190">
        <v>981.12296680820077</v>
      </c>
      <c r="BB11" s="1190">
        <v>1207.8588666893334</v>
      </c>
      <c r="BC11" s="1190">
        <v>1051.1980001381821</v>
      </c>
      <c r="BD11" s="1190">
        <v>1098.0909323158021</v>
      </c>
      <c r="BE11" s="1190">
        <v>1109.5851593753641</v>
      </c>
      <c r="BF11" s="1190">
        <v>1130.0089768713499</v>
      </c>
      <c r="BG11" s="1194">
        <v>1180.4823901344278</v>
      </c>
      <c r="BH11" s="1190">
        <v>1031.8469635346923</v>
      </c>
      <c r="BI11" s="1190">
        <v>1122.1410586281909</v>
      </c>
      <c r="BJ11" s="1190">
        <v>1080.893440138841</v>
      </c>
      <c r="BK11" s="1190">
        <v>1164.900407594758</v>
      </c>
      <c r="BL11" s="1190">
        <v>1019.824740595331</v>
      </c>
      <c r="BM11" s="1190">
        <v>1084.6354867480909</v>
      </c>
      <c r="BN11" s="1190">
        <v>1066.2230118609832</v>
      </c>
      <c r="BO11" s="1190">
        <v>1015.9256955531033</v>
      </c>
      <c r="BP11" s="1190">
        <v>1161.644129575139</v>
      </c>
      <c r="BQ11" s="1190">
        <v>1106.1130456206856</v>
      </c>
      <c r="BR11" s="1190">
        <v>1099.4449473080435</v>
      </c>
      <c r="BS11" s="1194">
        <v>1256.8378399854655</v>
      </c>
      <c r="BT11" s="1190">
        <v>1030.4424345427713</v>
      </c>
      <c r="BU11" s="1190">
        <v>1087.8320902263515</v>
      </c>
      <c r="BV11" s="1190">
        <v>934.20774864308271</v>
      </c>
      <c r="BW11" s="1190">
        <v>1266.921673949154</v>
      </c>
      <c r="BX11" s="1190">
        <v>1116.3631370159519</v>
      </c>
      <c r="BY11" s="1190">
        <v>1322.9646527841862</v>
      </c>
      <c r="BZ11" s="1190">
        <v>1134.0230284857148</v>
      </c>
      <c r="CA11" s="1190">
        <v>1033.5136843586797</v>
      </c>
      <c r="CB11" s="1190">
        <v>1306.6560648907093</v>
      </c>
      <c r="CC11" s="1190">
        <v>939.4420037480719</v>
      </c>
      <c r="CD11" s="1190">
        <v>981.49812121225273</v>
      </c>
      <c r="CE11" s="1194">
        <v>1128.1753412241183</v>
      </c>
      <c r="CF11" s="1190">
        <v>882.37496145554917</v>
      </c>
      <c r="CG11" s="1190">
        <v>1030.4269874996628</v>
      </c>
      <c r="CH11" s="1190">
        <v>1091.7700363053275</v>
      </c>
      <c r="CI11" s="1190">
        <v>1010.7712665469935</v>
      </c>
      <c r="CJ11" s="1190">
        <v>1247.0153798405267</v>
      </c>
      <c r="CK11" s="1190">
        <v>932.90708736370152</v>
      </c>
      <c r="CL11" s="1190">
        <v>948.20774041413847</v>
      </c>
      <c r="CM11" s="1190">
        <v>970.64542224375487</v>
      </c>
      <c r="CN11" s="1190">
        <v>1089.041797123384</v>
      </c>
      <c r="CO11" s="1190">
        <v>1191.3343129944842</v>
      </c>
      <c r="CP11" s="1193">
        <v>905.88478164171988</v>
      </c>
      <c r="CQ11" s="1190">
        <v>1135.4401463152526</v>
      </c>
      <c r="CR11" s="1190">
        <v>1026.4171561471373</v>
      </c>
      <c r="CS11" s="1190">
        <v>1167.380163522379</v>
      </c>
      <c r="CT11" s="1190">
        <v>1102.6496367345972</v>
      </c>
      <c r="CU11" s="1190">
        <v>1220.4389119889627</v>
      </c>
      <c r="CV11" s="1190">
        <v>1110.0578643406766</v>
      </c>
      <c r="CW11" s="1190">
        <v>1179.4709729447557</v>
      </c>
      <c r="CX11" s="1190">
        <v>1060.8429903860133</v>
      </c>
      <c r="CY11" s="1190">
        <v>1056.2662626519971</v>
      </c>
      <c r="CZ11" s="1190">
        <v>1085.3997747657747</v>
      </c>
      <c r="DA11" s="1190">
        <v>1291.3986875998667</v>
      </c>
      <c r="DB11" s="1190">
        <v>1192.7535098173576</v>
      </c>
      <c r="DC11" s="1194">
        <v>1135.1672096802115</v>
      </c>
      <c r="DD11" s="1190">
        <v>1147.806830922781</v>
      </c>
      <c r="DE11" s="1190">
        <v>1261.9413417668252</v>
      </c>
      <c r="DF11" s="1190">
        <v>1159.5336734455436</v>
      </c>
      <c r="DG11" s="1190">
        <v>1328.3678602484274</v>
      </c>
      <c r="DH11" s="1190">
        <v>1369.907007712219</v>
      </c>
      <c r="DI11" s="1190">
        <v>1530.2810763292232</v>
      </c>
      <c r="DJ11" s="1190">
        <v>1324.6768024980947</v>
      </c>
      <c r="DK11" s="1190">
        <v>1209.3439881689321</v>
      </c>
      <c r="DL11" s="1190">
        <v>1044.2140041153643</v>
      </c>
      <c r="DM11" s="1190">
        <v>1010.3595538837365</v>
      </c>
      <c r="DN11" s="1190">
        <v>1099.6274141653</v>
      </c>
      <c r="DO11" s="1521">
        <v>984.06328134648118</v>
      </c>
      <c r="DP11" s="1786">
        <v>977.13044481480358</v>
      </c>
      <c r="DQ11" s="1786">
        <v>1106.1658881275825</v>
      </c>
      <c r="DR11" s="1786">
        <v>1093.8679948466702</v>
      </c>
      <c r="DS11" s="1786">
        <v>1213.1082675698112</v>
      </c>
      <c r="DT11" s="1786">
        <v>1164.0860306418128</v>
      </c>
      <c r="DU11" s="1786">
        <v>1197.8172384625943</v>
      </c>
      <c r="DV11" s="1786">
        <v>1161.5117840644082</v>
      </c>
      <c r="DW11" s="1786">
        <v>1240.2651650362557</v>
      </c>
      <c r="DX11" s="1786">
        <v>1271.0842595643226</v>
      </c>
      <c r="DY11" s="1786">
        <v>1445.7532127268839</v>
      </c>
      <c r="DZ11" s="1786">
        <v>1153.654513713092</v>
      </c>
      <c r="EA11" s="1521">
        <v>1375.4680853612695</v>
      </c>
      <c r="EB11" s="1786">
        <v>1115.3957530955847</v>
      </c>
      <c r="EC11" s="1786">
        <v>1225.7984165170074</v>
      </c>
      <c r="ED11" s="1786">
        <v>1337.1023132018704</v>
      </c>
      <c r="EE11" s="1786">
        <v>1321.0946224919328</v>
      </c>
      <c r="EF11" s="1786">
        <v>1125.9263106189246</v>
      </c>
      <c r="EG11" s="1786">
        <v>1505.7369222441071</v>
      </c>
      <c r="EH11" s="1786">
        <v>1211.4133944886853</v>
      </c>
      <c r="EI11" s="1786">
        <v>1279.1768666130424</v>
      </c>
      <c r="EJ11" s="1786">
        <v>1310.6662126538115</v>
      </c>
      <c r="EK11" s="1786">
        <v>1317.4322235855548</v>
      </c>
      <c r="EL11" s="1786">
        <v>1266.311469152515</v>
      </c>
      <c r="EM11" s="1521">
        <v>1410.7261995599788</v>
      </c>
      <c r="EN11" s="1786">
        <v>1137.596367216637</v>
      </c>
      <c r="EO11" s="1786">
        <v>1174.814968865327</v>
      </c>
      <c r="EP11" s="1786">
        <v>1339.531323315319</v>
      </c>
      <c r="EQ11" s="1786">
        <v>1557.0694701419993</v>
      </c>
      <c r="ER11" s="1786">
        <v>1410.1821113688279</v>
      </c>
      <c r="ES11" s="1786">
        <v>1546.6411966977089</v>
      </c>
      <c r="ET11" s="1786">
        <v>1666.7849005890093</v>
      </c>
      <c r="EU11" s="1786">
        <v>1606.986496068434</v>
      </c>
      <c r="EV11" s="1786">
        <v>1766.0695522667797</v>
      </c>
      <c r="EW11" s="1786">
        <v>1586.6986073651747</v>
      </c>
      <c r="EX11" s="1522">
        <v>1249.0253067524986</v>
      </c>
      <c r="FB11" s="1220"/>
    </row>
    <row r="12" spans="1:158" ht="45.75" customHeight="1" x14ac:dyDescent="0.5">
      <c r="A12" s="1196" t="s">
        <v>864</v>
      </c>
      <c r="B12" s="1728">
        <v>1174.78876857157</v>
      </c>
      <c r="C12" s="1729">
        <v>1010.15960514421</v>
      </c>
      <c r="D12" s="1729">
        <v>1074.8614256923388</v>
      </c>
      <c r="E12" s="1729">
        <v>1283.528935265666</v>
      </c>
      <c r="F12" s="1729">
        <v>1212.5627413021675</v>
      </c>
      <c r="G12" s="1729">
        <v>1126.7307531681759</v>
      </c>
      <c r="H12" s="1731">
        <v>1223.5537785414137</v>
      </c>
      <c r="I12" s="1731">
        <v>1162.6245545093568</v>
      </c>
      <c r="J12" s="1731">
        <v>1192.5067294625248</v>
      </c>
      <c r="K12" s="1729">
        <v>1381.7317905687842</v>
      </c>
      <c r="L12" s="1729">
        <v>1131.3407126165926</v>
      </c>
      <c r="M12" s="1730">
        <v>1075.5405187558354</v>
      </c>
      <c r="N12" s="1728">
        <v>1073.15190688443</v>
      </c>
      <c r="O12" s="1729">
        <v>923.92294316411926</v>
      </c>
      <c r="P12" s="1729">
        <v>815.26514995145112</v>
      </c>
      <c r="Q12" s="1729">
        <v>908.85</v>
      </c>
      <c r="R12" s="1729">
        <v>900.42</v>
      </c>
      <c r="S12" s="1729">
        <v>908.6400000000001</v>
      </c>
      <c r="T12" s="1729">
        <v>931.25217685932</v>
      </c>
      <c r="U12" s="1729">
        <v>932.54078340182025</v>
      </c>
      <c r="V12" s="1730">
        <v>971.28439812640352</v>
      </c>
      <c r="W12" s="1740">
        <v>1019.6</v>
      </c>
      <c r="X12" s="1208">
        <v>877.51</v>
      </c>
      <c r="Y12" s="1208">
        <v>908.17953609668302</v>
      </c>
      <c r="Z12" s="1208">
        <v>972.00216275463197</v>
      </c>
      <c r="AA12" s="1208">
        <v>837.5200000000001</v>
      </c>
      <c r="AB12" s="1208">
        <v>866.33113396537806</v>
      </c>
      <c r="AC12" s="1209">
        <v>971.286609730858</v>
      </c>
      <c r="AD12" s="1209">
        <v>965.39280000000008</v>
      </c>
      <c r="AE12" s="1209">
        <v>952.47113999999999</v>
      </c>
      <c r="AF12" s="1209">
        <v>1212.2036586936599</v>
      </c>
      <c r="AG12" s="1209">
        <v>903.95999999999992</v>
      </c>
      <c r="AH12" s="1292">
        <v>931.9972150470511</v>
      </c>
      <c r="AI12" s="1746">
        <v>983.37603972964303</v>
      </c>
      <c r="AJ12" s="1210">
        <v>899.33384808994401</v>
      </c>
      <c r="AK12" s="1209">
        <v>992.98509999999999</v>
      </c>
      <c r="AL12" s="1744">
        <v>865.78877687609395</v>
      </c>
      <c r="AM12" s="1744">
        <v>989.17833980631906</v>
      </c>
      <c r="AN12" s="1744">
        <v>906.40957531747893</v>
      </c>
      <c r="AO12" s="1198">
        <v>958.32382599999994</v>
      </c>
      <c r="AP12" s="1199">
        <v>1008.1095709917761</v>
      </c>
      <c r="AQ12" s="1199">
        <v>791.44282272248699</v>
      </c>
      <c r="AR12" s="1199">
        <v>935.53049999999996</v>
      </c>
      <c r="AS12" s="1199">
        <v>887.93230351172599</v>
      </c>
      <c r="AT12" s="1201">
        <v>866.80652442005101</v>
      </c>
      <c r="AU12" s="1199">
        <v>871.93484929252304</v>
      </c>
      <c r="AV12" s="1199">
        <v>754.66552269945998</v>
      </c>
      <c r="AW12" s="1199">
        <v>846.47807124590304</v>
      </c>
      <c r="AX12" s="1199">
        <v>708.97362442849101</v>
      </c>
      <c r="AY12" s="1199">
        <v>881.18109878282007</v>
      </c>
      <c r="AZ12" s="1199">
        <v>936.68743280859098</v>
      </c>
      <c r="BA12" s="1199">
        <v>842.34793763413302</v>
      </c>
      <c r="BB12" s="1199">
        <v>1022.36229179599</v>
      </c>
      <c r="BC12" s="1199">
        <v>907.05115097628993</v>
      </c>
      <c r="BD12" s="1199">
        <v>960.24773983077205</v>
      </c>
      <c r="BE12" s="1199">
        <v>982.10645676960905</v>
      </c>
      <c r="BF12" s="1199">
        <v>941.16143066325992</v>
      </c>
      <c r="BG12" s="1200">
        <v>969.66738486813904</v>
      </c>
      <c r="BH12" s="1199">
        <v>855.75037715493795</v>
      </c>
      <c r="BI12" s="1199">
        <v>848.62959187136096</v>
      </c>
      <c r="BJ12" s="1199">
        <v>834.76636106082503</v>
      </c>
      <c r="BK12" s="1199">
        <v>915.21387190715802</v>
      </c>
      <c r="BL12" s="1199">
        <v>866.91372106188101</v>
      </c>
      <c r="BM12" s="1199">
        <v>862.15204843940899</v>
      </c>
      <c r="BN12" s="1199">
        <v>900.93962417301191</v>
      </c>
      <c r="BO12" s="1199">
        <v>815.30239221543502</v>
      </c>
      <c r="BP12" s="1199">
        <v>858.28815571797395</v>
      </c>
      <c r="BQ12" s="1199">
        <v>941.91342755813798</v>
      </c>
      <c r="BR12" s="1199">
        <v>883.63495352630866</v>
      </c>
      <c r="BS12" s="1200">
        <v>1063.3278771254199</v>
      </c>
      <c r="BT12" s="1199">
        <v>807.981854123537</v>
      </c>
      <c r="BU12" s="1199">
        <v>827.85803687381701</v>
      </c>
      <c r="BV12" s="1199">
        <v>743.29070683541192</v>
      </c>
      <c r="BW12" s="1199">
        <v>1098.7399861056999</v>
      </c>
      <c r="BX12" s="1199">
        <v>876.93820955681701</v>
      </c>
      <c r="BY12" s="1199">
        <v>1082.71104045125</v>
      </c>
      <c r="BZ12" s="1199">
        <v>917.44170317244198</v>
      </c>
      <c r="CA12" s="1199">
        <v>885.73233904119297</v>
      </c>
      <c r="CB12" s="1199">
        <v>1030.36434235708</v>
      </c>
      <c r="CC12" s="1199">
        <v>789.40602292285405</v>
      </c>
      <c r="CD12" s="1199">
        <v>866.646398083132</v>
      </c>
      <c r="CE12" s="1200">
        <v>913.06296498765596</v>
      </c>
      <c r="CF12" s="1199">
        <v>722.71726714022498</v>
      </c>
      <c r="CG12" s="1199">
        <v>854.60115579391299</v>
      </c>
      <c r="CH12" s="1199">
        <v>972.82554535118402</v>
      </c>
      <c r="CI12" s="1199">
        <v>883.73729279004408</v>
      </c>
      <c r="CJ12" s="1199">
        <v>1126.8469293206501</v>
      </c>
      <c r="CK12" s="1199">
        <v>769.50451554370568</v>
      </c>
      <c r="CL12" s="1199">
        <v>824.35288038874535</v>
      </c>
      <c r="CM12" s="1199">
        <v>834.17741929564522</v>
      </c>
      <c r="CN12" s="1199">
        <v>873.27830531298798</v>
      </c>
      <c r="CO12" s="1199">
        <v>1021.9073720858065</v>
      </c>
      <c r="CP12" s="1201">
        <v>741.00930367419073</v>
      </c>
      <c r="CQ12" s="1199">
        <v>921.05272012679109</v>
      </c>
      <c r="CR12" s="1199">
        <v>902.34097515198005</v>
      </c>
      <c r="CS12" s="1199">
        <v>969.9103446503741</v>
      </c>
      <c r="CT12" s="1199">
        <v>873.88850119243295</v>
      </c>
      <c r="CU12" s="1199">
        <v>971.66335289419396</v>
      </c>
      <c r="CV12" s="1199">
        <v>905.99195662095894</v>
      </c>
      <c r="CW12" s="1199">
        <v>949.05802075826398</v>
      </c>
      <c r="CX12" s="1199">
        <v>841.12379539475501</v>
      </c>
      <c r="CY12" s="1199">
        <v>863.04125450928495</v>
      </c>
      <c r="CZ12" s="1199">
        <v>865.89483269151299</v>
      </c>
      <c r="DA12" s="1199">
        <v>932.45388924632005</v>
      </c>
      <c r="DB12" s="1199">
        <v>912.93950219056899</v>
      </c>
      <c r="DC12" s="1200">
        <v>888.66116077305992</v>
      </c>
      <c r="DD12" s="1199">
        <v>799.83783949441397</v>
      </c>
      <c r="DE12" s="1199">
        <v>877.67145735975294</v>
      </c>
      <c r="DF12" s="1199">
        <v>851.93199349115002</v>
      </c>
      <c r="DG12" s="1199">
        <v>879.81740893797303</v>
      </c>
      <c r="DH12" s="1199">
        <v>886.30895923441199</v>
      </c>
      <c r="DI12" s="1199">
        <v>950.000751763111</v>
      </c>
      <c r="DJ12" s="1199">
        <v>880.58834373340892</v>
      </c>
      <c r="DK12" s="1199">
        <v>762.114873578014</v>
      </c>
      <c r="DL12" s="1199">
        <v>718.59127664295102</v>
      </c>
      <c r="DM12" s="1199">
        <v>701.10121335798999</v>
      </c>
      <c r="DN12" s="1199">
        <v>797.99115291535293</v>
      </c>
      <c r="DO12" s="1523">
        <v>682.97756194841202</v>
      </c>
      <c r="DP12" s="1202">
        <v>604.59401293375993</v>
      </c>
      <c r="DQ12" s="1202">
        <v>730.64277676194001</v>
      </c>
      <c r="DR12" s="1202">
        <v>673.62585848110109</v>
      </c>
      <c r="DS12" s="1202">
        <v>864.60048211196101</v>
      </c>
      <c r="DT12" s="1202">
        <v>813.41293975412304</v>
      </c>
      <c r="DU12" s="1202">
        <v>841.15003789233799</v>
      </c>
      <c r="DV12" s="1202">
        <v>790.53782750909102</v>
      </c>
      <c r="DW12" s="1202">
        <v>778.38676041443796</v>
      </c>
      <c r="DX12" s="1202">
        <v>845.49997080062201</v>
      </c>
      <c r="DY12" s="1202">
        <v>1127.73476349515</v>
      </c>
      <c r="DZ12" s="1202">
        <v>780.08322858535803</v>
      </c>
      <c r="EA12" s="1523">
        <v>989.15559637015474</v>
      </c>
      <c r="EB12" s="1202">
        <v>856.57851135130693</v>
      </c>
      <c r="EC12" s="1202">
        <v>693.76351737952007</v>
      </c>
      <c r="ED12" s="1202">
        <v>938.55800683416862</v>
      </c>
      <c r="EE12" s="1202">
        <v>898.50875051162257</v>
      </c>
      <c r="EF12" s="1202">
        <v>697.63969846567261</v>
      </c>
      <c r="EG12" s="1202">
        <v>1141.71461028158</v>
      </c>
      <c r="EH12" s="1202">
        <v>867.25493276930547</v>
      </c>
      <c r="EI12" s="1202">
        <v>930.04433118759403</v>
      </c>
      <c r="EJ12" s="1202">
        <v>971.22371011286111</v>
      </c>
      <c r="EK12" s="1202">
        <v>901.06641508950293</v>
      </c>
      <c r="EL12" s="1202">
        <v>872.59866495405277</v>
      </c>
      <c r="EM12" s="1523">
        <v>979.81653675755592</v>
      </c>
      <c r="EN12" s="1202">
        <v>744.77285021537568</v>
      </c>
      <c r="EO12" s="1202">
        <v>730.86819030387812</v>
      </c>
      <c r="EP12" s="1202">
        <v>985.87691910751346</v>
      </c>
      <c r="EQ12" s="1202">
        <v>1121.3700617258498</v>
      </c>
      <c r="ER12" s="1202">
        <v>1060.4888765142125</v>
      </c>
      <c r="ES12" s="1202">
        <v>1244.9270827116393</v>
      </c>
      <c r="ET12" s="1202">
        <v>1120.8167721044624</v>
      </c>
      <c r="EU12" s="1202">
        <v>1146.5010200460868</v>
      </c>
      <c r="EV12" s="1202">
        <v>1195.510913493006</v>
      </c>
      <c r="EW12" s="1202">
        <v>1158.4398582962356</v>
      </c>
      <c r="EX12" s="1203">
        <v>836.14558777954937</v>
      </c>
    </row>
    <row r="13" spans="1:158" ht="45.75" customHeight="1" x14ac:dyDescent="0.5">
      <c r="A13" s="1196" t="s">
        <v>865</v>
      </c>
      <c r="B13" s="1728">
        <v>263.21735351607003</v>
      </c>
      <c r="C13" s="1729">
        <v>353.43103989173994</v>
      </c>
      <c r="D13" s="1729">
        <v>362.16582100239009</v>
      </c>
      <c r="E13" s="1729">
        <v>308.65529334718002</v>
      </c>
      <c r="F13" s="1729">
        <v>292.41262549999999</v>
      </c>
      <c r="G13" s="1729">
        <v>291.15711399999998</v>
      </c>
      <c r="H13" s="1729">
        <v>179.38049599999999</v>
      </c>
      <c r="I13" s="1731">
        <v>344.40782033999994</v>
      </c>
      <c r="J13" s="1731">
        <v>215.48</v>
      </c>
      <c r="K13" s="1729">
        <v>325.24358555001004</v>
      </c>
      <c r="L13" s="1729">
        <v>322.40641818912997</v>
      </c>
      <c r="M13" s="1730">
        <v>292.46688665011999</v>
      </c>
      <c r="N13" s="1728">
        <v>273.36</v>
      </c>
      <c r="O13" s="1729">
        <v>388.99</v>
      </c>
      <c r="P13" s="1729">
        <v>323.95999999999998</v>
      </c>
      <c r="Q13" s="1729">
        <v>325.13325431438005</v>
      </c>
      <c r="R13" s="1729">
        <v>242.00388054810998</v>
      </c>
      <c r="S13" s="1729">
        <v>256.31344974972001</v>
      </c>
      <c r="T13" s="1729">
        <v>466.73491777052408</v>
      </c>
      <c r="U13" s="1729">
        <v>256.12267165920002</v>
      </c>
      <c r="V13" s="1730">
        <v>268.600683592</v>
      </c>
      <c r="W13" s="1741">
        <v>150.82468515592001</v>
      </c>
      <c r="X13" s="1208">
        <v>134.23966380351001</v>
      </c>
      <c r="Y13" s="1208">
        <v>176.74922501400999</v>
      </c>
      <c r="Z13" s="1208">
        <v>196.24541866142999</v>
      </c>
      <c r="AA13" s="1208">
        <v>203.40992380670002</v>
      </c>
      <c r="AB13" s="1208">
        <v>196.26920798197</v>
      </c>
      <c r="AC13" s="1209">
        <v>187.50111638293998</v>
      </c>
      <c r="AD13" s="1209">
        <v>217.23002278621001</v>
      </c>
      <c r="AE13" s="1209">
        <v>133.39504130231137</v>
      </c>
      <c r="AF13" s="1209">
        <v>184.68063579917501</v>
      </c>
      <c r="AG13" s="1209">
        <v>140.83199114152501</v>
      </c>
      <c r="AH13" s="1292">
        <v>125.33205467721001</v>
      </c>
      <c r="AI13" s="1255">
        <v>141.55002208278111</v>
      </c>
      <c r="AJ13" s="1210">
        <v>131.87047283576456</v>
      </c>
      <c r="AK13" s="1209">
        <v>143.45234253836549</v>
      </c>
      <c r="AL13" s="1744">
        <v>142.80701904477678</v>
      </c>
      <c r="AM13" s="1744">
        <v>189.22470480757272</v>
      </c>
      <c r="AN13" s="1744">
        <v>153.36467683539999</v>
      </c>
      <c r="AO13" s="1747">
        <v>194.60507769999003</v>
      </c>
      <c r="AP13" s="1748">
        <v>152.80479229293996</v>
      </c>
      <c r="AQ13" s="1748">
        <v>182.86562270586103</v>
      </c>
      <c r="AR13" s="1199">
        <v>144.61249673689807</v>
      </c>
      <c r="AS13" s="1199">
        <v>133.80148382112</v>
      </c>
      <c r="AT13" s="1201">
        <v>123.93588094619514</v>
      </c>
      <c r="AU13" s="1199">
        <v>187.76071005361999</v>
      </c>
      <c r="AV13" s="1199">
        <v>221.09073921187778</v>
      </c>
      <c r="AW13" s="1199">
        <v>159.81346114556999</v>
      </c>
      <c r="AX13" s="1199">
        <v>191.8425174264778</v>
      </c>
      <c r="AY13" s="1199">
        <v>158.62993680368115</v>
      </c>
      <c r="AZ13" s="1199">
        <v>150.42490686747001</v>
      </c>
      <c r="BA13" s="1199">
        <v>138.77502917406773</v>
      </c>
      <c r="BB13" s="1199">
        <v>185.49657489334325</v>
      </c>
      <c r="BC13" s="1199">
        <v>144.14684916189211</v>
      </c>
      <c r="BD13" s="1199">
        <v>137.84319248503002</v>
      </c>
      <c r="BE13" s="1199">
        <v>127.4787026057551</v>
      </c>
      <c r="BF13" s="1199">
        <v>188.84754620808991</v>
      </c>
      <c r="BG13" s="1200">
        <v>210.81500526628875</v>
      </c>
      <c r="BH13" s="1199">
        <v>176.0965863797544</v>
      </c>
      <c r="BI13" s="1199">
        <v>273.5114667568298</v>
      </c>
      <c r="BJ13" s="1199">
        <v>246.12707907801592</v>
      </c>
      <c r="BK13" s="1199">
        <v>249.68653568760004</v>
      </c>
      <c r="BL13" s="1199">
        <v>152.91101953345003</v>
      </c>
      <c r="BM13" s="1199">
        <v>222.48343830868183</v>
      </c>
      <c r="BN13" s="1199">
        <v>165.28338768797124</v>
      </c>
      <c r="BO13" s="1199">
        <v>200.62330333766829</v>
      </c>
      <c r="BP13" s="1199">
        <v>303.35597385716505</v>
      </c>
      <c r="BQ13" s="1199">
        <v>164.19961806254773</v>
      </c>
      <c r="BR13" s="1199">
        <v>215.80999378173487</v>
      </c>
      <c r="BS13" s="1200">
        <v>193.50996286004545</v>
      </c>
      <c r="BT13" s="1199">
        <v>222.46058041923425</v>
      </c>
      <c r="BU13" s="1199">
        <v>259.97405335253455</v>
      </c>
      <c r="BV13" s="1199">
        <v>190.91704180767081</v>
      </c>
      <c r="BW13" s="1199">
        <v>168.181687843454</v>
      </c>
      <c r="BX13" s="1199">
        <v>239.42492745913498</v>
      </c>
      <c r="BY13" s="1199">
        <v>240.25361233293623</v>
      </c>
      <c r="BZ13" s="1199">
        <v>216.58132531327291</v>
      </c>
      <c r="CA13" s="1199">
        <v>147.78134531748671</v>
      </c>
      <c r="CB13" s="1199">
        <v>276.29172253362935</v>
      </c>
      <c r="CC13" s="1199">
        <v>150.03598082521785</v>
      </c>
      <c r="CD13" s="1199">
        <v>114.85172312912071</v>
      </c>
      <c r="CE13" s="1200">
        <v>215.1123762364623</v>
      </c>
      <c r="CF13" s="1199">
        <v>159.65769431532416</v>
      </c>
      <c r="CG13" s="1199">
        <v>175.82583170574989</v>
      </c>
      <c r="CH13" s="1199">
        <v>118.94449095414338</v>
      </c>
      <c r="CI13" s="1199">
        <v>127.03397375694944</v>
      </c>
      <c r="CJ13" s="1199">
        <v>120.16845051987653</v>
      </c>
      <c r="CK13" s="1199">
        <v>163.40257181999581</v>
      </c>
      <c r="CL13" s="1199">
        <v>123.85486002539317</v>
      </c>
      <c r="CM13" s="1199">
        <v>136.46800294810967</v>
      </c>
      <c r="CN13" s="1199">
        <v>215.76349181039603</v>
      </c>
      <c r="CO13" s="1199">
        <v>169.42694090867775</v>
      </c>
      <c r="CP13" s="1201">
        <v>164.87547796752915</v>
      </c>
      <c r="CQ13" s="1199">
        <v>214.38742618846143</v>
      </c>
      <c r="CR13" s="1199">
        <v>124.07618099515734</v>
      </c>
      <c r="CS13" s="1199">
        <v>197.46981887200502</v>
      </c>
      <c r="CT13" s="1199">
        <v>228.76113554216411</v>
      </c>
      <c r="CU13" s="1199">
        <v>248.77555909476879</v>
      </c>
      <c r="CV13" s="1199">
        <v>204.06590771971761</v>
      </c>
      <c r="CW13" s="1199">
        <v>230.41295218649168</v>
      </c>
      <c r="CX13" s="1199">
        <v>219.71919499125835</v>
      </c>
      <c r="CY13" s="1199">
        <v>193.22500814271211</v>
      </c>
      <c r="CZ13" s="1199">
        <v>219.50494207426181</v>
      </c>
      <c r="DA13" s="1199">
        <v>358.94479835354667</v>
      </c>
      <c r="DB13" s="1199">
        <v>279.81400762678868</v>
      </c>
      <c r="DC13" s="1200">
        <v>246.50604890715161</v>
      </c>
      <c r="DD13" s="1199">
        <v>347.96899142836696</v>
      </c>
      <c r="DE13" s="1199">
        <v>384.2698844070722</v>
      </c>
      <c r="DF13" s="1199">
        <v>307.60167995439366</v>
      </c>
      <c r="DG13" s="1199">
        <v>448.55045131045449</v>
      </c>
      <c r="DH13" s="1199">
        <v>483.59804847780697</v>
      </c>
      <c r="DI13" s="1199">
        <v>580.2803245661122</v>
      </c>
      <c r="DJ13" s="1199">
        <v>444.08845876468575</v>
      </c>
      <c r="DK13" s="1199">
        <v>447.22911459091813</v>
      </c>
      <c r="DL13" s="1199">
        <v>325.6227274724132</v>
      </c>
      <c r="DM13" s="1199">
        <v>309.25834052574641</v>
      </c>
      <c r="DN13" s="1199">
        <v>301.63626124994704</v>
      </c>
      <c r="DO13" s="1523">
        <v>301.08571939806916</v>
      </c>
      <c r="DP13" s="1202">
        <v>372.53643188104365</v>
      </c>
      <c r="DQ13" s="1202">
        <v>375.52311136564248</v>
      </c>
      <c r="DR13" s="1202">
        <v>420.24213636556919</v>
      </c>
      <c r="DS13" s="1202">
        <v>348.5077854578501</v>
      </c>
      <c r="DT13" s="1202">
        <v>350.6730908876898</v>
      </c>
      <c r="DU13" s="1202">
        <v>356.6672005702564</v>
      </c>
      <c r="DV13" s="1202">
        <v>370.97395655531722</v>
      </c>
      <c r="DW13" s="1202">
        <v>461.87840462181777</v>
      </c>
      <c r="DX13" s="1202">
        <v>425.58428876370044</v>
      </c>
      <c r="DY13" s="1202">
        <v>318.01844923173388</v>
      </c>
      <c r="DZ13" s="1202">
        <v>373.57128512773386</v>
      </c>
      <c r="EA13" s="1523">
        <v>386.31248899111483</v>
      </c>
      <c r="EB13" s="1202">
        <v>258.81724174427785</v>
      </c>
      <c r="EC13" s="1202">
        <v>532.0348991374874</v>
      </c>
      <c r="ED13" s="1202">
        <v>398.54430636770189</v>
      </c>
      <c r="EE13" s="1202">
        <v>422.58587198031023</v>
      </c>
      <c r="EF13" s="1202">
        <v>428.28661215325212</v>
      </c>
      <c r="EG13" s="1202">
        <v>364.02231196252694</v>
      </c>
      <c r="EH13" s="1202">
        <v>344.15846171937977</v>
      </c>
      <c r="EI13" s="1202">
        <v>349.13253542544834</v>
      </c>
      <c r="EJ13" s="1202">
        <v>339.44250254095044</v>
      </c>
      <c r="EK13" s="1202">
        <v>416.36580849605195</v>
      </c>
      <c r="EL13" s="1202">
        <v>393.71280419846227</v>
      </c>
      <c r="EM13" s="1523">
        <v>430.90966280242299</v>
      </c>
      <c r="EN13" s="1202">
        <v>392.82351700126122</v>
      </c>
      <c r="EO13" s="1202">
        <v>443.94677856144904</v>
      </c>
      <c r="EP13" s="1202">
        <v>353.65440420780561</v>
      </c>
      <c r="EQ13" s="1202">
        <v>435.69940841614954</v>
      </c>
      <c r="ER13" s="1202">
        <v>349.6932348546153</v>
      </c>
      <c r="ES13" s="1202">
        <v>301.71411398606949</v>
      </c>
      <c r="ET13" s="1202">
        <v>545.96812848454681</v>
      </c>
      <c r="EU13" s="1202">
        <v>460.4854760223472</v>
      </c>
      <c r="EV13" s="1202">
        <v>570.55863877377374</v>
      </c>
      <c r="EW13" s="1202">
        <v>428.25874906893898</v>
      </c>
      <c r="EX13" s="1203">
        <v>412.87971897294932</v>
      </c>
    </row>
    <row r="14" spans="1:158" ht="45.75" customHeight="1" thickBot="1" x14ac:dyDescent="0.55000000000000004">
      <c r="A14" s="1211" t="s">
        <v>106</v>
      </c>
      <c r="B14" s="1732">
        <v>-32.366122087640179</v>
      </c>
      <c r="C14" s="1212">
        <v>-200.27064503594966</v>
      </c>
      <c r="D14" s="1212">
        <v>-86.827246694728956</v>
      </c>
      <c r="E14" s="1212">
        <v>-428.8542286128461</v>
      </c>
      <c r="F14" s="1212">
        <v>-243.19536680216765</v>
      </c>
      <c r="G14" s="1212">
        <v>-338.60354722817601</v>
      </c>
      <c r="H14" s="1212">
        <v>-344.34115696141362</v>
      </c>
      <c r="I14" s="1212">
        <v>-556.26604852935679</v>
      </c>
      <c r="J14" s="1212">
        <v>-485.69446898843125</v>
      </c>
      <c r="K14" s="1212">
        <v>-733.06057168783104</v>
      </c>
      <c r="L14" s="1212">
        <v>-254.26186637249975</v>
      </c>
      <c r="M14" s="1733">
        <v>-144.69191652548693</v>
      </c>
      <c r="N14" s="1732">
        <v>-231.89774076443018</v>
      </c>
      <c r="O14" s="1212">
        <v>-126.42899124680275</v>
      </c>
      <c r="P14" s="1212">
        <v>143.12485004854898</v>
      </c>
      <c r="Q14" s="1212">
        <v>-95.523254314379983</v>
      </c>
      <c r="R14" s="1212">
        <v>-0.96740675810997345</v>
      </c>
      <c r="S14" s="1212">
        <v>59.626550250279934</v>
      </c>
      <c r="T14" s="1212">
        <v>-410.51071490947629</v>
      </c>
      <c r="U14" s="1212">
        <v>-108.85864367862291</v>
      </c>
      <c r="V14" s="1733">
        <v>-152.53131427231165</v>
      </c>
      <c r="W14" s="1742">
        <v>-125.69996095921488</v>
      </c>
      <c r="X14" s="1213">
        <v>-39.953929345989991</v>
      </c>
      <c r="Y14" s="1213">
        <v>-218.9682200975534</v>
      </c>
      <c r="Z14" s="1214">
        <v>-158.08399481656113</v>
      </c>
      <c r="AA14" s="1214">
        <v>-210.28024572509059</v>
      </c>
      <c r="AB14" s="1214">
        <v>-188.82791101414819</v>
      </c>
      <c r="AC14" s="1214">
        <v>-431.57772611379801</v>
      </c>
      <c r="AD14" s="1214">
        <v>-404.82282278621005</v>
      </c>
      <c r="AE14" s="1214">
        <v>-389.54960877300789</v>
      </c>
      <c r="AF14" s="1214">
        <v>-665.00212305224761</v>
      </c>
      <c r="AG14" s="1214">
        <v>-122.21801262945974</v>
      </c>
      <c r="AH14" s="1300">
        <v>-188.84889328521695</v>
      </c>
      <c r="AI14" s="1301">
        <v>-247.86072406053427</v>
      </c>
      <c r="AJ14" s="1214">
        <v>-149.41873142493057</v>
      </c>
      <c r="AK14" s="1214">
        <v>-278.73935246261772</v>
      </c>
      <c r="AL14" s="1215">
        <v>-259.64535710311975</v>
      </c>
      <c r="AM14" s="1215">
        <v>-299.71744918718014</v>
      </c>
      <c r="AN14" s="1215">
        <v>-164.81175046537169</v>
      </c>
      <c r="AO14" s="1216">
        <v>-278.28991188998998</v>
      </c>
      <c r="AP14" s="1217">
        <v>-165.09848072064813</v>
      </c>
      <c r="AQ14" s="1217">
        <v>26.87877632533332</v>
      </c>
      <c r="AR14" s="1217">
        <v>-191.47646435870979</v>
      </c>
      <c r="AS14" s="1217">
        <v>4.3658404328467668</v>
      </c>
      <c r="AT14" s="1219">
        <v>222.04797152809033</v>
      </c>
      <c r="AU14" s="1217">
        <v>246.42236108617544</v>
      </c>
      <c r="AV14" s="1217">
        <v>252.3624133296255</v>
      </c>
      <c r="AW14" s="1217">
        <v>413.83788694146165</v>
      </c>
      <c r="AX14" s="1217">
        <v>251.33700192584263</v>
      </c>
      <c r="AY14" s="1217">
        <v>107.13132813377683</v>
      </c>
      <c r="AZ14" s="1217">
        <v>-142.34255860551343</v>
      </c>
      <c r="BA14" s="1217">
        <v>-84.800540473289175</v>
      </c>
      <c r="BB14" s="1217">
        <v>-178.2446750620918</v>
      </c>
      <c r="BC14" s="1217">
        <v>-87.878248994599176</v>
      </c>
      <c r="BD14" s="1217">
        <v>-47.00872109024067</v>
      </c>
      <c r="BE14" s="1217">
        <v>231.7436413494047</v>
      </c>
      <c r="BF14" s="1217">
        <v>225.10682145599321</v>
      </c>
      <c r="BG14" s="1218">
        <v>253.45027571204287</v>
      </c>
      <c r="BH14" s="1217">
        <v>259.87414088467358</v>
      </c>
      <c r="BI14" s="1217">
        <v>212.78837596754647</v>
      </c>
      <c r="BJ14" s="1217">
        <v>301.78021430820354</v>
      </c>
      <c r="BK14" s="1217">
        <v>239.70310802961353</v>
      </c>
      <c r="BL14" s="1217">
        <v>-10.13470860234554</v>
      </c>
      <c r="BM14" s="1217">
        <v>-3.7826386538988572</v>
      </c>
      <c r="BN14" s="1217">
        <v>141.45197659261385</v>
      </c>
      <c r="BO14" s="1217">
        <v>162.18454616236329</v>
      </c>
      <c r="BP14" s="1217">
        <v>52.742798396772969</v>
      </c>
      <c r="BQ14" s="1217">
        <v>200.38575159527932</v>
      </c>
      <c r="BR14" s="1217">
        <v>-1.799554468212591</v>
      </c>
      <c r="BS14" s="1218">
        <v>85.481778642358449</v>
      </c>
      <c r="BT14" s="1217">
        <v>292.74972155938804</v>
      </c>
      <c r="BU14" s="1217">
        <v>264.17486872285508</v>
      </c>
      <c r="BV14" s="1217">
        <v>393.30661451747153</v>
      </c>
      <c r="BW14" s="1217">
        <v>142.54495580922844</v>
      </c>
      <c r="BX14" s="1217">
        <v>176.59244162689333</v>
      </c>
      <c r="BY14" s="1217">
        <v>-9.1933213344709657</v>
      </c>
      <c r="BZ14" s="1217">
        <v>75.309664929563723</v>
      </c>
      <c r="CA14" s="1217">
        <v>108.9864201677392</v>
      </c>
      <c r="CB14" s="1217">
        <v>-38.331311021227521</v>
      </c>
      <c r="CC14" s="1217">
        <v>342.35889016946305</v>
      </c>
      <c r="CD14" s="1217">
        <v>422.85348543175814</v>
      </c>
      <c r="CE14" s="1218">
        <v>308.89596588163886</v>
      </c>
      <c r="CF14" s="1217">
        <v>482.12619761334452</v>
      </c>
      <c r="CG14" s="1217">
        <v>58.034726474195395</v>
      </c>
      <c r="CH14" s="1217">
        <v>157.23578581794004</v>
      </c>
      <c r="CI14" s="1217">
        <v>68.38262466329661</v>
      </c>
      <c r="CJ14" s="1217">
        <v>-69.209979080514586</v>
      </c>
      <c r="CK14" s="1217">
        <v>118.57757298953493</v>
      </c>
      <c r="CL14" s="1217">
        <v>234.03775071923405</v>
      </c>
      <c r="CM14" s="1217">
        <v>198.34004040934315</v>
      </c>
      <c r="CN14" s="1217">
        <v>129.8290723066757</v>
      </c>
      <c r="CO14" s="1217">
        <v>-35.550784252101948</v>
      </c>
      <c r="CP14" s="1219">
        <v>392.27451943665142</v>
      </c>
      <c r="CQ14" s="1217">
        <v>219.88579669861656</v>
      </c>
      <c r="CR14" s="1217">
        <v>212.80741542576038</v>
      </c>
      <c r="CS14" s="1217">
        <v>199.71000231027506</v>
      </c>
      <c r="CT14" s="1217">
        <v>145.59691225602023</v>
      </c>
      <c r="CU14" s="1217">
        <v>20.862015148178898</v>
      </c>
      <c r="CV14" s="1217">
        <v>87.996036269244769</v>
      </c>
      <c r="CW14" s="1217">
        <v>35.981492548979304</v>
      </c>
      <c r="CX14" s="1217">
        <v>-30.48252524466875</v>
      </c>
      <c r="CY14" s="1217">
        <v>87.714409780644928</v>
      </c>
      <c r="CZ14" s="1217">
        <v>41.247309489347344</v>
      </c>
      <c r="DA14" s="1217">
        <v>7.8969673303852232</v>
      </c>
      <c r="DB14" s="1217">
        <v>69.727471845269974</v>
      </c>
      <c r="DC14" s="1218">
        <v>83.356713036585688</v>
      </c>
      <c r="DD14" s="1217">
        <v>122.4904339904881</v>
      </c>
      <c r="DE14" s="1217">
        <v>666.98973415019691</v>
      </c>
      <c r="DF14" s="1217">
        <v>254.08682675493469</v>
      </c>
      <c r="DG14" s="1217">
        <v>85.252639952050913</v>
      </c>
      <c r="DH14" s="1217">
        <v>43.713492488259362</v>
      </c>
      <c r="DI14" s="1217">
        <v>-67.059102287399583</v>
      </c>
      <c r="DJ14" s="1217">
        <v>154.9263466835132</v>
      </c>
      <c r="DK14" s="1217">
        <v>48.972731405165632</v>
      </c>
      <c r="DL14" s="1217">
        <v>243.31473550886744</v>
      </c>
      <c r="DM14" s="1217">
        <v>525.51145093673881</v>
      </c>
      <c r="DN14" s="1217">
        <v>493.12861457547001</v>
      </c>
      <c r="DO14" s="1174">
        <v>522.3808671395667</v>
      </c>
      <c r="DP14" s="1175">
        <v>340.04904441300357</v>
      </c>
      <c r="DQ14" s="1175">
        <v>410.52793721249509</v>
      </c>
      <c r="DR14" s="1175">
        <v>119.21284870655472</v>
      </c>
      <c r="DS14" s="1175">
        <v>199.72763172620671</v>
      </c>
      <c r="DT14" s="1175">
        <v>10.323791729846789</v>
      </c>
      <c r="DU14" s="1175">
        <v>-14.513517599900069</v>
      </c>
      <c r="DV14" s="1175">
        <v>75.628853618028415</v>
      </c>
      <c r="DW14" s="1175">
        <v>-25.084146832455644</v>
      </c>
      <c r="DX14" s="1175">
        <v>277.35279226956573</v>
      </c>
      <c r="DY14" s="1175">
        <v>214.16908254943155</v>
      </c>
      <c r="DZ14" s="1175">
        <v>564.7440003458305</v>
      </c>
      <c r="EA14" s="1174">
        <v>-10.473575783188835</v>
      </c>
      <c r="EB14" s="1175">
        <v>321.81169498224813</v>
      </c>
      <c r="EC14" s="1175">
        <v>240.60378639201622</v>
      </c>
      <c r="ED14" s="1175">
        <v>81.560729002117114</v>
      </c>
      <c r="EE14" s="1175">
        <v>277.84718167959227</v>
      </c>
      <c r="EF14" s="1175">
        <v>456.551406892057</v>
      </c>
      <c r="EG14" s="1175">
        <v>193.53775611139281</v>
      </c>
      <c r="EH14" s="1175">
        <v>525.50436809939765</v>
      </c>
      <c r="EI14" s="1175">
        <v>391.07215591453541</v>
      </c>
      <c r="EJ14" s="1175">
        <v>361.25752844588578</v>
      </c>
      <c r="EK14" s="1175">
        <v>619.01419643891381</v>
      </c>
      <c r="EL14" s="1175">
        <v>314.97203525369787</v>
      </c>
      <c r="EM14" s="1174">
        <v>997.61673152142703</v>
      </c>
      <c r="EN14" s="1175">
        <v>1139.1225752334319</v>
      </c>
      <c r="EO14" s="1175">
        <v>1163.9009613762014</v>
      </c>
      <c r="EP14" s="1175">
        <v>893.7685411132868</v>
      </c>
      <c r="EQ14" s="1175">
        <v>722.14329386690315</v>
      </c>
      <c r="ER14" s="1175">
        <v>846.65151694070528</v>
      </c>
      <c r="ES14" s="1175">
        <v>728.98542033212789</v>
      </c>
      <c r="ET14" s="1175">
        <v>202.68118037002955</v>
      </c>
      <c r="EU14" s="1175">
        <v>970.84678986957715</v>
      </c>
      <c r="EV14" s="1175">
        <v>1078.2094110006051</v>
      </c>
      <c r="EW14" s="1175">
        <v>1021.1858725293</v>
      </c>
      <c r="EX14" s="1176">
        <v>4029.1040766984293</v>
      </c>
    </row>
    <row r="15" spans="1:158" ht="48" customHeight="1" thickTop="1" x14ac:dyDescent="0.5">
      <c r="A15" s="505" t="s">
        <v>866</v>
      </c>
      <c r="CQ15" s="1220"/>
      <c r="CR15" s="1220"/>
      <c r="CS15" s="1220"/>
      <c r="CT15" s="1220"/>
      <c r="CU15" s="1220"/>
      <c r="CV15" s="1220"/>
      <c r="CW15" s="1220"/>
      <c r="CX15" s="1220"/>
      <c r="CY15" s="1220"/>
      <c r="CZ15" s="1220"/>
      <c r="DA15" s="1220"/>
      <c r="DB15" s="1220"/>
      <c r="DC15" s="1220"/>
      <c r="DD15" s="1220"/>
      <c r="DE15" s="1220"/>
      <c r="DF15" s="1220"/>
      <c r="DG15" s="1220"/>
      <c r="DH15" s="1220"/>
      <c r="DI15" s="1220"/>
      <c r="DJ15" s="1220"/>
      <c r="DK15" s="1220"/>
      <c r="DL15" s="1220"/>
      <c r="DM15" s="1220"/>
      <c r="DN15" s="1220"/>
      <c r="DO15" s="1220"/>
      <c r="DP15" s="1220"/>
      <c r="DQ15" s="1220"/>
      <c r="DR15" s="1220"/>
      <c r="DS15" s="1220"/>
      <c r="DT15" s="1220"/>
      <c r="DU15" s="1220"/>
      <c r="DV15" s="1220"/>
      <c r="DW15" s="1220"/>
      <c r="DX15" s="1220"/>
      <c r="DY15" s="1220"/>
      <c r="DZ15" s="1220"/>
      <c r="EA15" s="1220"/>
      <c r="EB15" s="1220"/>
      <c r="EC15" s="1220"/>
      <c r="ED15" s="1220"/>
      <c r="EE15" s="1220"/>
      <c r="EF15" s="1220"/>
      <c r="EG15" s="1220"/>
      <c r="EH15" s="1220"/>
      <c r="EI15" s="1220"/>
      <c r="EJ15" s="1220"/>
      <c r="EK15" s="1220"/>
      <c r="EL15" s="1220"/>
      <c r="EM15" s="1220"/>
      <c r="EN15" s="1220"/>
      <c r="EO15" s="1220"/>
      <c r="EP15" s="1220"/>
      <c r="EQ15" s="1220"/>
      <c r="ER15" s="1220"/>
      <c r="ES15" s="1220"/>
      <c r="ET15" s="1220"/>
      <c r="EU15" s="1220"/>
      <c r="EV15" s="1220"/>
      <c r="EW15" s="1220"/>
      <c r="EX15" s="1220"/>
    </row>
    <row r="16" spans="1:158" ht="21" hidden="1" x14ac:dyDescent="0.5">
      <c r="A16" s="505" t="s">
        <v>867</v>
      </c>
      <c r="CQ16" s="1220"/>
      <c r="CR16" s="1220"/>
      <c r="CS16" s="1220"/>
      <c r="CT16" s="1220"/>
      <c r="CU16" s="1220"/>
      <c r="CV16" s="1220"/>
      <c r="CW16" s="1220"/>
      <c r="CX16" s="1220"/>
      <c r="CY16" s="1220"/>
      <c r="CZ16" s="1220"/>
      <c r="DA16" s="1220"/>
      <c r="DB16" s="1220"/>
      <c r="DC16" s="1220"/>
      <c r="DD16" s="1220"/>
      <c r="DE16" s="1220"/>
      <c r="DF16" s="1220"/>
      <c r="DG16" s="1220"/>
      <c r="DH16" s="1220"/>
      <c r="DI16" s="1220"/>
      <c r="DJ16" s="1220"/>
      <c r="DK16" s="1220"/>
      <c r="DL16" s="1220"/>
      <c r="DM16" s="1220"/>
      <c r="DN16" s="1220"/>
      <c r="DO16" s="1220"/>
      <c r="DP16" s="1220"/>
      <c r="DQ16" s="1220"/>
      <c r="DR16" s="1220"/>
      <c r="DS16" s="1220"/>
      <c r="DT16" s="1220"/>
      <c r="DU16" s="1220"/>
      <c r="DV16" s="1220"/>
      <c r="DW16" s="1220"/>
      <c r="DX16" s="1220"/>
      <c r="DY16" s="1220"/>
      <c r="DZ16" s="1220"/>
      <c r="EA16" s="1220"/>
      <c r="EB16" s="1220"/>
      <c r="EC16" s="1220"/>
      <c r="ED16" s="1220"/>
      <c r="EE16" s="1220"/>
      <c r="EF16" s="1220"/>
      <c r="EG16" s="1220"/>
      <c r="EH16" s="1220"/>
      <c r="EI16" s="1220"/>
      <c r="EJ16" s="1220"/>
      <c r="EK16" s="1220"/>
      <c r="EL16" s="1220"/>
      <c r="EM16" s="1220"/>
      <c r="EN16" s="1220"/>
      <c r="EO16" s="1220"/>
      <c r="EP16" s="1220"/>
      <c r="EQ16" s="1220"/>
      <c r="ER16" s="1220"/>
      <c r="ES16" s="1220"/>
      <c r="ET16" s="1220"/>
      <c r="EU16" s="1220"/>
      <c r="EV16" s="1220"/>
      <c r="EW16" s="1220"/>
      <c r="EX16" s="1220"/>
    </row>
    <row r="17" spans="1:154" ht="21" hidden="1" x14ac:dyDescent="0.5">
      <c r="A17" s="505" t="s">
        <v>868</v>
      </c>
      <c r="CQ17" s="1220"/>
      <c r="CR17" s="1220"/>
      <c r="CS17" s="1220"/>
      <c r="CT17" s="1220"/>
      <c r="CU17" s="1220"/>
      <c r="CV17" s="1220"/>
      <c r="CW17" s="1220"/>
      <c r="CX17" s="1220"/>
      <c r="CY17" s="1220"/>
      <c r="CZ17" s="1220"/>
      <c r="DA17" s="1220"/>
      <c r="DB17" s="1220"/>
      <c r="DC17" s="1220"/>
      <c r="DD17" s="1220"/>
      <c r="DE17" s="1220"/>
      <c r="DF17" s="1220"/>
      <c r="DG17" s="1220"/>
      <c r="DH17" s="1220"/>
      <c r="DI17" s="1220"/>
      <c r="DJ17" s="1220"/>
      <c r="DK17" s="1220"/>
      <c r="DL17" s="1220"/>
      <c r="DM17" s="1220"/>
      <c r="DN17" s="1220"/>
      <c r="DO17" s="1220"/>
      <c r="DP17" s="1220"/>
      <c r="DQ17" s="1220"/>
      <c r="DR17" s="1220"/>
      <c r="DS17" s="1220"/>
      <c r="DT17" s="1220"/>
      <c r="DU17" s="1220"/>
      <c r="DV17" s="1220"/>
      <c r="DW17" s="1220"/>
      <c r="DX17" s="1220"/>
      <c r="DY17" s="1220"/>
      <c r="DZ17" s="1220"/>
      <c r="EA17" s="1220"/>
      <c r="EB17" s="1220"/>
      <c r="EC17" s="1220"/>
      <c r="ED17" s="1220"/>
      <c r="EE17" s="1220"/>
      <c r="EF17" s="1220"/>
      <c r="EG17" s="1220"/>
      <c r="EH17" s="1220"/>
      <c r="EI17" s="1220"/>
      <c r="EJ17" s="1220"/>
      <c r="EK17" s="1220"/>
      <c r="EL17" s="1220"/>
      <c r="EM17" s="1220"/>
      <c r="EN17" s="1220"/>
      <c r="EO17" s="1220"/>
      <c r="EP17" s="1220"/>
      <c r="EQ17" s="1220"/>
      <c r="ER17" s="1220"/>
      <c r="ES17" s="1220"/>
      <c r="ET17" s="1220"/>
      <c r="EU17" s="1220"/>
      <c r="EV17" s="1220"/>
      <c r="EW17" s="1220"/>
      <c r="EX17" s="1220"/>
    </row>
    <row r="18" spans="1:154" ht="33.75" customHeight="1" x14ac:dyDescent="0.5">
      <c r="A18" s="505"/>
    </row>
    <row r="23" spans="1:154" ht="33.75" customHeight="1" x14ac:dyDescent="0.5">
      <c r="CQ23" s="1199"/>
      <c r="CR23" s="1199"/>
      <c r="CS23" s="1199"/>
      <c r="CT23" s="1199"/>
      <c r="CU23" s="1199"/>
      <c r="CV23" s="1199"/>
      <c r="CW23" s="1199"/>
      <c r="CX23" s="1199"/>
      <c r="CY23" s="1199"/>
      <c r="CZ23" s="1199"/>
      <c r="DA23" s="1199"/>
      <c r="DB23" s="1199"/>
    </row>
    <row r="24" spans="1:154" ht="33.75" customHeight="1" x14ac:dyDescent="0.5">
      <c r="CQ24" s="1199"/>
      <c r="CR24" s="1199"/>
      <c r="CS24" s="1199"/>
      <c r="CT24" s="1199"/>
      <c r="CU24" s="1199"/>
      <c r="CV24" s="1199"/>
      <c r="CW24" s="1199"/>
      <c r="CX24" s="1199"/>
      <c r="CY24" s="1199"/>
      <c r="CZ24" s="1199"/>
      <c r="DA24" s="1199"/>
      <c r="DB24" s="1199"/>
    </row>
    <row r="25" spans="1:154" ht="33.75" customHeight="1" x14ac:dyDescent="0.5">
      <c r="CQ25" s="1199"/>
      <c r="CR25" s="1199"/>
      <c r="CS25" s="1199"/>
      <c r="CT25" s="1199"/>
      <c r="CU25" s="1199"/>
      <c r="CV25" s="1199"/>
      <c r="CW25" s="1199"/>
      <c r="CX25" s="1199"/>
      <c r="CY25" s="1199"/>
      <c r="CZ25" s="1199"/>
      <c r="DA25" s="1199"/>
      <c r="DB25" s="1199"/>
    </row>
  </sheetData>
  <mergeCells count="14">
    <mergeCell ref="BG2:BR2"/>
    <mergeCell ref="A2:A3"/>
    <mergeCell ref="B2:M2"/>
    <mergeCell ref="W2:AH2"/>
    <mergeCell ref="AI2:AT2"/>
    <mergeCell ref="AU2:BF2"/>
    <mergeCell ref="N2:V2"/>
    <mergeCell ref="EM2:EX2"/>
    <mergeCell ref="BS2:CD2"/>
    <mergeCell ref="CE2:CP2"/>
    <mergeCell ref="CQ2:DB2"/>
    <mergeCell ref="DC2:DN2"/>
    <mergeCell ref="DO2:DZ2"/>
    <mergeCell ref="EA2:EL2"/>
  </mergeCells>
  <phoneticPr fontId="153" type="noConversion"/>
  <printOptions horizontalCentered="1"/>
  <pageMargins left="0" right="0" top="0.51181102362204722" bottom="0.59055118110236227" header="0.51181102362204722" footer="0.51181102362204722"/>
  <pageSetup paperSize="9" scale="38" orientation="landscape" r:id="rId1"/>
  <headerFooter>
    <oddHeader>&amp;C&amp;"Aptos"&amp;10&amp;K000000 PUBLIC&amp;1#_x000D_&amp;"Arialri"&amp;10&amp;K000000&amp;G</oddHeader>
    <oddFooter>&amp;C&amp;12 27&amp;10_x000D_&amp;1#&amp;"Aptos"&amp;10&amp;K000000 PUBLIC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E7DE1-0B8D-4663-A3E5-9BBAC2E10154}">
  <dimension ref="A1:FS46"/>
  <sheetViews>
    <sheetView showGridLines="0" view="pageBreakPreview" topLeftCell="A15" zoomScale="70" zoomScaleNormal="100" zoomScaleSheetLayoutView="70" workbookViewId="0">
      <pane xSplit="1" topLeftCell="FH1" activePane="topRight" state="frozen"/>
      <selection activeCell="FZ29" sqref="FZ29"/>
      <selection pane="topRight" activeCell="FZ29" sqref="FZ29"/>
    </sheetView>
  </sheetViews>
  <sheetFormatPr defaultColWidth="9.1796875" defaultRowHeight="24.75" customHeight="1" x14ac:dyDescent="0.5"/>
  <cols>
    <col min="1" max="1" width="41.54296875" style="1178" customWidth="1"/>
    <col min="2" max="2" width="15.6328125" style="1178" hidden="1" customWidth="1"/>
    <col min="3" max="3" width="15.453125" style="1178" hidden="1" customWidth="1"/>
    <col min="4" max="4" width="14.81640625" style="1178" hidden="1" customWidth="1"/>
    <col min="5" max="5" width="14.453125" style="1178" hidden="1" customWidth="1"/>
    <col min="6" max="6" width="13.1796875" style="1178" hidden="1" customWidth="1"/>
    <col min="7" max="7" width="14.81640625" style="1178" hidden="1" customWidth="1"/>
    <col min="8" max="8" width="13.1796875" style="1178" hidden="1" customWidth="1"/>
    <col min="9" max="9" width="13" style="1178" hidden="1" customWidth="1"/>
    <col min="10" max="10" width="14.81640625" style="1178" hidden="1" customWidth="1"/>
    <col min="11" max="11" width="13.1796875" style="1178" hidden="1" customWidth="1"/>
    <col min="12" max="12" width="14.1796875" style="1178" hidden="1" customWidth="1"/>
    <col min="13" max="13" width="15.1796875" style="1178" hidden="1" customWidth="1"/>
    <col min="14" max="14" width="13.81640625" style="1178" hidden="1" customWidth="1"/>
    <col min="15" max="15" width="14.1796875" style="1178" hidden="1" customWidth="1"/>
    <col min="16" max="16" width="13.81640625" style="1178" hidden="1" customWidth="1"/>
    <col min="17" max="19" width="12.54296875" style="1178" hidden="1" customWidth="1"/>
    <col min="20" max="20" width="13" style="1178" hidden="1" customWidth="1"/>
    <col min="21" max="21" width="12.54296875" style="1178" hidden="1" customWidth="1"/>
    <col min="22" max="22" width="10.81640625" style="1178" hidden="1" customWidth="1"/>
    <col min="23" max="23" width="11.1796875" style="1178" hidden="1" customWidth="1"/>
    <col min="24" max="24" width="10.453125" style="1178" hidden="1" customWidth="1"/>
    <col min="25" max="25" width="10.81640625" style="1222" hidden="1" customWidth="1"/>
    <col min="26" max="27" width="14.1796875" style="1178" hidden="1" customWidth="1"/>
    <col min="28" max="28" width="13.81640625" style="1178" hidden="1" customWidth="1"/>
    <col min="29" max="29" width="14.1796875" style="1178" hidden="1" customWidth="1"/>
    <col min="30" max="30" width="13.81640625" style="1178" hidden="1" customWidth="1"/>
    <col min="31" max="31" width="13.1796875" style="1178" hidden="1" customWidth="1"/>
    <col min="32" max="32" width="13.81640625" style="1178" hidden="1" customWidth="1"/>
    <col min="33" max="33" width="14.1796875" style="1178" hidden="1" customWidth="1"/>
    <col min="34" max="35" width="13.81640625" style="1178" hidden="1" customWidth="1"/>
    <col min="36" max="37" width="14.1796875" style="1178" hidden="1" customWidth="1"/>
    <col min="38" max="38" width="12" style="1178" hidden="1" customWidth="1"/>
    <col min="39" max="39" width="12.54296875" style="1178" hidden="1" customWidth="1"/>
    <col min="40" max="41" width="12" style="1178" hidden="1" customWidth="1"/>
    <col min="42" max="45" width="12.54296875" style="1178" hidden="1" customWidth="1"/>
    <col min="46" max="46" width="11.54296875" style="1178" hidden="1" customWidth="1"/>
    <col min="47" max="47" width="12.54296875" style="1178" hidden="1" customWidth="1"/>
    <col min="48" max="48" width="13.453125" style="1178" hidden="1" customWidth="1"/>
    <col min="49" max="49" width="14.81640625" style="1178" hidden="1" customWidth="1"/>
    <col min="50" max="50" width="13.453125" style="1178" hidden="1" customWidth="1"/>
    <col min="51" max="51" width="19.1796875" style="1178" hidden="1" customWidth="1"/>
    <col min="52" max="53" width="14.81640625" style="1178" hidden="1" customWidth="1"/>
    <col min="54" max="55" width="12.54296875" style="1178" hidden="1" customWidth="1"/>
    <col min="56" max="56" width="12" style="1178" hidden="1" customWidth="1"/>
    <col min="57" max="59" width="16.81640625" style="1178" hidden="1" customWidth="1"/>
    <col min="60" max="60" width="14.81640625" style="1178" hidden="1" customWidth="1"/>
    <col min="61" max="61" width="18.453125" style="1178" hidden="1" customWidth="1"/>
    <col min="62" max="62" width="16.81640625" style="1178" hidden="1" customWidth="1"/>
    <col min="63" max="64" width="14.81640625" style="1178" hidden="1" customWidth="1"/>
    <col min="65" max="114" width="18.81640625" style="1178" hidden="1" customWidth="1"/>
    <col min="115" max="162" width="16.81640625" style="1178" hidden="1" customWidth="1"/>
    <col min="163" max="175" width="16.81640625" style="1178" customWidth="1"/>
    <col min="176" max="176" width="5.81640625" style="1178" customWidth="1"/>
    <col min="177" max="16384" width="9.1796875" style="1178"/>
  </cols>
  <sheetData>
    <row r="1" spans="1:175" ht="40.5" customHeight="1" thickBot="1" x14ac:dyDescent="0.55000000000000004">
      <c r="A1" s="1221" t="s">
        <v>1027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222"/>
      <c r="P1" s="1222"/>
      <c r="Q1" s="1222"/>
      <c r="R1" s="1222"/>
      <c r="S1" s="1222"/>
      <c r="T1" s="1222"/>
      <c r="U1" s="1222"/>
      <c r="V1" s="1222"/>
      <c r="W1" s="1222"/>
      <c r="X1" s="1222"/>
      <c r="Z1" s="1222"/>
      <c r="AA1" s="1222"/>
      <c r="AB1" s="1222"/>
      <c r="AC1" s="1222"/>
      <c r="AD1" s="1222"/>
      <c r="AE1" s="1222"/>
      <c r="AF1" s="1222"/>
      <c r="AG1" s="1222"/>
      <c r="AH1" s="1222"/>
      <c r="AI1" s="1222"/>
      <c r="AJ1" s="1222"/>
      <c r="AK1" s="1222"/>
      <c r="AL1" s="1222"/>
      <c r="AM1" s="1222"/>
      <c r="AN1" s="1222"/>
      <c r="AO1" s="1222"/>
      <c r="AP1" s="1222"/>
      <c r="AQ1" s="1222"/>
      <c r="AR1" s="1222"/>
      <c r="AS1" s="1222"/>
      <c r="AT1" s="1222"/>
      <c r="AU1" s="1222"/>
      <c r="AV1" s="1222"/>
      <c r="AW1" s="1222"/>
      <c r="AX1" s="1222"/>
      <c r="AY1" s="1222"/>
      <c r="AZ1" s="1222"/>
      <c r="BA1" s="1222"/>
      <c r="BB1" s="1222"/>
      <c r="BC1" s="1222"/>
      <c r="BD1" s="1222"/>
      <c r="BE1" s="1222"/>
      <c r="BF1" s="1222"/>
      <c r="BG1" s="1222"/>
      <c r="BH1" s="1222"/>
      <c r="BI1" s="1222"/>
      <c r="BJ1" s="1222"/>
      <c r="BK1" s="1222"/>
    </row>
    <row r="2" spans="1:175" ht="38.15" customHeight="1" thickTop="1" thickBot="1" x14ac:dyDescent="0.55000000000000004">
      <c r="A2" s="2044"/>
      <c r="B2" s="2041">
        <v>2011</v>
      </c>
      <c r="C2" s="2042"/>
      <c r="D2" s="2042"/>
      <c r="E2" s="2042"/>
      <c r="F2" s="2042"/>
      <c r="G2" s="2042"/>
      <c r="H2" s="2042"/>
      <c r="I2" s="2042"/>
      <c r="J2" s="2042"/>
      <c r="K2" s="2042"/>
      <c r="L2" s="2042"/>
      <c r="M2" s="2043"/>
      <c r="N2" s="2041">
        <v>2012</v>
      </c>
      <c r="O2" s="2042"/>
      <c r="P2" s="2042"/>
      <c r="Q2" s="2042"/>
      <c r="R2" s="2042"/>
      <c r="S2" s="2042"/>
      <c r="T2" s="2042"/>
      <c r="U2" s="2042"/>
      <c r="V2" s="2042"/>
      <c r="W2" s="2042"/>
      <c r="X2" s="2042"/>
      <c r="Y2" s="2043"/>
      <c r="Z2" s="2041">
        <v>2013</v>
      </c>
      <c r="AA2" s="2042"/>
      <c r="AB2" s="2042"/>
      <c r="AC2" s="2042"/>
      <c r="AD2" s="2042"/>
      <c r="AE2" s="2042"/>
      <c r="AF2" s="2042"/>
      <c r="AG2" s="2042"/>
      <c r="AH2" s="2042"/>
      <c r="AI2" s="2042"/>
      <c r="AJ2" s="2042"/>
      <c r="AK2" s="2043"/>
      <c r="AL2" s="2041" t="s">
        <v>674</v>
      </c>
      <c r="AM2" s="2042"/>
      <c r="AN2" s="2042"/>
      <c r="AO2" s="2042"/>
      <c r="AP2" s="2042"/>
      <c r="AQ2" s="2042"/>
      <c r="AR2" s="2043"/>
      <c r="AS2" s="2041">
        <v>2015</v>
      </c>
      <c r="AT2" s="2042"/>
      <c r="AU2" s="2042"/>
      <c r="AV2" s="2042"/>
      <c r="AW2" s="2042"/>
      <c r="AX2" s="2042"/>
      <c r="AY2" s="2042"/>
      <c r="AZ2" s="2042"/>
      <c r="BA2" s="2042"/>
      <c r="BB2" s="2042"/>
      <c r="BC2" s="2042"/>
      <c r="BD2" s="2043"/>
      <c r="BE2" s="2041">
        <v>2016</v>
      </c>
      <c r="BF2" s="2042"/>
      <c r="BG2" s="2042"/>
      <c r="BH2" s="2042"/>
      <c r="BI2" s="2042"/>
      <c r="BJ2" s="2042"/>
      <c r="BK2" s="2042"/>
      <c r="BL2" s="2042"/>
      <c r="BM2" s="2042"/>
      <c r="BN2" s="2042"/>
      <c r="BO2" s="2043"/>
      <c r="BP2" s="2042">
        <v>2017</v>
      </c>
      <c r="BQ2" s="2042"/>
      <c r="BR2" s="2042"/>
      <c r="BS2" s="2042"/>
      <c r="BT2" s="2042"/>
      <c r="BU2" s="2042"/>
      <c r="BV2" s="2042"/>
      <c r="BW2" s="2042"/>
      <c r="BX2" s="2042"/>
      <c r="BY2" s="2042"/>
      <c r="BZ2" s="2042"/>
      <c r="CA2" s="2042"/>
      <c r="CB2" s="2041">
        <v>2018</v>
      </c>
      <c r="CC2" s="2042"/>
      <c r="CD2" s="2042"/>
      <c r="CE2" s="2042"/>
      <c r="CF2" s="2042"/>
      <c r="CG2" s="2042"/>
      <c r="CH2" s="2042"/>
      <c r="CI2" s="2042"/>
      <c r="CJ2" s="2042"/>
      <c r="CK2" s="2042"/>
      <c r="CL2" s="2042"/>
      <c r="CM2" s="2042"/>
      <c r="CN2" s="2041">
        <v>2019</v>
      </c>
      <c r="CO2" s="2042"/>
      <c r="CP2" s="2042"/>
      <c r="CQ2" s="2042"/>
      <c r="CR2" s="2042"/>
      <c r="CS2" s="2042"/>
      <c r="CT2" s="2042"/>
      <c r="CU2" s="2042"/>
      <c r="CV2" s="2042"/>
      <c r="CW2" s="2042"/>
      <c r="CX2" s="2042"/>
      <c r="CY2" s="2042"/>
      <c r="CZ2" s="2041">
        <v>2020</v>
      </c>
      <c r="DA2" s="2042"/>
      <c r="DB2" s="2042"/>
      <c r="DC2" s="2042"/>
      <c r="DD2" s="2042"/>
      <c r="DE2" s="2042"/>
      <c r="DF2" s="2042"/>
      <c r="DG2" s="2042"/>
      <c r="DH2" s="2042"/>
      <c r="DI2" s="2042"/>
      <c r="DJ2" s="2042"/>
      <c r="DK2" s="2042"/>
      <c r="DL2" s="2041">
        <v>2021</v>
      </c>
      <c r="DM2" s="2042"/>
      <c r="DN2" s="2042"/>
      <c r="DO2" s="2042"/>
      <c r="DP2" s="2042"/>
      <c r="DQ2" s="2042"/>
      <c r="DR2" s="2042"/>
      <c r="DS2" s="2042"/>
      <c r="DT2" s="2042"/>
      <c r="DU2" s="2042"/>
      <c r="DV2" s="2042"/>
      <c r="DW2" s="2042"/>
      <c r="DX2" s="2041">
        <v>2022</v>
      </c>
      <c r="DY2" s="2042"/>
      <c r="DZ2" s="2042"/>
      <c r="EA2" s="2042"/>
      <c r="EB2" s="2042"/>
      <c r="EC2" s="2042"/>
      <c r="ED2" s="2042"/>
      <c r="EE2" s="2042"/>
      <c r="EF2" s="2042"/>
      <c r="EG2" s="2042"/>
      <c r="EH2" s="2042"/>
      <c r="EI2" s="2042"/>
      <c r="EJ2" s="2041">
        <v>2023</v>
      </c>
      <c r="EK2" s="2042"/>
      <c r="EL2" s="2042"/>
      <c r="EM2" s="2042"/>
      <c r="EN2" s="2042"/>
      <c r="EO2" s="2042"/>
      <c r="EP2" s="2042"/>
      <c r="EQ2" s="2042"/>
      <c r="ER2" s="2042"/>
      <c r="ES2" s="2042"/>
      <c r="ET2" s="2042"/>
      <c r="EU2" s="2042"/>
      <c r="EV2" s="2041">
        <v>2024</v>
      </c>
      <c r="EW2" s="2042"/>
      <c r="EX2" s="2042"/>
      <c r="EY2" s="2042"/>
      <c r="EZ2" s="2042"/>
      <c r="FA2" s="2042"/>
      <c r="FB2" s="2042"/>
      <c r="FC2" s="2042"/>
      <c r="FD2" s="2042"/>
      <c r="FE2" s="2042"/>
      <c r="FF2" s="2042"/>
      <c r="FG2" s="2042"/>
      <c r="FH2" s="2041">
        <v>2025</v>
      </c>
      <c r="FI2" s="2042"/>
      <c r="FJ2" s="2042"/>
      <c r="FK2" s="2042"/>
      <c r="FL2" s="2042"/>
      <c r="FM2" s="2042"/>
      <c r="FN2" s="2042"/>
      <c r="FO2" s="2042"/>
      <c r="FP2" s="2042"/>
      <c r="FQ2" s="2042"/>
      <c r="FR2" s="2042"/>
      <c r="FS2" s="2043"/>
    </row>
    <row r="3" spans="1:175" ht="38.15" customHeight="1" thickTop="1" thickBot="1" x14ac:dyDescent="0.55000000000000004">
      <c r="A3" s="2045"/>
      <c r="B3" s="1287" t="s">
        <v>79</v>
      </c>
      <c r="C3" s="1181" t="s">
        <v>80</v>
      </c>
      <c r="D3" s="1181" t="s">
        <v>81</v>
      </c>
      <c r="E3" s="1223" t="s">
        <v>869</v>
      </c>
      <c r="F3" s="1223" t="s">
        <v>83</v>
      </c>
      <c r="G3" s="1223" t="s">
        <v>93</v>
      </c>
      <c r="H3" s="1223" t="s">
        <v>85</v>
      </c>
      <c r="I3" s="1223" t="s">
        <v>86</v>
      </c>
      <c r="J3" s="1223" t="s">
        <v>87</v>
      </c>
      <c r="K3" s="1223" t="s">
        <v>88</v>
      </c>
      <c r="L3" s="1223" t="s">
        <v>89</v>
      </c>
      <c r="M3" s="1251" t="s">
        <v>90</v>
      </c>
      <c r="N3" s="1287" t="s">
        <v>79</v>
      </c>
      <c r="O3" s="1181" t="s">
        <v>80</v>
      </c>
      <c r="P3" s="1181" t="s">
        <v>81</v>
      </c>
      <c r="Q3" s="1223" t="s">
        <v>869</v>
      </c>
      <c r="R3" s="1223" t="s">
        <v>83</v>
      </c>
      <c r="S3" s="1223" t="s">
        <v>93</v>
      </c>
      <c r="T3" s="1223" t="s">
        <v>85</v>
      </c>
      <c r="U3" s="1223" t="s">
        <v>86</v>
      </c>
      <c r="V3" s="1223" t="s">
        <v>87</v>
      </c>
      <c r="W3" s="1223" t="s">
        <v>88</v>
      </c>
      <c r="X3" s="1223" t="s">
        <v>89</v>
      </c>
      <c r="Y3" s="1251" t="s">
        <v>90</v>
      </c>
      <c r="Z3" s="1287" t="s">
        <v>79</v>
      </c>
      <c r="AA3" s="1181" t="s">
        <v>80</v>
      </c>
      <c r="AB3" s="1181" t="s">
        <v>81</v>
      </c>
      <c r="AC3" s="1181" t="s">
        <v>130</v>
      </c>
      <c r="AD3" s="1181" t="s">
        <v>83</v>
      </c>
      <c r="AE3" s="1181" t="s">
        <v>93</v>
      </c>
      <c r="AF3" s="1181" t="s">
        <v>85</v>
      </c>
      <c r="AG3" s="1181" t="s">
        <v>86</v>
      </c>
      <c r="AH3" s="1181" t="s">
        <v>87</v>
      </c>
      <c r="AI3" s="1223" t="s">
        <v>88</v>
      </c>
      <c r="AJ3" s="1223" t="s">
        <v>89</v>
      </c>
      <c r="AK3" s="1251" t="s">
        <v>90</v>
      </c>
      <c r="AL3" s="1633" t="s">
        <v>79</v>
      </c>
      <c r="AM3" s="1179" t="s">
        <v>80</v>
      </c>
      <c r="AN3" s="1179" t="s">
        <v>81</v>
      </c>
      <c r="AO3" s="1182" t="s">
        <v>130</v>
      </c>
      <c r="AP3" s="1182" t="s">
        <v>83</v>
      </c>
      <c r="AQ3" s="1182" t="s">
        <v>93</v>
      </c>
      <c r="AR3" s="1180" t="s">
        <v>90</v>
      </c>
      <c r="AS3" s="1185" t="s">
        <v>79</v>
      </c>
      <c r="AT3" s="1182" t="s">
        <v>80</v>
      </c>
      <c r="AU3" s="1182" t="s">
        <v>81</v>
      </c>
      <c r="AV3" s="1182" t="s">
        <v>130</v>
      </c>
      <c r="AW3" s="1182" t="s">
        <v>83</v>
      </c>
      <c r="AX3" s="1182" t="s">
        <v>84</v>
      </c>
      <c r="AY3" s="1181" t="s">
        <v>85</v>
      </c>
      <c r="AZ3" s="1181" t="s">
        <v>86</v>
      </c>
      <c r="BA3" s="1181" t="s">
        <v>87</v>
      </c>
      <c r="BB3" s="1182" t="s">
        <v>88</v>
      </c>
      <c r="BC3" s="1182" t="s">
        <v>89</v>
      </c>
      <c r="BD3" s="1184" t="s">
        <v>90</v>
      </c>
      <c r="BE3" s="1185" t="s">
        <v>79</v>
      </c>
      <c r="BF3" s="1182" t="s">
        <v>80</v>
      </c>
      <c r="BG3" s="1182" t="s">
        <v>81</v>
      </c>
      <c r="BH3" s="1182" t="s">
        <v>130</v>
      </c>
      <c r="BI3" s="1182" t="s">
        <v>83</v>
      </c>
      <c r="BJ3" s="1182" t="s">
        <v>84</v>
      </c>
      <c r="BK3" s="1182" t="s">
        <v>85</v>
      </c>
      <c r="BL3" s="1182" t="s">
        <v>86</v>
      </c>
      <c r="BM3" s="1182" t="s">
        <v>88</v>
      </c>
      <c r="BN3" s="1182" t="s">
        <v>89</v>
      </c>
      <c r="BO3" s="1184" t="s">
        <v>90</v>
      </c>
      <c r="BP3" s="1182" t="s">
        <v>79</v>
      </c>
      <c r="BQ3" s="1182" t="s">
        <v>80</v>
      </c>
      <c r="BR3" s="1182" t="s">
        <v>81</v>
      </c>
      <c r="BS3" s="1182" t="s">
        <v>82</v>
      </c>
      <c r="BT3" s="1182" t="s">
        <v>83</v>
      </c>
      <c r="BU3" s="1182" t="s">
        <v>84</v>
      </c>
      <c r="BV3" s="1182" t="s">
        <v>85</v>
      </c>
      <c r="BW3" s="1182" t="s">
        <v>86</v>
      </c>
      <c r="BX3" s="1182" t="s">
        <v>87</v>
      </c>
      <c r="BY3" s="1182" t="s">
        <v>88</v>
      </c>
      <c r="BZ3" s="1182" t="s">
        <v>89</v>
      </c>
      <c r="CA3" s="1182" t="s">
        <v>90</v>
      </c>
      <c r="CB3" s="1185" t="s">
        <v>79</v>
      </c>
      <c r="CC3" s="1182" t="s">
        <v>80</v>
      </c>
      <c r="CD3" s="1182" t="s">
        <v>81</v>
      </c>
      <c r="CE3" s="1182" t="s">
        <v>82</v>
      </c>
      <c r="CF3" s="1182" t="s">
        <v>83</v>
      </c>
      <c r="CG3" s="1182" t="s">
        <v>84</v>
      </c>
      <c r="CH3" s="1182" t="s">
        <v>85</v>
      </c>
      <c r="CI3" s="1182" t="s">
        <v>86</v>
      </c>
      <c r="CJ3" s="1182" t="s">
        <v>87</v>
      </c>
      <c r="CK3" s="1182" t="s">
        <v>88</v>
      </c>
      <c r="CL3" s="1182" t="s">
        <v>89</v>
      </c>
      <c r="CM3" s="1182" t="s">
        <v>90</v>
      </c>
      <c r="CN3" s="1185" t="s">
        <v>79</v>
      </c>
      <c r="CO3" s="1182" t="s">
        <v>80</v>
      </c>
      <c r="CP3" s="1182" t="s">
        <v>81</v>
      </c>
      <c r="CQ3" s="1182" t="s">
        <v>82</v>
      </c>
      <c r="CR3" s="1182" t="s">
        <v>83</v>
      </c>
      <c r="CS3" s="1182" t="s">
        <v>84</v>
      </c>
      <c r="CT3" s="1182" t="s">
        <v>85</v>
      </c>
      <c r="CU3" s="1182" t="s">
        <v>86</v>
      </c>
      <c r="CV3" s="1182" t="s">
        <v>87</v>
      </c>
      <c r="CW3" s="1182" t="s">
        <v>88</v>
      </c>
      <c r="CX3" s="1182" t="s">
        <v>89</v>
      </c>
      <c r="CY3" s="1182" t="s">
        <v>90</v>
      </c>
      <c r="CZ3" s="1185" t="s">
        <v>79</v>
      </c>
      <c r="DA3" s="1182" t="s">
        <v>80</v>
      </c>
      <c r="DB3" s="1182" t="s">
        <v>81</v>
      </c>
      <c r="DC3" s="1182" t="s">
        <v>82</v>
      </c>
      <c r="DD3" s="1182" t="s">
        <v>83</v>
      </c>
      <c r="DE3" s="1182" t="s">
        <v>84</v>
      </c>
      <c r="DF3" s="1182" t="s">
        <v>85</v>
      </c>
      <c r="DG3" s="1182" t="s">
        <v>86</v>
      </c>
      <c r="DH3" s="1182" t="s">
        <v>87</v>
      </c>
      <c r="DI3" s="1182" t="s">
        <v>88</v>
      </c>
      <c r="DJ3" s="1182" t="s">
        <v>89</v>
      </c>
      <c r="DK3" s="1182" t="s">
        <v>90</v>
      </c>
      <c r="DL3" s="1185" t="s">
        <v>79</v>
      </c>
      <c r="DM3" s="1182" t="s">
        <v>80</v>
      </c>
      <c r="DN3" s="1182" t="s">
        <v>81</v>
      </c>
      <c r="DO3" s="1182" t="s">
        <v>82</v>
      </c>
      <c r="DP3" s="1182" t="s">
        <v>83</v>
      </c>
      <c r="DQ3" s="1182" t="s">
        <v>84</v>
      </c>
      <c r="DR3" s="1182" t="s">
        <v>85</v>
      </c>
      <c r="DS3" s="1182" t="s">
        <v>86</v>
      </c>
      <c r="DT3" s="1182" t="s">
        <v>87</v>
      </c>
      <c r="DU3" s="1182" t="s">
        <v>88</v>
      </c>
      <c r="DV3" s="1182" t="s">
        <v>89</v>
      </c>
      <c r="DW3" s="1182" t="s">
        <v>90</v>
      </c>
      <c r="DX3" s="1185" t="s">
        <v>79</v>
      </c>
      <c r="DY3" s="1182" t="s">
        <v>80</v>
      </c>
      <c r="DZ3" s="1182" t="s">
        <v>81</v>
      </c>
      <c r="EA3" s="1182" t="s">
        <v>82</v>
      </c>
      <c r="EB3" s="1182" t="s">
        <v>83</v>
      </c>
      <c r="EC3" s="1182" t="s">
        <v>84</v>
      </c>
      <c r="ED3" s="1182" t="s">
        <v>85</v>
      </c>
      <c r="EE3" s="1182" t="s">
        <v>86</v>
      </c>
      <c r="EF3" s="1182" t="s">
        <v>87</v>
      </c>
      <c r="EG3" s="1182" t="s">
        <v>88</v>
      </c>
      <c r="EH3" s="1182" t="s">
        <v>89</v>
      </c>
      <c r="EI3" s="1182" t="s">
        <v>90</v>
      </c>
      <c r="EJ3" s="1185" t="s">
        <v>79</v>
      </c>
      <c r="EK3" s="1182" t="s">
        <v>80</v>
      </c>
      <c r="EL3" s="1182" t="s">
        <v>81</v>
      </c>
      <c r="EM3" s="1182" t="s">
        <v>82</v>
      </c>
      <c r="EN3" s="1182" t="s">
        <v>83</v>
      </c>
      <c r="EO3" s="1182" t="s">
        <v>84</v>
      </c>
      <c r="EP3" s="1182" t="s">
        <v>85</v>
      </c>
      <c r="EQ3" s="1182" t="s">
        <v>86</v>
      </c>
      <c r="ER3" s="1182" t="s">
        <v>87</v>
      </c>
      <c r="ES3" s="1182" t="s">
        <v>88</v>
      </c>
      <c r="ET3" s="1182" t="s">
        <v>89</v>
      </c>
      <c r="EU3" s="1182" t="s">
        <v>90</v>
      </c>
      <c r="EV3" s="1185" t="s">
        <v>79</v>
      </c>
      <c r="EW3" s="1182" t="s">
        <v>80</v>
      </c>
      <c r="EX3" s="1182" t="s">
        <v>81</v>
      </c>
      <c r="EY3" s="1182" t="s">
        <v>82</v>
      </c>
      <c r="EZ3" s="1182" t="s">
        <v>83</v>
      </c>
      <c r="FA3" s="1182" t="s">
        <v>84</v>
      </c>
      <c r="FB3" s="1182" t="s">
        <v>85</v>
      </c>
      <c r="FC3" s="1182" t="s">
        <v>86</v>
      </c>
      <c r="FD3" s="1182" t="s">
        <v>87</v>
      </c>
      <c r="FE3" s="1182" t="s">
        <v>88</v>
      </c>
      <c r="FF3" s="1182" t="s">
        <v>89</v>
      </c>
      <c r="FG3" s="1182" t="s">
        <v>90</v>
      </c>
      <c r="FH3" s="1185" t="s">
        <v>79</v>
      </c>
      <c r="FI3" s="1182" t="s">
        <v>80</v>
      </c>
      <c r="FJ3" s="1182" t="s">
        <v>81</v>
      </c>
      <c r="FK3" s="1182" t="s">
        <v>82</v>
      </c>
      <c r="FL3" s="1182" t="s">
        <v>83</v>
      </c>
      <c r="FM3" s="1182" t="s">
        <v>84</v>
      </c>
      <c r="FN3" s="1182" t="s">
        <v>670</v>
      </c>
      <c r="FO3" s="1182" t="s">
        <v>86</v>
      </c>
      <c r="FP3" s="1182" t="s">
        <v>87</v>
      </c>
      <c r="FQ3" s="1182" t="s">
        <v>88</v>
      </c>
      <c r="FR3" s="1182" t="s">
        <v>89</v>
      </c>
      <c r="FS3" s="1184" t="s">
        <v>90</v>
      </c>
    </row>
    <row r="4" spans="1:175" ht="38.15" customHeight="1" thickTop="1" x14ac:dyDescent="0.5">
      <c r="A4" s="1224" t="s">
        <v>870</v>
      </c>
      <c r="B4" s="1200">
        <v>160.72999999999999</v>
      </c>
      <c r="C4" s="1199">
        <v>50.45</v>
      </c>
      <c r="D4" s="1199">
        <v>94.52</v>
      </c>
      <c r="E4" s="1199">
        <v>130.74</v>
      </c>
      <c r="F4" s="1199">
        <v>80.72</v>
      </c>
      <c r="G4" s="1199">
        <v>219.24</v>
      </c>
      <c r="H4" s="1225">
        <v>11.0546875</v>
      </c>
      <c r="I4" s="1197">
        <v>0</v>
      </c>
      <c r="J4" s="1197">
        <v>166.45917484</v>
      </c>
      <c r="K4" s="1197">
        <v>81.469470715999989</v>
      </c>
      <c r="L4" s="1197">
        <v>205.19097437600001</v>
      </c>
      <c r="M4" s="1522">
        <v>139.17706797300002</v>
      </c>
      <c r="N4" s="1751">
        <v>0</v>
      </c>
      <c r="O4" s="1226">
        <v>125.69</v>
      </c>
      <c r="P4" s="1226">
        <v>14.2</v>
      </c>
      <c r="Q4" s="1226">
        <v>204.4</v>
      </c>
      <c r="R4" s="1226">
        <v>113.76</v>
      </c>
      <c r="S4" s="1226">
        <v>52.32</v>
      </c>
      <c r="T4" s="1226">
        <v>66.67</v>
      </c>
      <c r="U4" s="1226">
        <v>104.87024508</v>
      </c>
      <c r="V4" s="1226">
        <v>0</v>
      </c>
      <c r="W4" s="1226">
        <v>111.34</v>
      </c>
      <c r="X4" s="1226">
        <v>41.32</v>
      </c>
      <c r="Y4" s="1756">
        <v>51.15</v>
      </c>
      <c r="Z4" s="1757">
        <v>50.707847000000001</v>
      </c>
      <c r="AA4" s="1227">
        <v>52.550060999999999</v>
      </c>
      <c r="AB4" s="1227">
        <v>110.08407800000001</v>
      </c>
      <c r="AC4" s="1227">
        <v>102.49259187000001</v>
      </c>
      <c r="AD4" s="1227">
        <v>127.3459435</v>
      </c>
      <c r="AE4" s="1227">
        <v>133.68505977999999</v>
      </c>
      <c r="AF4" s="1227">
        <v>0</v>
      </c>
      <c r="AG4" s="1227">
        <v>141.9073947</v>
      </c>
      <c r="AH4" s="1227">
        <v>50.851999999999997</v>
      </c>
      <c r="AI4" s="1227">
        <v>98.713051019999995</v>
      </c>
      <c r="AJ4" s="1227">
        <v>50.851999999999997</v>
      </c>
      <c r="AK4" s="1758">
        <v>132.58967186000001</v>
      </c>
      <c r="AL4" s="1255">
        <v>52.18</v>
      </c>
      <c r="AM4" s="1197">
        <v>51.365572960000002</v>
      </c>
      <c r="AN4" s="1197">
        <v>33.88267578</v>
      </c>
      <c r="AO4" s="1197">
        <v>84.669211453149998</v>
      </c>
      <c r="AP4" s="1197">
        <v>3.6730123423499998</v>
      </c>
      <c r="AQ4" s="1197">
        <v>82.315107837499994</v>
      </c>
      <c r="AR4" s="1256">
        <v>27.570683592000002</v>
      </c>
      <c r="AS4" s="1255">
        <v>23.861715023999999</v>
      </c>
      <c r="AT4" s="1197">
        <v>27.152813999999999</v>
      </c>
      <c r="AU4" s="1197">
        <v>17.94115236</v>
      </c>
      <c r="AV4" s="1197">
        <v>21.25700745</v>
      </c>
      <c r="AW4" s="1197">
        <v>10.4137148125</v>
      </c>
      <c r="AX4" s="1197">
        <v>22.68214253</v>
      </c>
      <c r="AY4" s="1197">
        <v>28.390506330999997</v>
      </c>
      <c r="AZ4" s="1197">
        <v>1.8066904872</v>
      </c>
      <c r="BA4" s="1197">
        <v>1.507583409225</v>
      </c>
      <c r="BB4" s="1197">
        <v>2.3515122182249999</v>
      </c>
      <c r="BC4" s="1197">
        <v>1.5133849368749999</v>
      </c>
      <c r="BD4" s="1256">
        <v>22.186380883249999</v>
      </c>
      <c r="BE4" s="1760">
        <v>0.90980789789999994</v>
      </c>
      <c r="BF4" s="1761">
        <v>48.754257912349999</v>
      </c>
      <c r="BG4" s="1229">
        <v>67.278114099250004</v>
      </c>
      <c r="BH4" s="1761">
        <v>1.2610029269999998</v>
      </c>
      <c r="BI4" s="1761">
        <v>75.729093186850008</v>
      </c>
      <c r="BJ4" s="1761">
        <v>0</v>
      </c>
      <c r="BK4" s="1762">
        <v>48.880972004900002</v>
      </c>
      <c r="BL4" s="1762">
        <v>46.512743852100002</v>
      </c>
      <c r="BM4" s="1762">
        <v>0.38762971199999996</v>
      </c>
      <c r="BN4" s="1762">
        <v>44.20819298</v>
      </c>
      <c r="BO4" s="1232">
        <v>56.401253336400003</v>
      </c>
      <c r="BP4" s="1230">
        <v>53.562339386749997</v>
      </c>
      <c r="BQ4" s="1762">
        <v>77.406370574874998</v>
      </c>
      <c r="BR4" s="1762">
        <v>0</v>
      </c>
      <c r="BS4" s="1762">
        <v>23.471972814399997</v>
      </c>
      <c r="BT4" s="1762">
        <v>0.76731208934999995</v>
      </c>
      <c r="BU4" s="1762">
        <v>0</v>
      </c>
      <c r="BV4" s="1762">
        <v>0.16179893977500004</v>
      </c>
      <c r="BW4" s="1762">
        <v>0</v>
      </c>
      <c r="BX4" s="1762">
        <v>0</v>
      </c>
      <c r="BY4" s="1762">
        <v>0</v>
      </c>
      <c r="BZ4" s="1762">
        <v>0</v>
      </c>
      <c r="CA4" s="1762">
        <v>0</v>
      </c>
      <c r="CB4" s="1231">
        <v>0</v>
      </c>
      <c r="CC4" s="1762">
        <v>0</v>
      </c>
      <c r="CD4" s="1762">
        <v>0</v>
      </c>
      <c r="CE4" s="1762">
        <v>0</v>
      </c>
      <c r="CF4" s="1762">
        <v>33.43024535</v>
      </c>
      <c r="CG4" s="1762">
        <v>0</v>
      </c>
      <c r="CH4" s="1762">
        <v>0</v>
      </c>
      <c r="CI4" s="1762">
        <v>0</v>
      </c>
      <c r="CJ4" s="1762">
        <v>0</v>
      </c>
      <c r="CK4" s="1762">
        <v>77.932304686956542</v>
      </c>
      <c r="CL4" s="1762">
        <v>0</v>
      </c>
      <c r="CM4" s="1762">
        <v>0</v>
      </c>
      <c r="CN4" s="1231">
        <v>1.021717341957143</v>
      </c>
      <c r="CO4" s="1762">
        <v>30.567347430480002</v>
      </c>
      <c r="CP4" s="1762">
        <v>68.763980084303569</v>
      </c>
      <c r="CQ4" s="1762">
        <v>14.87763832684286</v>
      </c>
      <c r="CR4" s="1762">
        <v>0.87659423700652184</v>
      </c>
      <c r="CS4" s="1762">
        <v>35.526502112910016</v>
      </c>
      <c r="CT4" s="1762">
        <v>44.791059696619563</v>
      </c>
      <c r="CU4" s="1762">
        <v>67.239515196859088</v>
      </c>
      <c r="CV4" s="1762">
        <v>9.7006069473107139</v>
      </c>
      <c r="CW4" s="1762">
        <v>79.941496209554344</v>
      </c>
      <c r="CX4" s="1762">
        <v>2.1029368023928567</v>
      </c>
      <c r="CY4" s="1762">
        <v>2.5981285059107146</v>
      </c>
      <c r="CZ4" s="1231">
        <v>48.578732558727282</v>
      </c>
      <c r="DA4" s="1762">
        <v>4.4884640140874996</v>
      </c>
      <c r="DB4" s="1762">
        <v>18.679874862149997</v>
      </c>
      <c r="DC4" s="1762">
        <v>28.501887521399993</v>
      </c>
      <c r="DD4" s="1762">
        <v>33.094950071057134</v>
      </c>
      <c r="DE4" s="1762">
        <v>2.466238402244318</v>
      </c>
      <c r="DF4" s="1762">
        <v>0</v>
      </c>
      <c r="DG4" s="1762">
        <v>0</v>
      </c>
      <c r="DH4" s="1762">
        <v>1.5553534651772727</v>
      </c>
      <c r="DI4" s="1762">
        <v>66.942053780873877</v>
      </c>
      <c r="DJ4" s="1762">
        <v>14.157198862625002</v>
      </c>
      <c r="DK4" s="1762">
        <v>1.4243372880511365</v>
      </c>
      <c r="DL4" s="1233">
        <v>1.4663483287875001</v>
      </c>
      <c r="DM4" s="1230">
        <v>0.64670089204875014</v>
      </c>
      <c r="DN4" s="1230">
        <v>2.7291911226195658</v>
      </c>
      <c r="DO4" s="1230">
        <v>28.564194698497445</v>
      </c>
      <c r="DP4" s="1230">
        <v>16.931386057901317</v>
      </c>
      <c r="DQ4" s="1230">
        <v>16.155882221194446</v>
      </c>
      <c r="DR4" s="1230">
        <v>15.831427537960858</v>
      </c>
      <c r="DS4" s="1230">
        <v>28.813629860941916</v>
      </c>
      <c r="DT4" s="1230">
        <v>10.258937540074637</v>
      </c>
      <c r="DU4" s="1230">
        <v>14.176078033250986</v>
      </c>
      <c r="DV4" s="1230">
        <v>32.852424272286875</v>
      </c>
      <c r="DW4" s="1230">
        <v>12.841010219455995</v>
      </c>
      <c r="DX4" s="1231">
        <v>1.0528617660035715</v>
      </c>
      <c r="DY4" s="1762">
        <v>5.5088417043299991</v>
      </c>
      <c r="DZ4" s="1762">
        <v>7.3187957852347818</v>
      </c>
      <c r="EA4" s="1762">
        <v>2.4344841512250004</v>
      </c>
      <c r="EB4" s="1762">
        <v>0.72787601087130605</v>
      </c>
      <c r="EC4" s="1762">
        <v>1.5742024734000002</v>
      </c>
      <c r="ED4" s="1762">
        <v>2.152857766580214</v>
      </c>
      <c r="EE4" s="1762">
        <v>0.42566906187391312</v>
      </c>
      <c r="EF4" s="1762">
        <v>0.92740355046195666</v>
      </c>
      <c r="EG4" s="1762">
        <v>0.98790918512142867</v>
      </c>
      <c r="EH4" s="1762">
        <v>1.0016904673984091</v>
      </c>
      <c r="EI4" s="1762">
        <v>0.88001503585151808</v>
      </c>
      <c r="EJ4" s="1233">
        <v>0</v>
      </c>
      <c r="EK4" s="1230">
        <v>0.76404615522385011</v>
      </c>
      <c r="EL4" s="1230">
        <v>0</v>
      </c>
      <c r="EM4" s="1762">
        <v>109.01060437081821</v>
      </c>
      <c r="EN4" s="1762">
        <v>0</v>
      </c>
      <c r="EO4" s="1762">
        <v>0</v>
      </c>
      <c r="EP4" s="1762">
        <v>2.074213103085524</v>
      </c>
      <c r="EQ4" s="1762">
        <v>1.8687459737399301</v>
      </c>
      <c r="ER4" s="1762">
        <v>93.525723237053569</v>
      </c>
      <c r="ES4" s="1762">
        <v>86.375985060272598</v>
      </c>
      <c r="ET4" s="1762">
        <v>0.31638729857731424</v>
      </c>
      <c r="EU4" s="1762">
        <v>0.53321768433426009</v>
      </c>
      <c r="EV4" s="1231">
        <v>3.9982301864386356</v>
      </c>
      <c r="EW4" s="1762">
        <v>0</v>
      </c>
      <c r="EX4" s="1762">
        <v>0.95543262306749976</v>
      </c>
      <c r="EY4" s="1762">
        <v>0.38486646434399996</v>
      </c>
      <c r="EZ4" s="1762">
        <v>6.2248410741717386</v>
      </c>
      <c r="FA4" s="1762">
        <v>83.07466835808377</v>
      </c>
      <c r="FB4" s="1762">
        <v>0</v>
      </c>
      <c r="FC4" s="1762">
        <v>1.1305414558611553</v>
      </c>
      <c r="FD4" s="1762">
        <v>39.882443938474168</v>
      </c>
      <c r="FE4" s="1762">
        <v>0.31059678641428579</v>
      </c>
      <c r="FF4" s="1762">
        <v>34.864042217146668</v>
      </c>
      <c r="FG4" s="1762">
        <v>6.0673287946850056</v>
      </c>
      <c r="FH4" s="1873">
        <v>7.2912093648034073</v>
      </c>
      <c r="FI4" s="1874">
        <v>3.6027940558961649</v>
      </c>
      <c r="FJ4" s="1874">
        <v>34.219363038207149</v>
      </c>
      <c r="FK4" s="1761">
        <v>0</v>
      </c>
      <c r="FL4" s="1874">
        <v>71.945546002649991</v>
      </c>
      <c r="FM4" s="1874">
        <v>2.1511599540525008</v>
      </c>
      <c r="FN4" s="1761">
        <v>0</v>
      </c>
      <c r="FO4" s="1874">
        <v>100.76300091428571</v>
      </c>
      <c r="FP4" s="1874">
        <v>111.64412655000001</v>
      </c>
      <c r="FQ4" s="1874">
        <v>61.91972621654751</v>
      </c>
      <c r="FR4" s="1874">
        <v>74.828255308940001</v>
      </c>
      <c r="FS4" s="1875">
        <v>53.889533449363853</v>
      </c>
    </row>
    <row r="5" spans="1:175" ht="38.15" customHeight="1" x14ac:dyDescent="0.5">
      <c r="A5" s="1234" t="s">
        <v>871</v>
      </c>
      <c r="B5" s="1200">
        <v>0</v>
      </c>
      <c r="C5" s="1199">
        <v>63.89</v>
      </c>
      <c r="D5" s="1199">
        <v>95.67</v>
      </c>
      <c r="E5" s="1199">
        <v>49.608260187919996</v>
      </c>
      <c r="F5" s="1199">
        <v>62.17</v>
      </c>
      <c r="G5" s="1199">
        <v>36.96</v>
      </c>
      <c r="H5" s="1197">
        <v>69.36</v>
      </c>
      <c r="I5" s="1197">
        <v>35.89</v>
      </c>
      <c r="J5" s="1197">
        <v>29.81</v>
      </c>
      <c r="K5" s="1197">
        <v>61.865062066790003</v>
      </c>
      <c r="L5" s="1197">
        <v>112.4</v>
      </c>
      <c r="M5" s="1522">
        <v>78.31</v>
      </c>
      <c r="N5" s="1752">
        <v>58.29</v>
      </c>
      <c r="O5" s="1198">
        <v>46.68</v>
      </c>
      <c r="P5" s="1198">
        <v>73.290000000000006</v>
      </c>
      <c r="Q5" s="1198">
        <v>117.78</v>
      </c>
      <c r="R5" s="1198">
        <v>63.93</v>
      </c>
      <c r="S5" s="1198">
        <v>114.09</v>
      </c>
      <c r="T5" s="1198">
        <v>74.072620421730008</v>
      </c>
      <c r="U5" s="1198">
        <v>83.973238647090014</v>
      </c>
      <c r="V5" s="1198">
        <v>58.537181830880002</v>
      </c>
      <c r="W5" s="1198">
        <v>69.91</v>
      </c>
      <c r="X5" s="1198">
        <v>69.23</v>
      </c>
      <c r="Y5" s="1750">
        <v>68.290000000000006</v>
      </c>
      <c r="Z5" s="1757">
        <v>127.80350997423</v>
      </c>
      <c r="AA5" s="1227">
        <v>92.924803334359993</v>
      </c>
      <c r="AB5" s="1227">
        <v>140.58711886268003</v>
      </c>
      <c r="AC5" s="1227">
        <v>81.326221964860011</v>
      </c>
      <c r="AD5" s="1227">
        <v>77.578700343519998</v>
      </c>
      <c r="AE5" s="1227">
        <v>68.965560785199997</v>
      </c>
      <c r="AF5" s="1227">
        <v>100.57056155442001</v>
      </c>
      <c r="AG5" s="1227">
        <v>53.146216431459997</v>
      </c>
      <c r="AH5" s="1227">
        <v>69.24476257728</v>
      </c>
      <c r="AI5" s="1227">
        <v>45.465211364540004</v>
      </c>
      <c r="AJ5" s="1227">
        <v>144.84759255584999</v>
      </c>
      <c r="AK5" s="1759">
        <v>9.8639011974000006</v>
      </c>
      <c r="AL5" s="1255">
        <v>108.15985066075</v>
      </c>
      <c r="AM5" s="1197">
        <v>165.97937267755003</v>
      </c>
      <c r="AN5" s="1197">
        <v>99.953921762319993</v>
      </c>
      <c r="AO5" s="1197">
        <v>75.558232351950011</v>
      </c>
      <c r="AP5" s="1197">
        <v>76.836201255069994</v>
      </c>
      <c r="AQ5" s="1197">
        <v>75.500283059520001</v>
      </c>
      <c r="AR5" s="1256">
        <v>88.336672650840001</v>
      </c>
      <c r="AS5" s="1255">
        <v>37.200000000000003</v>
      </c>
      <c r="AT5" s="1197">
        <v>51.81</v>
      </c>
      <c r="AU5" s="1197">
        <v>74.22</v>
      </c>
      <c r="AV5" s="1197">
        <v>60.77</v>
      </c>
      <c r="AW5" s="1197">
        <v>60.71</v>
      </c>
      <c r="AX5" s="1197">
        <v>60.87</v>
      </c>
      <c r="AY5" s="1197">
        <v>63.336796297250004</v>
      </c>
      <c r="AZ5" s="1197">
        <v>95.685761374960009</v>
      </c>
      <c r="BA5" s="1197">
        <v>33.030642348480001</v>
      </c>
      <c r="BB5" s="1197">
        <v>57.094842463019994</v>
      </c>
      <c r="BC5" s="1197">
        <v>59.262426904659989</v>
      </c>
      <c r="BD5" s="1256">
        <v>42.344114127010002</v>
      </c>
      <c r="BE5" s="1760">
        <v>80.603778345519999</v>
      </c>
      <c r="BF5" s="1761">
        <v>32.467054591349999</v>
      </c>
      <c r="BG5" s="1761">
        <v>31.734288274170002</v>
      </c>
      <c r="BH5" s="1761">
        <v>46.781956963109998</v>
      </c>
      <c r="BI5" s="1761">
        <v>66.214415983799995</v>
      </c>
      <c r="BJ5" s="1761">
        <v>53.477090092119994</v>
      </c>
      <c r="BK5" s="1762">
        <v>62.462863258520017</v>
      </c>
      <c r="BL5" s="1762">
        <v>34.265749766170003</v>
      </c>
      <c r="BM5" s="1762">
        <v>60.703255780239999</v>
      </c>
      <c r="BN5" s="1762">
        <v>40.543504949960003</v>
      </c>
      <c r="BO5" s="1232">
        <v>15.311336690189998</v>
      </c>
      <c r="BP5" s="1762">
        <v>57.404619328590009</v>
      </c>
      <c r="BQ5" s="1762">
        <v>64.204287070807283</v>
      </c>
      <c r="BR5" s="1762">
        <v>56.503674677199996</v>
      </c>
      <c r="BS5" s="1762">
        <v>56.70143375</v>
      </c>
      <c r="BT5" s="1762">
        <v>54.89241906995111</v>
      </c>
      <c r="BU5" s="1762">
        <v>85.481010937999997</v>
      </c>
      <c r="BV5" s="1762">
        <v>43.574232687590914</v>
      </c>
      <c r="BW5" s="1762">
        <v>54.376866833000001</v>
      </c>
      <c r="BX5" s="1762">
        <v>46.458788934742088</v>
      </c>
      <c r="BY5" s="1762">
        <v>58.429725793859994</v>
      </c>
      <c r="BZ5" s="1762">
        <v>36.8117250058</v>
      </c>
      <c r="CA5" s="1762">
        <v>79.843668116227278</v>
      </c>
      <c r="CB5" s="1231">
        <v>87.093057908560013</v>
      </c>
      <c r="CC5" s="1762">
        <v>70.456314604270005</v>
      </c>
      <c r="CD5" s="1762">
        <v>94.004493551890022</v>
      </c>
      <c r="CE5" s="1762">
        <v>118.64195898679</v>
      </c>
      <c r="CF5" s="1762">
        <v>89.837118842820018</v>
      </c>
      <c r="CG5" s="1762">
        <v>52.719333941400002</v>
      </c>
      <c r="CH5" s="1762">
        <v>71.355191950318186</v>
      </c>
      <c r="CI5" s="1762">
        <v>33.471579202545456</v>
      </c>
      <c r="CJ5" s="1762">
        <v>47.49708913673863</v>
      </c>
      <c r="CK5" s="1762">
        <v>46.292953502227284</v>
      </c>
      <c r="CL5" s="1762">
        <v>75.768446626525005</v>
      </c>
      <c r="CM5" s="1762">
        <v>94.426525824681804</v>
      </c>
      <c r="CN5" s="1231">
        <v>88.346471519781247</v>
      </c>
      <c r="CO5" s="1762">
        <v>56.424924176522062</v>
      </c>
      <c r="CP5" s="1762">
        <v>45.469450964499998</v>
      </c>
      <c r="CQ5" s="1762">
        <v>37.945238419675</v>
      </c>
      <c r="CR5" s="1762">
        <v>85.271452236149997</v>
      </c>
      <c r="CS5" s="1762">
        <v>93.050263172789997</v>
      </c>
      <c r="CT5" s="1762">
        <v>54.928328913455005</v>
      </c>
      <c r="CU5" s="1762">
        <v>61.446569506630027</v>
      </c>
      <c r="CV5" s="1762">
        <v>34.925307461125001</v>
      </c>
      <c r="CW5" s="1762">
        <v>58.658949712964997</v>
      </c>
      <c r="CX5" s="1762">
        <v>64.162142177725002</v>
      </c>
      <c r="CY5" s="1762">
        <v>60.516837942360013</v>
      </c>
      <c r="CZ5" s="1231">
        <v>66.878237332928279</v>
      </c>
      <c r="DA5" s="1762">
        <v>63.534325466281857</v>
      </c>
      <c r="DB5" s="1762">
        <v>36.980668954237508</v>
      </c>
      <c r="DC5" s="1762">
        <v>30.941876098436364</v>
      </c>
      <c r="DD5" s="1762">
        <v>34.196443476055556</v>
      </c>
      <c r="DE5" s="1762">
        <v>45.331609994280008</v>
      </c>
      <c r="DF5" s="1762">
        <v>55.834566383237501</v>
      </c>
      <c r="DG5" s="1762">
        <v>35.175701681137504</v>
      </c>
      <c r="DH5" s="1762">
        <v>29.453029733090911</v>
      </c>
      <c r="DI5" s="1762">
        <v>40.826814042049996</v>
      </c>
      <c r="DJ5" s="1762">
        <v>82.071729248991488</v>
      </c>
      <c r="DK5" s="1762">
        <v>59.86481729379544</v>
      </c>
      <c r="DL5" s="1231">
        <v>92.865798233000007</v>
      </c>
      <c r="DM5" s="1762">
        <v>38.55580770990057</v>
      </c>
      <c r="DN5" s="1762">
        <v>74.545468790029034</v>
      </c>
      <c r="DO5" s="1762">
        <v>96.194636012249987</v>
      </c>
      <c r="DP5" s="1762">
        <v>110.46194815824003</v>
      </c>
      <c r="DQ5" s="1762">
        <v>66.500357680980002</v>
      </c>
      <c r="DR5" s="1762">
        <v>104.83752681407999</v>
      </c>
      <c r="DS5" s="1762">
        <v>102.93701745052499</v>
      </c>
      <c r="DT5" s="1762">
        <v>61.088494804785007</v>
      </c>
      <c r="DU5" s="1762">
        <v>112.71969031674486</v>
      </c>
      <c r="DV5" s="1762">
        <v>135.97688814235494</v>
      </c>
      <c r="DW5" s="1762">
        <v>159.16613360193571</v>
      </c>
      <c r="DX5" s="1231">
        <v>94.130149975000009</v>
      </c>
      <c r="DY5" s="1762">
        <v>127.31365695999999</v>
      </c>
      <c r="DZ5" s="1762">
        <v>141.88189434500001</v>
      </c>
      <c r="EA5" s="1762">
        <v>143.453256375</v>
      </c>
      <c r="EB5" s="1762">
        <v>169.68796461000002</v>
      </c>
      <c r="EC5" s="1762">
        <v>123.409470125</v>
      </c>
      <c r="ED5" s="1762">
        <v>231.244465085</v>
      </c>
      <c r="EE5" s="1762">
        <v>140.12931834</v>
      </c>
      <c r="EF5" s="1762">
        <v>147.13578425700001</v>
      </c>
      <c r="EG5" s="1762">
        <v>126.37118002499999</v>
      </c>
      <c r="EH5" s="1762">
        <v>139.32422597756249</v>
      </c>
      <c r="EI5" s="1762">
        <v>125.74011394475015</v>
      </c>
      <c r="EJ5" s="1231">
        <v>106.62642442521999</v>
      </c>
      <c r="EK5" s="1762">
        <v>126.48034860882225</v>
      </c>
      <c r="EL5" s="1762">
        <v>192.41788365318752</v>
      </c>
      <c r="EM5" s="1762">
        <v>124.87493199135002</v>
      </c>
      <c r="EN5" s="1762">
        <v>91.865502926232324</v>
      </c>
      <c r="EO5" s="1762">
        <v>194.82980764630312</v>
      </c>
      <c r="EP5" s="1762">
        <v>119.50394030938001</v>
      </c>
      <c r="EQ5" s="1762">
        <v>133.11182715876001</v>
      </c>
      <c r="ER5" s="1762">
        <v>138.95405136035998</v>
      </c>
      <c r="ES5" s="1762">
        <v>165.12959276658</v>
      </c>
      <c r="ET5" s="1762">
        <v>91.265622383450008</v>
      </c>
      <c r="EU5" s="1762">
        <v>146.47802121116999</v>
      </c>
      <c r="EV5" s="1231">
        <v>86.426695570319993</v>
      </c>
      <c r="EW5" s="1762">
        <v>99.540803834190001</v>
      </c>
      <c r="EX5" s="1762">
        <v>212.35476626077872</v>
      </c>
      <c r="EY5" s="1762">
        <v>141.97750532694499</v>
      </c>
      <c r="EZ5" s="1762">
        <v>186.76303994395499</v>
      </c>
      <c r="FA5" s="1762">
        <v>155.99845868540999</v>
      </c>
      <c r="FB5" s="1762">
        <v>126.59627845980999</v>
      </c>
      <c r="FC5" s="1762">
        <v>76.715825502259989</v>
      </c>
      <c r="FD5" s="1762">
        <v>163.25964877999999</v>
      </c>
      <c r="FE5" s="1762">
        <v>115.662109765965</v>
      </c>
      <c r="FF5" s="1762">
        <v>122.1689764885023</v>
      </c>
      <c r="FG5" s="1762">
        <v>128.27742531292742</v>
      </c>
      <c r="FH5" s="1231">
        <v>130.86132628472998</v>
      </c>
      <c r="FI5" s="1762">
        <v>182.83906635719495</v>
      </c>
      <c r="FJ5" s="1762">
        <v>146.01050593449</v>
      </c>
      <c r="FK5" s="1762">
        <v>147.62</v>
      </c>
      <c r="FL5" s="1762">
        <v>171.44</v>
      </c>
      <c r="FM5" s="1762">
        <v>102.3</v>
      </c>
      <c r="FN5" s="1762">
        <v>83.39</v>
      </c>
      <c r="FO5" s="1762">
        <v>106.79096484104002</v>
      </c>
      <c r="FP5" s="1762">
        <v>73.822850750000001</v>
      </c>
      <c r="FQ5" s="1762">
        <v>117.5008057058411</v>
      </c>
      <c r="FR5" s="1762">
        <v>168.29910864000001</v>
      </c>
      <c r="FS5" s="1232">
        <v>184.25281820399999</v>
      </c>
    </row>
    <row r="6" spans="1:175" ht="38.15" customHeight="1" x14ac:dyDescent="0.5">
      <c r="A6" s="1234" t="s">
        <v>872</v>
      </c>
      <c r="B6" s="1200">
        <v>53.705679778029996</v>
      </c>
      <c r="C6" s="1199">
        <v>64.209638489260001</v>
      </c>
      <c r="D6" s="1199">
        <v>45.256945938249999</v>
      </c>
      <c r="E6" s="1199">
        <v>51.672885878389998</v>
      </c>
      <c r="F6" s="1199">
        <v>67.02</v>
      </c>
      <c r="G6" s="1199">
        <v>89.86</v>
      </c>
      <c r="H6" s="1197">
        <v>100.58</v>
      </c>
      <c r="I6" s="1197">
        <v>34.11</v>
      </c>
      <c r="J6" s="1197">
        <v>64.9609375</v>
      </c>
      <c r="K6" s="1197">
        <v>99.07473749127999</v>
      </c>
      <c r="L6" s="1197">
        <v>46.34</v>
      </c>
      <c r="M6" s="1522">
        <v>89.56</v>
      </c>
      <c r="N6" s="1752">
        <v>129.11000000000001</v>
      </c>
      <c r="O6" s="1198">
        <v>28.65</v>
      </c>
      <c r="P6" s="1198">
        <v>66.099999999999994</v>
      </c>
      <c r="Q6" s="1198">
        <v>157.47999999999999</v>
      </c>
      <c r="R6" s="1198">
        <v>130.31</v>
      </c>
      <c r="S6" s="1198">
        <v>89.6</v>
      </c>
      <c r="T6" s="1198">
        <v>80.42</v>
      </c>
      <c r="U6" s="1198">
        <v>102.42990098032001</v>
      </c>
      <c r="V6" s="1198">
        <v>100.96052644634999</v>
      </c>
      <c r="W6" s="1198">
        <v>153.28</v>
      </c>
      <c r="X6" s="1198">
        <v>49.11</v>
      </c>
      <c r="Y6" s="1750">
        <v>111.31</v>
      </c>
      <c r="Z6" s="1757">
        <v>64.195662301360016</v>
      </c>
      <c r="AA6" s="1227">
        <v>202.01620203512999</v>
      </c>
      <c r="AB6" s="1227">
        <v>90.19381142651001</v>
      </c>
      <c r="AC6" s="1227">
        <v>114.50703935892001</v>
      </c>
      <c r="AD6" s="1227">
        <v>75.721769921139995</v>
      </c>
      <c r="AE6" s="1227">
        <v>79.412927273980017</v>
      </c>
      <c r="AF6" s="1227">
        <v>50.852411087999997</v>
      </c>
      <c r="AG6" s="1227">
        <v>121.95866808912</v>
      </c>
      <c r="AH6" s="1227">
        <v>63.88598723402999</v>
      </c>
      <c r="AI6" s="1227">
        <v>149.01022471695001</v>
      </c>
      <c r="AJ6" s="1227">
        <v>96.06239270364</v>
      </c>
      <c r="AK6" s="1759">
        <v>107.31047083742</v>
      </c>
      <c r="AL6" s="1255">
        <v>72.669154943540008</v>
      </c>
      <c r="AM6" s="1197">
        <v>138.537524834175</v>
      </c>
      <c r="AN6" s="1197">
        <v>162.20062208920001</v>
      </c>
      <c r="AO6" s="1197">
        <v>134.03764850799999</v>
      </c>
      <c r="AP6" s="1197">
        <v>131.89709351904</v>
      </c>
      <c r="AQ6" s="1197">
        <v>67.656655397549997</v>
      </c>
      <c r="AR6" s="1256">
        <v>124.858912697961</v>
      </c>
      <c r="AS6" s="1255">
        <v>67.78</v>
      </c>
      <c r="AT6" s="1197">
        <v>35.799999999999997</v>
      </c>
      <c r="AU6" s="1197">
        <v>63.08</v>
      </c>
      <c r="AV6" s="1197">
        <v>92.535589553280005</v>
      </c>
      <c r="AW6" s="1197">
        <v>110.89330498964001</v>
      </c>
      <c r="AX6" s="1197">
        <v>96.22943088433999</v>
      </c>
      <c r="AY6" s="1197">
        <v>72.641811159179994</v>
      </c>
      <c r="AZ6" s="1197">
        <v>92.237267442399997</v>
      </c>
      <c r="BA6" s="1197">
        <v>72.832482396746357</v>
      </c>
      <c r="BB6" s="1197">
        <v>98.256751213830029</v>
      </c>
      <c r="BC6" s="1197">
        <v>61.868257488060003</v>
      </c>
      <c r="BD6" s="1256">
        <v>48.218005303160005</v>
      </c>
      <c r="BE6" s="1760">
        <v>45.83537539260999</v>
      </c>
      <c r="BF6" s="1761">
        <v>37.287450866920004</v>
      </c>
      <c r="BG6" s="1761">
        <v>33.465484095375459</v>
      </c>
      <c r="BH6" s="1761">
        <v>79.116321309806793</v>
      </c>
      <c r="BI6" s="1761">
        <v>34.250848211382724</v>
      </c>
      <c r="BJ6" s="1761">
        <v>90.287202344880015</v>
      </c>
      <c r="BK6" s="1762">
        <v>74.805369539249995</v>
      </c>
      <c r="BL6" s="1762">
        <v>60.206964081749554</v>
      </c>
      <c r="BM6" s="1762">
        <v>73.188284718376252</v>
      </c>
      <c r="BN6" s="1762">
        <v>43.42095049404</v>
      </c>
      <c r="BO6" s="1232">
        <v>40.677699825355127</v>
      </c>
      <c r="BP6" s="1762">
        <v>61.046462668689998</v>
      </c>
      <c r="BQ6" s="1762">
        <v>55.059607748275504</v>
      </c>
      <c r="BR6" s="1762">
        <v>83.789089022649989</v>
      </c>
      <c r="BS6" s="1762">
        <v>94.926878460821854</v>
      </c>
      <c r="BT6" s="1762">
        <v>79.497935604909998</v>
      </c>
      <c r="BU6" s="1762">
        <v>35.603945480000007</v>
      </c>
      <c r="BV6" s="1762">
        <v>72.529898611227267</v>
      </c>
      <c r="BW6" s="1762">
        <v>70.778279395499993</v>
      </c>
      <c r="BX6" s="1762">
        <v>59.940141803274997</v>
      </c>
      <c r="BY6" s="1762">
        <v>61.124436728200003</v>
      </c>
      <c r="BZ6" s="1762">
        <v>56.527917407369998</v>
      </c>
      <c r="CA6" s="1762">
        <v>71.789080542125021</v>
      </c>
      <c r="CB6" s="1231">
        <v>93.888794648960015</v>
      </c>
      <c r="CC6" s="1762">
        <v>73.967266768750008</v>
      </c>
      <c r="CD6" s="1762">
        <v>130.94014847763</v>
      </c>
      <c r="CE6" s="1762">
        <v>93.090521072835003</v>
      </c>
      <c r="CF6" s="1762">
        <v>80.780989779379993</v>
      </c>
      <c r="CG6" s="1762">
        <v>80.582048094300006</v>
      </c>
      <c r="CH6" s="1762">
        <v>59.59802804804545</v>
      </c>
      <c r="CI6" s="1762">
        <v>94.25237917952272</v>
      </c>
      <c r="CJ6" s="1762">
        <v>110.40625892689091</v>
      </c>
      <c r="CK6" s="1762">
        <v>126.4338896098409</v>
      </c>
      <c r="CL6" s="1762">
        <v>61.921694080522713</v>
      </c>
      <c r="CM6" s="1762">
        <v>92.460180710659088</v>
      </c>
      <c r="CN6" s="1231">
        <v>64.800659163750012</v>
      </c>
      <c r="CO6" s="1762">
        <v>98.517408482443528</v>
      </c>
      <c r="CP6" s="1762">
        <v>116.76306501255002</v>
      </c>
      <c r="CQ6" s="1762">
        <v>100.25154698004499</v>
      </c>
      <c r="CR6" s="1762">
        <v>45.745168759359998</v>
      </c>
      <c r="CS6" s="1762">
        <v>89.388679678184999</v>
      </c>
      <c r="CT6" s="1762">
        <v>102.38321470409667</v>
      </c>
      <c r="CU6" s="1762">
        <v>48.926500175558779</v>
      </c>
      <c r="CV6" s="1762">
        <v>71.895994550421022</v>
      </c>
      <c r="CW6" s="1762">
        <v>115.73748476135999</v>
      </c>
      <c r="CX6" s="1762">
        <v>59.666641914424993</v>
      </c>
      <c r="CY6" s="1762">
        <v>30.531258941369998</v>
      </c>
      <c r="CZ6" s="1231">
        <v>69.96949439263436</v>
      </c>
      <c r="DA6" s="1762">
        <v>66.471019673002644</v>
      </c>
      <c r="DB6" s="1762">
        <v>79.090851425922722</v>
      </c>
      <c r="DC6" s="1762">
        <v>31.967514157227274</v>
      </c>
      <c r="DD6" s="1762">
        <v>30.930305218812496</v>
      </c>
      <c r="DE6" s="1762">
        <v>44.010824731849986</v>
      </c>
      <c r="DF6" s="1762">
        <v>68.296463084685001</v>
      </c>
      <c r="DG6" s="1762">
        <v>62.567861986187509</v>
      </c>
      <c r="DH6" s="1762">
        <v>73.139078291965902</v>
      </c>
      <c r="DI6" s="1762">
        <v>78.009240109375014</v>
      </c>
      <c r="DJ6" s="1762">
        <v>43.054308234456435</v>
      </c>
      <c r="DK6" s="1762">
        <v>73.286191645909085</v>
      </c>
      <c r="DL6" s="1231">
        <v>72.614430581791652</v>
      </c>
      <c r="DM6" s="1762">
        <v>61.913961022452661</v>
      </c>
      <c r="DN6" s="1762">
        <v>81.269633428234854</v>
      </c>
      <c r="DO6" s="1762">
        <v>83.030888092904831</v>
      </c>
      <c r="DP6" s="1762">
        <v>93.576580318970016</v>
      </c>
      <c r="DQ6" s="1762">
        <v>109.59736864988999</v>
      </c>
      <c r="DR6" s="1762">
        <v>78.62778574139999</v>
      </c>
      <c r="DS6" s="1762">
        <v>61.866597525805005</v>
      </c>
      <c r="DT6" s="1762">
        <v>84.952280714999276</v>
      </c>
      <c r="DU6" s="1762">
        <v>59.216805268693548</v>
      </c>
      <c r="DV6" s="1762">
        <v>149.63955624713984</v>
      </c>
      <c r="DW6" s="1762">
        <v>67.325219651205799</v>
      </c>
      <c r="DX6" s="1231">
        <v>107.29666002</v>
      </c>
      <c r="DY6" s="1762">
        <v>166.10038771500001</v>
      </c>
      <c r="DZ6" s="1762">
        <v>189.85641948</v>
      </c>
      <c r="EA6" s="1762">
        <v>104.23916375</v>
      </c>
      <c r="EB6" s="1762">
        <v>210.54013501499998</v>
      </c>
      <c r="EC6" s="1762">
        <v>286.06006495999998</v>
      </c>
      <c r="ED6" s="1762">
        <v>277.87316287499999</v>
      </c>
      <c r="EE6" s="1762">
        <v>234.14432782999998</v>
      </c>
      <c r="EF6" s="1762">
        <v>245.85154422149998</v>
      </c>
      <c r="EG6" s="1762">
        <v>126.45402740999999</v>
      </c>
      <c r="EH6" s="1762">
        <v>139.41556521952501</v>
      </c>
      <c r="EI6" s="1762">
        <v>125.82254761062133</v>
      </c>
      <c r="EJ6" s="1231">
        <v>145.27510364784001</v>
      </c>
      <c r="EK6" s="1762">
        <v>180.18427263211998</v>
      </c>
      <c r="EL6" s="1762">
        <v>119.62004847421251</v>
      </c>
      <c r="EM6" s="1762">
        <v>135.3077334477</v>
      </c>
      <c r="EN6" s="1762">
        <v>185.50473095454544</v>
      </c>
      <c r="EO6" s="1762">
        <v>99.979585903829545</v>
      </c>
      <c r="EP6" s="1762">
        <v>182.25062317142005</v>
      </c>
      <c r="EQ6" s="1762">
        <v>182.82900681689998</v>
      </c>
      <c r="ER6" s="1762">
        <v>166.88030558139002</v>
      </c>
      <c r="ES6" s="1762">
        <v>119.58323637136499</v>
      </c>
      <c r="ET6" s="1762">
        <v>153.050444967125</v>
      </c>
      <c r="EU6" s="1762">
        <v>159.44671930039999</v>
      </c>
      <c r="EV6" s="1231">
        <v>237.40595003607493</v>
      </c>
      <c r="EW6" s="1762">
        <v>119.99493922891499</v>
      </c>
      <c r="EX6" s="1762">
        <v>143.93168029999501</v>
      </c>
      <c r="EY6" s="1762">
        <v>183.14534261451004</v>
      </c>
      <c r="EZ6" s="1762">
        <v>163.40265298694999</v>
      </c>
      <c r="FA6" s="1762">
        <v>142.29318594662999</v>
      </c>
      <c r="FB6" s="1762">
        <v>169.26175908380003</v>
      </c>
      <c r="FC6" s="1762">
        <v>188.60381043977998</v>
      </c>
      <c r="FD6" s="1762">
        <v>100.34053532</v>
      </c>
      <c r="FE6" s="1762">
        <v>133.33228772585403</v>
      </c>
      <c r="FF6" s="1762">
        <v>180.09413000289274</v>
      </c>
      <c r="FG6" s="1762">
        <v>189.09883650303738</v>
      </c>
      <c r="FH6" s="1231">
        <v>224.80677937956</v>
      </c>
      <c r="FI6" s="1762">
        <v>159.05821090535997</v>
      </c>
      <c r="FJ6" s="1762">
        <v>205.52774048087994</v>
      </c>
      <c r="FK6" s="1762">
        <v>144.13</v>
      </c>
      <c r="FL6" s="1762">
        <v>135.08000000000001</v>
      </c>
      <c r="FM6" s="1762">
        <v>174.2</v>
      </c>
      <c r="FN6" s="1762">
        <v>170.89</v>
      </c>
      <c r="FO6" s="1762">
        <v>261.54000000000002</v>
      </c>
      <c r="FP6" s="1762">
        <v>216.73081710000002</v>
      </c>
      <c r="FQ6" s="1762">
        <v>293.14589257492139</v>
      </c>
      <c r="FR6" s="1762">
        <v>114.9381096</v>
      </c>
      <c r="FS6" s="1232">
        <v>126.259230608</v>
      </c>
    </row>
    <row r="7" spans="1:175" ht="38.15" customHeight="1" x14ac:dyDescent="0.5">
      <c r="A7" s="1234" t="s">
        <v>873</v>
      </c>
      <c r="B7" s="1200">
        <v>9.1767312990399983</v>
      </c>
      <c r="C7" s="1199">
        <v>7.8433706944099999</v>
      </c>
      <c r="D7" s="1199">
        <v>7.18</v>
      </c>
      <c r="E7" s="1199">
        <v>13.75</v>
      </c>
      <c r="F7" s="1199">
        <v>9.39</v>
      </c>
      <c r="G7" s="1199">
        <v>10.86</v>
      </c>
      <c r="H7" s="1197">
        <v>12.041015625</v>
      </c>
      <c r="I7" s="1197">
        <v>10.263671875</v>
      </c>
      <c r="J7" s="1197">
        <v>26.85</v>
      </c>
      <c r="K7" s="1197">
        <v>12.31</v>
      </c>
      <c r="L7" s="1197">
        <v>14.15</v>
      </c>
      <c r="M7" s="1522">
        <v>16.760000000000002</v>
      </c>
      <c r="N7" s="1752">
        <v>15.01</v>
      </c>
      <c r="O7" s="1198">
        <v>17.2</v>
      </c>
      <c r="P7" s="1198">
        <v>14.32</v>
      </c>
      <c r="Q7" s="1198">
        <v>25.11</v>
      </c>
      <c r="R7" s="1198">
        <v>19.68</v>
      </c>
      <c r="S7" s="1198">
        <v>15.04</v>
      </c>
      <c r="T7" s="1198">
        <v>8.5913760985599996</v>
      </c>
      <c r="U7" s="1198">
        <v>19.485360803670002</v>
      </c>
      <c r="V7" s="1198">
        <v>21.430143117149999</v>
      </c>
      <c r="W7" s="1198">
        <v>20.3</v>
      </c>
      <c r="X7" s="1198">
        <v>22.47</v>
      </c>
      <c r="Y7" s="1750">
        <v>20.93</v>
      </c>
      <c r="Z7" s="1757">
        <v>20.510334240479999</v>
      </c>
      <c r="AA7" s="1227">
        <v>5.9399735222500007</v>
      </c>
      <c r="AB7" s="1227">
        <v>21.300812713199999</v>
      </c>
      <c r="AC7" s="1227">
        <v>10.333862023400002</v>
      </c>
      <c r="AD7" s="1227">
        <v>11.76564621528</v>
      </c>
      <c r="AE7" s="1227">
        <v>9.0924688645000007</v>
      </c>
      <c r="AF7" s="1227">
        <v>15.77457502799</v>
      </c>
      <c r="AG7" s="1227">
        <v>12.40398546155</v>
      </c>
      <c r="AH7" s="1227">
        <v>14.689538421659998</v>
      </c>
      <c r="AI7" s="1227">
        <v>17.675098448519996</v>
      </c>
      <c r="AJ7" s="1227">
        <v>12.283157929639998</v>
      </c>
      <c r="AK7" s="1759">
        <v>22.6905277553</v>
      </c>
      <c r="AL7" s="1255">
        <v>24.524044389699998</v>
      </c>
      <c r="AM7" s="1197">
        <v>19.15109252988</v>
      </c>
      <c r="AN7" s="1197">
        <v>15.4145750515</v>
      </c>
      <c r="AO7" s="1197">
        <v>14.721671001279999</v>
      </c>
      <c r="AP7" s="1197">
        <v>13.889391361649999</v>
      </c>
      <c r="AQ7" s="1197">
        <v>13.604572455149999</v>
      </c>
      <c r="AR7" s="1256">
        <v>12.313973602950002</v>
      </c>
      <c r="AS7" s="1255">
        <v>6.48</v>
      </c>
      <c r="AT7" s="1197">
        <v>6.41</v>
      </c>
      <c r="AU7" s="1197">
        <v>6.26</v>
      </c>
      <c r="AV7" s="1197">
        <v>5.88</v>
      </c>
      <c r="AW7" s="1197">
        <v>8.16</v>
      </c>
      <c r="AX7" s="1197">
        <v>5.21</v>
      </c>
      <c r="AY7" s="1197">
        <v>7.78631159551</v>
      </c>
      <c r="AZ7" s="1197">
        <v>6.8612094816500004</v>
      </c>
      <c r="BA7" s="1197">
        <v>3.7863371478599999</v>
      </c>
      <c r="BB7" s="1197">
        <v>8.7544319041000005</v>
      </c>
      <c r="BC7" s="1197">
        <v>7.8974948119300006</v>
      </c>
      <c r="BD7" s="1256">
        <v>2.9241693637899999</v>
      </c>
      <c r="BE7" s="1760">
        <v>4.4705517026400008</v>
      </c>
      <c r="BF7" s="1761">
        <v>3.6392294701899996</v>
      </c>
      <c r="BG7" s="1761">
        <v>1.4376310615700001</v>
      </c>
      <c r="BH7" s="1761">
        <v>4.9394266891600003</v>
      </c>
      <c r="BI7" s="1761">
        <v>6.931686302340001</v>
      </c>
      <c r="BJ7" s="1761">
        <v>3.2681282674000003</v>
      </c>
      <c r="BK7" s="1762">
        <v>3.4108397289699997</v>
      </c>
      <c r="BL7" s="1762">
        <v>5.4412998346100006</v>
      </c>
      <c r="BM7" s="1762">
        <v>4.8106945206000002</v>
      </c>
      <c r="BN7" s="1762">
        <v>5.0529023971200004</v>
      </c>
      <c r="BO7" s="1232">
        <v>6.6027350942499989</v>
      </c>
      <c r="BP7" s="1762">
        <v>4.5954615050999994</v>
      </c>
      <c r="BQ7" s="1762">
        <v>10.35964471572</v>
      </c>
      <c r="BR7" s="1762">
        <v>6.1876442003999994</v>
      </c>
      <c r="BS7" s="1762">
        <v>6.8651573918200004</v>
      </c>
      <c r="BT7" s="1762">
        <v>5.9686978441600003</v>
      </c>
      <c r="BU7" s="1762">
        <v>5.7115436518200005</v>
      </c>
      <c r="BV7" s="1762">
        <v>4.99274106852</v>
      </c>
      <c r="BW7" s="1762">
        <v>9.2354674880100003</v>
      </c>
      <c r="BX7" s="1762">
        <v>8.5772681278499991</v>
      </c>
      <c r="BY7" s="1762">
        <v>6.1686599629699996</v>
      </c>
      <c r="BZ7" s="1762">
        <v>8.4853971865000002</v>
      </c>
      <c r="CA7" s="1762">
        <v>7.893386639536363</v>
      </c>
      <c r="CB7" s="1231">
        <v>8.8413095479700008</v>
      </c>
      <c r="CC7" s="1762">
        <v>10.6713694255</v>
      </c>
      <c r="CD7" s="1762">
        <v>3.8770901383333332</v>
      </c>
      <c r="CE7" s="1762">
        <v>9.34910158429091</v>
      </c>
      <c r="CF7" s="1762">
        <v>8.4372423540000003</v>
      </c>
      <c r="CG7" s="1762">
        <v>7.3658646677499995</v>
      </c>
      <c r="CH7" s="1762">
        <v>6.6996837294090907</v>
      </c>
      <c r="CI7" s="1762">
        <v>6.1463755311863641</v>
      </c>
      <c r="CJ7" s="1762">
        <v>12.087894060740908</v>
      </c>
      <c r="CK7" s="1762">
        <v>12.490803770909091</v>
      </c>
      <c r="CL7" s="1762">
        <v>6.8126954755</v>
      </c>
      <c r="CM7" s="1762">
        <v>6.0032327697272736</v>
      </c>
      <c r="CN7" s="1231">
        <v>5.3777723720999999</v>
      </c>
      <c r="CO7" s="1762">
        <v>5.9975983179000005</v>
      </c>
      <c r="CP7" s="1762">
        <v>6.8252652279000001</v>
      </c>
      <c r="CQ7" s="1762">
        <v>11.617248943295454</v>
      </c>
      <c r="CR7" s="1762">
        <v>7.4310581874999997</v>
      </c>
      <c r="CS7" s="1762">
        <v>7.1947169152500008</v>
      </c>
      <c r="CT7" s="1762">
        <v>4.1588335543649997</v>
      </c>
      <c r="CU7" s="1762">
        <v>7.7172866947999985</v>
      </c>
      <c r="CV7" s="1762">
        <v>7.1973099553950011</v>
      </c>
      <c r="CW7" s="1762">
        <v>7.5413154347499987</v>
      </c>
      <c r="CX7" s="1762">
        <v>7.4410587316650014</v>
      </c>
      <c r="CY7" s="1762">
        <v>6.1360224294800005</v>
      </c>
      <c r="CZ7" s="1231">
        <v>9.7981485765514549</v>
      </c>
      <c r="DA7" s="1762">
        <v>9.30824114772388</v>
      </c>
      <c r="DB7" s="1762">
        <v>10.989456153731819</v>
      </c>
      <c r="DC7" s="1762">
        <v>4.6361087982102278</v>
      </c>
      <c r="DD7" s="1762">
        <v>2.9761259170999992</v>
      </c>
      <c r="DE7" s="1762">
        <v>3.6975227982000005</v>
      </c>
      <c r="DF7" s="1762">
        <v>6.5678060458125005</v>
      </c>
      <c r="DG7" s="1762">
        <v>8.3935131361208359</v>
      </c>
      <c r="DH7" s="1762">
        <v>6.172674382670456</v>
      </c>
      <c r="DI7" s="1762">
        <v>8.2491488658249992</v>
      </c>
      <c r="DJ7" s="1762">
        <v>8.5270247236875001</v>
      </c>
      <c r="DK7" s="1762">
        <v>5.1395842993977263</v>
      </c>
      <c r="DL7" s="1231">
        <v>11.682696829291668</v>
      </c>
      <c r="DM7" s="1762">
        <v>5.8253841349715909</v>
      </c>
      <c r="DN7" s="1762">
        <v>11.355301103522731</v>
      </c>
      <c r="DO7" s="1762">
        <v>9.3100278290340928</v>
      </c>
      <c r="DP7" s="1762">
        <v>12.454964851754999</v>
      </c>
      <c r="DQ7" s="1762">
        <v>7.3176536283999987</v>
      </c>
      <c r="DR7" s="1762">
        <v>11.586462410765002</v>
      </c>
      <c r="DS7" s="1762">
        <v>16.866152236950004</v>
      </c>
      <c r="DT7" s="1762">
        <v>17.767218444307499</v>
      </c>
      <c r="DU7" s="1762">
        <v>13.130953608803628</v>
      </c>
      <c r="DV7" s="1762">
        <v>23.217086061945956</v>
      </c>
      <c r="DW7" s="1762">
        <v>21.719766039155967</v>
      </c>
      <c r="DX7" s="1231">
        <v>18.939571699999998</v>
      </c>
      <c r="DY7" s="1762">
        <v>9.166999950000001</v>
      </c>
      <c r="DZ7" s="1762">
        <v>12.130311689999999</v>
      </c>
      <c r="EA7" s="1762">
        <v>16.830570250000001</v>
      </c>
      <c r="EB7" s="1762">
        <v>18.742370009999998</v>
      </c>
      <c r="EC7" s="1762">
        <v>14.4036705</v>
      </c>
      <c r="ED7" s="1762">
        <v>13.436904799999999</v>
      </c>
      <c r="EE7" s="1762">
        <v>11.024858495000002</v>
      </c>
      <c r="EF7" s="1762">
        <v>11.576101419750001</v>
      </c>
      <c r="EG7" s="1762">
        <v>14.246779645</v>
      </c>
      <c r="EH7" s="1762">
        <v>15.707074558612499</v>
      </c>
      <c r="EI7" s="1762">
        <v>14.175634789147779</v>
      </c>
      <c r="EJ7" s="1231">
        <v>7.6429713933550021</v>
      </c>
      <c r="EK7" s="1762">
        <v>16.534469645497733</v>
      </c>
      <c r="EL7" s="1762">
        <v>13.153434484</v>
      </c>
      <c r="EM7" s="1762">
        <v>6.91897950255</v>
      </c>
      <c r="EN7" s="1762">
        <v>16.994423397136366</v>
      </c>
      <c r="EO7" s="1762">
        <v>7.2762749566666667</v>
      </c>
      <c r="EP7" s="1762">
        <v>7.8349087632200005</v>
      </c>
      <c r="EQ7" s="1762">
        <v>17.593678993189997</v>
      </c>
      <c r="ER7" s="1762">
        <v>14.097510236925</v>
      </c>
      <c r="ES7" s="1762">
        <v>12.403349236484997</v>
      </c>
      <c r="ET7" s="1762">
        <v>16.955805785124998</v>
      </c>
      <c r="EU7" s="1762">
        <v>16.438062228915001</v>
      </c>
      <c r="EV7" s="1231">
        <v>19.126020651209998</v>
      </c>
      <c r="EW7" s="1762">
        <v>4.5312905596899986</v>
      </c>
      <c r="EX7" s="1762">
        <v>12.370281901771499</v>
      </c>
      <c r="EY7" s="1762">
        <v>12.547963845119998</v>
      </c>
      <c r="EZ7" s="1762">
        <v>10.244143573124999</v>
      </c>
      <c r="FA7" s="1762">
        <v>0</v>
      </c>
      <c r="FB7" s="1762">
        <v>14.314299253290001</v>
      </c>
      <c r="FC7" s="1762">
        <v>18.368021241240001</v>
      </c>
      <c r="FD7" s="1762">
        <v>11.330048</v>
      </c>
      <c r="FE7" s="1762">
        <v>28.210129638914999</v>
      </c>
      <c r="FF7" s="1762">
        <v>18.255943893411004</v>
      </c>
      <c r="FG7" s="1762">
        <v>19.168741088081553</v>
      </c>
      <c r="FH7" s="1231">
        <v>15.960742295290004</v>
      </c>
      <c r="FI7" s="1762">
        <v>22.229256095849998</v>
      </c>
      <c r="FJ7" s="1762">
        <v>20.609407182390001</v>
      </c>
      <c r="FK7" s="1762">
        <v>16.77</v>
      </c>
      <c r="FL7" s="1762">
        <v>12.45</v>
      </c>
      <c r="FM7" s="1762">
        <v>15.09</v>
      </c>
      <c r="FN7" s="1762">
        <v>6.22</v>
      </c>
      <c r="FO7" s="1762">
        <v>23.554439083875</v>
      </c>
      <c r="FP7" s="1762">
        <v>17.950522079999999</v>
      </c>
      <c r="FQ7" s="1762">
        <v>40.443153876573362</v>
      </c>
      <c r="FR7" s="1762">
        <v>16.080489450000002</v>
      </c>
      <c r="FS7" s="1232">
        <v>15.683563378000001</v>
      </c>
    </row>
    <row r="8" spans="1:175" ht="38.15" customHeight="1" x14ac:dyDescent="0.5">
      <c r="A8" s="1234" t="s">
        <v>874</v>
      </c>
      <c r="B8" s="1200">
        <v>0</v>
      </c>
      <c r="C8" s="1199">
        <v>0</v>
      </c>
      <c r="D8" s="1199">
        <v>0</v>
      </c>
      <c r="E8" s="1749">
        <v>0</v>
      </c>
      <c r="F8" s="1749">
        <v>0</v>
      </c>
      <c r="G8" s="1749">
        <v>0</v>
      </c>
      <c r="H8" s="1749">
        <v>0</v>
      </c>
      <c r="I8" s="1749">
        <v>0</v>
      </c>
      <c r="J8" s="1749">
        <v>0</v>
      </c>
      <c r="K8" s="1749">
        <v>0</v>
      </c>
      <c r="L8" s="1749">
        <v>0</v>
      </c>
      <c r="M8" s="1750">
        <v>0</v>
      </c>
      <c r="N8" s="1752">
        <v>0</v>
      </c>
      <c r="O8" s="1198">
        <v>0</v>
      </c>
      <c r="P8" s="1198">
        <v>0</v>
      </c>
      <c r="Q8" s="1198">
        <v>0</v>
      </c>
      <c r="R8" s="1198">
        <v>0</v>
      </c>
      <c r="S8" s="1198"/>
      <c r="T8" s="1198">
        <v>0</v>
      </c>
      <c r="U8" s="1198">
        <v>0</v>
      </c>
      <c r="V8" s="1198">
        <v>0</v>
      </c>
      <c r="W8" s="1198">
        <v>0</v>
      </c>
      <c r="X8" s="1198">
        <v>0</v>
      </c>
      <c r="Y8" s="1750">
        <v>0</v>
      </c>
      <c r="Z8" s="1757">
        <v>0</v>
      </c>
      <c r="AA8" s="1227">
        <v>0</v>
      </c>
      <c r="AB8" s="1227">
        <v>0</v>
      </c>
      <c r="AC8" s="1227">
        <v>0</v>
      </c>
      <c r="AD8" s="1227">
        <v>0</v>
      </c>
      <c r="AE8" s="1227">
        <v>0</v>
      </c>
      <c r="AF8" s="1227">
        <v>0</v>
      </c>
      <c r="AG8" s="1227">
        <v>0</v>
      </c>
      <c r="AH8" s="1227">
        <v>0</v>
      </c>
      <c r="AI8" s="1227">
        <v>0</v>
      </c>
      <c r="AJ8" s="1227">
        <v>0</v>
      </c>
      <c r="AK8" s="1759">
        <v>0</v>
      </c>
      <c r="AL8" s="1255">
        <v>0</v>
      </c>
      <c r="AM8" s="1197">
        <v>0</v>
      </c>
      <c r="AN8" s="1197">
        <v>0</v>
      </c>
      <c r="AO8" s="1197">
        <v>0</v>
      </c>
      <c r="AP8" s="1197">
        <v>0</v>
      </c>
      <c r="AQ8" s="1197">
        <v>0</v>
      </c>
      <c r="AR8" s="1256">
        <v>0</v>
      </c>
      <c r="AS8" s="1255">
        <v>0</v>
      </c>
      <c r="AT8" s="1197">
        <v>0</v>
      </c>
      <c r="AU8" s="1197">
        <v>0</v>
      </c>
      <c r="AV8" s="1197">
        <v>0</v>
      </c>
      <c r="AW8" s="1197">
        <v>0</v>
      </c>
      <c r="AX8" s="1197">
        <v>0</v>
      </c>
      <c r="AY8" s="1197">
        <v>0</v>
      </c>
      <c r="AZ8" s="1197">
        <v>0</v>
      </c>
      <c r="BA8" s="1197">
        <v>0</v>
      </c>
      <c r="BB8" s="1197">
        <v>0</v>
      </c>
      <c r="BC8" s="1197">
        <v>0</v>
      </c>
      <c r="BD8" s="1256">
        <v>0</v>
      </c>
      <c r="BE8" s="1760">
        <v>1.0342547441111112</v>
      </c>
      <c r="BF8" s="1761">
        <v>3.8188342949545455</v>
      </c>
      <c r="BG8" s="1761">
        <v>3.9768250080000001</v>
      </c>
      <c r="BH8" s="1761">
        <v>5.6939965156999994</v>
      </c>
      <c r="BI8" s="1761">
        <v>2.7018750132000005</v>
      </c>
      <c r="BJ8" s="1761">
        <v>5.2922561310000003</v>
      </c>
      <c r="BK8" s="1762">
        <v>5.0450331683499998</v>
      </c>
      <c r="BL8" s="1762">
        <v>6.3780347583104247</v>
      </c>
      <c r="BM8" s="1762">
        <v>5.5226320056818183</v>
      </c>
      <c r="BN8" s="1762">
        <v>0</v>
      </c>
      <c r="BO8" s="1232">
        <v>0</v>
      </c>
      <c r="BP8" s="1762">
        <v>6.7308037872900002</v>
      </c>
      <c r="BQ8" s="1762">
        <v>10.419874882199998</v>
      </c>
      <c r="BR8" s="1762">
        <v>9.467328415319999</v>
      </c>
      <c r="BS8" s="1762">
        <v>5.3580545694359261</v>
      </c>
      <c r="BT8" s="1762">
        <v>12.842441245310001</v>
      </c>
      <c r="BU8" s="1762">
        <v>16.759731547649999</v>
      </c>
      <c r="BV8" s="1762">
        <v>8.2642758669545451</v>
      </c>
      <c r="BW8" s="1762">
        <v>36.638004176833242</v>
      </c>
      <c r="BX8" s="1762">
        <v>14.752686736025002</v>
      </c>
      <c r="BY8" s="1762">
        <v>0</v>
      </c>
      <c r="BZ8" s="1762">
        <v>14.724087006085112</v>
      </c>
      <c r="CA8" s="1762">
        <v>18.575464910201251</v>
      </c>
      <c r="CB8" s="1231">
        <v>11.512476160798725</v>
      </c>
      <c r="CC8" s="1762">
        <v>11.184937581234376</v>
      </c>
      <c r="CD8" s="1762">
        <v>23.41795058897641</v>
      </c>
      <c r="CE8" s="1762">
        <v>6.2887042941000004</v>
      </c>
      <c r="CF8" s="1762">
        <v>22.434257711400001</v>
      </c>
      <c r="CG8" s="1762">
        <v>0</v>
      </c>
      <c r="CH8" s="1762">
        <v>61.089439590909095</v>
      </c>
      <c r="CI8" s="1762">
        <v>6.4675703547167025</v>
      </c>
      <c r="CJ8" s="1762">
        <v>6.8851031332978128</v>
      </c>
      <c r="CK8" s="1762">
        <v>14.889598817231251</v>
      </c>
      <c r="CL8" s="1762">
        <v>0</v>
      </c>
      <c r="CM8" s="1762">
        <v>0</v>
      </c>
      <c r="CN8" s="1231">
        <v>20.516148972457035</v>
      </c>
      <c r="CO8" s="1762">
        <v>21.016995881888672</v>
      </c>
      <c r="CP8" s="1762">
        <v>11.100519513281251</v>
      </c>
      <c r="CQ8" s="1762">
        <v>12.7995940078125</v>
      </c>
      <c r="CR8" s="1762">
        <v>12.8290104234375</v>
      </c>
      <c r="CS8" s="1762">
        <v>0</v>
      </c>
      <c r="CT8" s="1762">
        <v>17.1075702744</v>
      </c>
      <c r="CU8" s="1762">
        <v>9.8444593994250003</v>
      </c>
      <c r="CV8" s="1762">
        <v>11.505076603234999</v>
      </c>
      <c r="CW8" s="1762">
        <v>4.0367649999999995E-3</v>
      </c>
      <c r="CX8" s="1762">
        <v>5.5783020390100004</v>
      </c>
      <c r="CY8" s="1762">
        <v>0</v>
      </c>
      <c r="CZ8" s="1231">
        <v>0</v>
      </c>
      <c r="DA8" s="1762">
        <v>0</v>
      </c>
      <c r="DB8" s="1762">
        <v>8.1710333765499996</v>
      </c>
      <c r="DC8" s="1762">
        <v>1.2383686770522728</v>
      </c>
      <c r="DD8" s="1762">
        <v>0</v>
      </c>
      <c r="DE8" s="1762">
        <v>0</v>
      </c>
      <c r="DF8" s="1762">
        <v>12.016737000839999</v>
      </c>
      <c r="DG8" s="1762">
        <v>0</v>
      </c>
      <c r="DH8" s="1762">
        <v>3.6061565564999998</v>
      </c>
      <c r="DI8" s="1762">
        <v>3.4910100599999998</v>
      </c>
      <c r="DJ8" s="1762">
        <v>0</v>
      </c>
      <c r="DK8" s="1762">
        <v>4.3239381239545454</v>
      </c>
      <c r="DL8" s="1231">
        <v>14.003557267999998</v>
      </c>
      <c r="DM8" s="1762">
        <v>0</v>
      </c>
      <c r="DN8" s="1762">
        <v>5.9021737074242431</v>
      </c>
      <c r="DO8" s="1762">
        <v>7.2612781500724424</v>
      </c>
      <c r="DP8" s="1762">
        <v>5.5558454937500006</v>
      </c>
      <c r="DQ8" s="1762">
        <v>0</v>
      </c>
      <c r="DR8" s="1762">
        <v>2.7818455000000002E-2</v>
      </c>
      <c r="DS8" s="1762">
        <v>1.0890212E-2</v>
      </c>
      <c r="DT8" s="1762">
        <v>2.2014085999999999E-2</v>
      </c>
      <c r="DU8" s="1762">
        <v>1.9991256000000002E-2</v>
      </c>
      <c r="DV8" s="1762">
        <v>9.9451690000000002E-3</v>
      </c>
      <c r="DW8" s="1762">
        <v>1.9869459999999999E-2</v>
      </c>
      <c r="DX8" s="1231">
        <v>7.1281098599999995</v>
      </c>
      <c r="DY8" s="1762">
        <v>21.256401374999999</v>
      </c>
      <c r="DZ8" s="1762">
        <v>10.4853972</v>
      </c>
      <c r="EA8" s="1762">
        <v>23.052446399999997</v>
      </c>
      <c r="EB8" s="1762">
        <v>26.254586819999997</v>
      </c>
      <c r="EC8" s="1762">
        <v>27.195509529999999</v>
      </c>
      <c r="ED8" s="1762">
        <v>31.662447210000003</v>
      </c>
      <c r="EE8" s="1762">
        <v>23.772843774999998</v>
      </c>
      <c r="EF8" s="1762">
        <v>24.96148596375</v>
      </c>
      <c r="EG8" s="1762">
        <v>11.424542820000001</v>
      </c>
      <c r="EH8" s="1762">
        <v>12.595558459050002</v>
      </c>
      <c r="EI8" s="1762">
        <v>11.367491509292625</v>
      </c>
      <c r="EJ8" s="1231">
        <v>17.161779651019998</v>
      </c>
      <c r="EK8" s="1762">
        <v>19.893673209534089</v>
      </c>
      <c r="EL8" s="1762">
        <v>16.062627956199997</v>
      </c>
      <c r="EM8" s="1762">
        <v>22.204471710714998</v>
      </c>
      <c r="EN8" s="1762">
        <v>15.803511945267676</v>
      </c>
      <c r="EO8" s="1762">
        <v>15.223986000646462</v>
      </c>
      <c r="EP8" s="1762">
        <v>14.493853366</v>
      </c>
      <c r="EQ8" s="1762">
        <v>0</v>
      </c>
      <c r="ER8" s="1762">
        <v>20.629757177750005</v>
      </c>
      <c r="ES8" s="1762">
        <v>11.094175554560001</v>
      </c>
      <c r="ET8" s="1762">
        <v>20.113796714054999</v>
      </c>
      <c r="EU8" s="1762">
        <v>18.47558172798</v>
      </c>
      <c r="EV8" s="1231">
        <v>9.2383249016000022</v>
      </c>
      <c r="EW8" s="1762">
        <v>9.0586216647000004</v>
      </c>
      <c r="EX8" s="1762">
        <v>22.058288199675001</v>
      </c>
      <c r="EY8" s="1762">
        <v>8.7416262537450002</v>
      </c>
      <c r="EZ8" s="1762">
        <v>26.368073497219999</v>
      </c>
      <c r="FA8" s="1762">
        <v>18.018820275214999</v>
      </c>
      <c r="FB8" s="1762">
        <v>14.217025838609997</v>
      </c>
      <c r="FC8" s="1762">
        <v>19.12090637627</v>
      </c>
      <c r="FD8" s="1762">
        <v>0</v>
      </c>
      <c r="FE8" s="1762">
        <v>22.083069128367189</v>
      </c>
      <c r="FF8" s="1762">
        <v>18.540003446927486</v>
      </c>
      <c r="FG8" s="1762">
        <v>19.467003619273861</v>
      </c>
      <c r="FH8" s="1231">
        <v>20.093741544100002</v>
      </c>
      <c r="FI8" s="1762">
        <v>0</v>
      </c>
      <c r="FJ8" s="1762">
        <v>7.2141495921000001</v>
      </c>
      <c r="FK8" s="1762">
        <v>7.69</v>
      </c>
      <c r="FL8" s="1762">
        <v>11.26</v>
      </c>
      <c r="FM8" s="1762">
        <v>16.59</v>
      </c>
      <c r="FN8" s="1762">
        <v>8.91</v>
      </c>
      <c r="FO8" s="1762">
        <v>22.753006850210003</v>
      </c>
      <c r="FP8" s="1762">
        <v>11.001978917999999</v>
      </c>
      <c r="FQ8" s="1762">
        <v>24.675648144415863</v>
      </c>
      <c r="FR8" s="1762">
        <v>17.880684389999999</v>
      </c>
      <c r="FS8" s="1232">
        <v>0</v>
      </c>
    </row>
    <row r="9" spans="1:175" ht="38.15" customHeight="1" x14ac:dyDescent="0.5">
      <c r="A9" s="1234" t="s">
        <v>875</v>
      </c>
      <c r="B9" s="1200">
        <v>11.961863689999999</v>
      </c>
      <c r="C9" s="1199">
        <v>11.203987769999999</v>
      </c>
      <c r="D9" s="1199">
        <v>16.439919019999998</v>
      </c>
      <c r="E9" s="1749">
        <v>16.747492999999999</v>
      </c>
      <c r="F9" s="1749">
        <v>12.829905999999999</v>
      </c>
      <c r="G9" s="1749">
        <v>9.8799720000000004</v>
      </c>
      <c r="H9" s="1197">
        <v>17.095448670000003</v>
      </c>
      <c r="I9" s="1197">
        <v>11.899291</v>
      </c>
      <c r="J9" s="1197">
        <v>11.786743</v>
      </c>
      <c r="K9" s="1197">
        <v>13.390088</v>
      </c>
      <c r="L9" s="1197">
        <v>20.170809999999999</v>
      </c>
      <c r="M9" s="1522">
        <v>19.414366999999999</v>
      </c>
      <c r="N9" s="1752">
        <v>18.851276160000001</v>
      </c>
      <c r="O9" s="1198">
        <v>10.306873130000001</v>
      </c>
      <c r="P9" s="1198">
        <v>15.744018000000001</v>
      </c>
      <c r="Q9" s="1198">
        <v>14.51681765</v>
      </c>
      <c r="R9" s="1198">
        <v>14.611908</v>
      </c>
      <c r="S9" s="1198">
        <v>12.228004970000001</v>
      </c>
      <c r="T9" s="1198">
        <v>21.181471999999999</v>
      </c>
      <c r="U9" s="1198">
        <v>21.257007999999999</v>
      </c>
      <c r="V9" s="1198">
        <v>0</v>
      </c>
      <c r="W9" s="1198">
        <v>0</v>
      </c>
      <c r="X9" s="1198">
        <v>0</v>
      </c>
      <c r="Y9" s="1750">
        <v>0</v>
      </c>
      <c r="Z9" s="1752">
        <v>0</v>
      </c>
      <c r="AA9" s="1198">
        <v>0</v>
      </c>
      <c r="AB9" s="1198">
        <v>0</v>
      </c>
      <c r="AC9" s="1227">
        <v>0</v>
      </c>
      <c r="AD9" s="1227">
        <v>0</v>
      </c>
      <c r="AE9" s="1227">
        <v>0</v>
      </c>
      <c r="AF9" s="1227">
        <v>12.180496</v>
      </c>
      <c r="AG9" s="1227">
        <v>14.987820339999999</v>
      </c>
      <c r="AH9" s="1227">
        <v>16.839334000000001</v>
      </c>
      <c r="AI9" s="1227">
        <v>14.375733</v>
      </c>
      <c r="AJ9" s="1227">
        <v>18.361274999999999</v>
      </c>
      <c r="AK9" s="1759">
        <v>20.012315000000001</v>
      </c>
      <c r="AL9" s="1255">
        <v>15.826946</v>
      </c>
      <c r="AM9" s="1197">
        <v>13.958537289999999</v>
      </c>
      <c r="AN9" s="1197">
        <v>12.50519725</v>
      </c>
      <c r="AO9" s="1197">
        <v>16.146491000000001</v>
      </c>
      <c r="AP9" s="1197">
        <v>15.708182069999999</v>
      </c>
      <c r="AQ9" s="1197">
        <v>17.236830999999999</v>
      </c>
      <c r="AR9" s="1256">
        <v>15.515986</v>
      </c>
      <c r="AS9" s="1255">
        <v>15.5</v>
      </c>
      <c r="AT9" s="1197">
        <v>13.07</v>
      </c>
      <c r="AU9" s="1197">
        <v>15.24</v>
      </c>
      <c r="AV9" s="1197">
        <v>15.807312</v>
      </c>
      <c r="AW9" s="1197">
        <v>13.231614</v>
      </c>
      <c r="AX9" s="1197">
        <v>13.041519039999999</v>
      </c>
      <c r="AY9" s="1197">
        <v>15.345691</v>
      </c>
      <c r="AZ9" s="1197">
        <v>20.639094</v>
      </c>
      <c r="BA9" s="1197">
        <v>22.237995999999999</v>
      </c>
      <c r="BB9" s="1197">
        <v>18.218098000000001</v>
      </c>
      <c r="BC9" s="1197">
        <v>10.290426999999999</v>
      </c>
      <c r="BD9" s="1256">
        <v>9.6593850000000003</v>
      </c>
      <c r="BE9" s="1760">
        <v>8.6962539999999997</v>
      </c>
      <c r="BF9" s="1761">
        <v>5.9036457000000002</v>
      </c>
      <c r="BG9" s="1761">
        <v>5.5577425999999992</v>
      </c>
      <c r="BH9" s="1761">
        <v>5.0143146399999994</v>
      </c>
      <c r="BI9" s="1761">
        <v>3.3958067799999996</v>
      </c>
      <c r="BJ9" s="1761">
        <v>1.0425117500000001</v>
      </c>
      <c r="BK9" s="1762">
        <v>0</v>
      </c>
      <c r="BL9" s="1762">
        <v>0</v>
      </c>
      <c r="BM9" s="1762">
        <v>0</v>
      </c>
      <c r="BN9" s="1762">
        <v>0.57593300000000003</v>
      </c>
      <c r="BO9" s="1232">
        <v>4.9428559999999999</v>
      </c>
      <c r="BP9" s="1762">
        <v>4.4207663200000002</v>
      </c>
      <c r="BQ9" s="1762">
        <v>3.6409542200000002</v>
      </c>
      <c r="BR9" s="1762">
        <v>3.86572483</v>
      </c>
      <c r="BS9" s="1762">
        <v>4.5190204400000002</v>
      </c>
      <c r="BT9" s="1762">
        <v>4.6611309500000004</v>
      </c>
      <c r="BU9" s="1762">
        <v>6.8686752499999999</v>
      </c>
      <c r="BV9" s="1762">
        <v>9.2520819999999997</v>
      </c>
      <c r="BW9" s="1762">
        <v>14.467957</v>
      </c>
      <c r="BX9" s="1762">
        <v>14.41796356</v>
      </c>
      <c r="BY9" s="1762">
        <v>12.120369999999999</v>
      </c>
      <c r="BZ9" s="1762">
        <v>10.929576000000001</v>
      </c>
      <c r="CA9" s="1762">
        <v>10.745946</v>
      </c>
      <c r="CB9" s="1231">
        <v>9.4793669999999999</v>
      </c>
      <c r="CC9" s="1762">
        <v>9.8166980000000006</v>
      </c>
      <c r="CD9" s="1762">
        <v>21.271784</v>
      </c>
      <c r="CE9" s="1762">
        <v>18.756793139999999</v>
      </c>
      <c r="CF9" s="1762">
        <v>14.766681650000001</v>
      </c>
      <c r="CG9" s="1762">
        <v>12.243772829999999</v>
      </c>
      <c r="CH9" s="1762">
        <v>23.741094989999997</v>
      </c>
      <c r="CI9" s="1762">
        <v>24.945483420000002</v>
      </c>
      <c r="CJ9" s="1762">
        <v>23.746958079999999</v>
      </c>
      <c r="CK9" s="1762">
        <v>25.31642347</v>
      </c>
      <c r="CL9" s="1762">
        <v>19.69678188</v>
      </c>
      <c r="CM9" s="1762">
        <v>22.920054476666664</v>
      </c>
      <c r="CN9" s="1231">
        <v>13.44719349</v>
      </c>
      <c r="CO9" s="1762">
        <v>9.9363061300000002</v>
      </c>
      <c r="CP9" s="1762">
        <v>11.051772550000001</v>
      </c>
      <c r="CQ9" s="1762">
        <v>13.425775130000002</v>
      </c>
      <c r="CR9" s="1762">
        <v>16.028403999999998</v>
      </c>
      <c r="CS9" s="1762">
        <v>14.264765580000001</v>
      </c>
      <c r="CT9" s="1762">
        <v>16.884605190000002</v>
      </c>
      <c r="CU9" s="1762">
        <v>21.406994340000001</v>
      </c>
      <c r="CV9" s="1762">
        <v>12.557049800000001</v>
      </c>
      <c r="CW9" s="1762">
        <v>14.40843965</v>
      </c>
      <c r="CX9" s="1762">
        <v>11.084899160000001</v>
      </c>
      <c r="CY9" s="1762">
        <v>15.069475310000001</v>
      </c>
      <c r="CZ9" s="1231">
        <v>15.652568480000001</v>
      </c>
      <c r="DA9" s="1762">
        <v>12.234895079999999</v>
      </c>
      <c r="DB9" s="1762">
        <v>13.943731780000002</v>
      </c>
      <c r="DC9" s="1762">
        <v>15.172980019999999</v>
      </c>
      <c r="DD9" s="1762">
        <v>17.54557058</v>
      </c>
      <c r="DE9" s="1762">
        <v>16.354617040000001</v>
      </c>
      <c r="DF9" s="1762">
        <v>15.834174580000001</v>
      </c>
      <c r="DG9" s="1762">
        <v>13.94784183</v>
      </c>
      <c r="DH9" s="1762">
        <v>13.6128027</v>
      </c>
      <c r="DI9" s="1762">
        <v>13.74386056</v>
      </c>
      <c r="DJ9" s="1762">
        <v>14.107448830000001</v>
      </c>
      <c r="DK9" s="1762">
        <v>15.554767316421193</v>
      </c>
      <c r="DL9" s="1231">
        <v>14.2090101</v>
      </c>
      <c r="DM9" s="1762">
        <v>10.845947669999999</v>
      </c>
      <c r="DN9" s="1762">
        <v>13.406775119999999</v>
      </c>
      <c r="DO9" s="1762">
        <v>14.047688649997445</v>
      </c>
      <c r="DP9" s="1762">
        <v>13.521407834663222</v>
      </c>
      <c r="DQ9" s="1762">
        <v>11.41216854</v>
      </c>
      <c r="DR9" s="1762">
        <v>12.04249995</v>
      </c>
      <c r="DS9" s="1762">
        <v>11.21162861</v>
      </c>
      <c r="DT9" s="1762">
        <v>6.10492904</v>
      </c>
      <c r="DU9" s="1762">
        <v>9.7863525333333339</v>
      </c>
      <c r="DV9" s="1762">
        <v>9.2970349066666671</v>
      </c>
      <c r="DW9" s="1762">
        <v>8.8321831613333313</v>
      </c>
      <c r="DX9" s="1231">
        <v>10.27804721</v>
      </c>
      <c r="DY9" s="1762">
        <v>13.21361404</v>
      </c>
      <c r="DZ9" s="1762">
        <v>15.722042419999999</v>
      </c>
      <c r="EA9" s="1762">
        <v>12.372402279999999</v>
      </c>
      <c r="EB9" s="1762">
        <v>12.214317749999999</v>
      </c>
      <c r="EC9" s="1762">
        <v>18.563438309999999</v>
      </c>
      <c r="ED9" s="1762">
        <v>14.57286438</v>
      </c>
      <c r="EE9" s="1762">
        <v>22.125194695000001</v>
      </c>
      <c r="EF9" s="1762">
        <v>18.420499128333333</v>
      </c>
      <c r="EG9" s="1762">
        <v>18.372852734444443</v>
      </c>
      <c r="EH9" s="1762">
        <v>19.639515519259259</v>
      </c>
      <c r="EI9" s="1762">
        <v>19.006184126851849</v>
      </c>
      <c r="EJ9" s="1231">
        <v>16.52163955</v>
      </c>
      <c r="EK9" s="1762">
        <v>14.660930220000001</v>
      </c>
      <c r="EL9" s="1762">
        <v>21.90432526</v>
      </c>
      <c r="EM9" s="1762">
        <v>14.747369880000001</v>
      </c>
      <c r="EN9" s="1762">
        <v>17.058150999999999</v>
      </c>
      <c r="EO9" s="1762">
        <v>24.133027680000001</v>
      </c>
      <c r="EP9" s="1762">
        <v>18.646182853333336</v>
      </c>
      <c r="EQ9" s="1762">
        <v>20.59558934</v>
      </c>
      <c r="ER9" s="1762">
        <v>19.620886096666666</v>
      </c>
      <c r="ES9" s="1762">
        <v>20.601930401500002</v>
      </c>
      <c r="ET9" s="1762">
        <v>21.632026921575001</v>
      </c>
      <c r="EU9" s="1762">
        <v>22.713628267653753</v>
      </c>
      <c r="EV9" s="1231">
        <v>15.866978230000001</v>
      </c>
      <c r="EW9" s="1762">
        <v>17.107951</v>
      </c>
      <c r="EX9" s="1762">
        <v>19.639140699999999</v>
      </c>
      <c r="EY9" s="1762">
        <v>18.470300559999998</v>
      </c>
      <c r="EZ9" s="1762">
        <v>21.023108280000002</v>
      </c>
      <c r="FA9" s="1762">
        <v>19.701244899999999</v>
      </c>
      <c r="FB9" s="1762">
        <v>19.731551246666665</v>
      </c>
      <c r="FC9" s="1762">
        <v>20.151968142222223</v>
      </c>
      <c r="FD9" s="1762">
        <v>19.926606521111108</v>
      </c>
      <c r="FE9" s="1762">
        <v>19.936708636666665</v>
      </c>
      <c r="FF9" s="1762">
        <v>20.039287331666664</v>
      </c>
      <c r="FG9" s="1762">
        <v>19.987997984166668</v>
      </c>
      <c r="FH9" s="1231">
        <v>19.987997984166668</v>
      </c>
      <c r="FI9" s="1762">
        <v>18.988598084958333</v>
      </c>
      <c r="FJ9" s="1762">
        <v>19.938027989206251</v>
      </c>
      <c r="FK9" s="1762">
        <v>19.638208019443752</v>
      </c>
      <c r="FL9" s="1762">
        <v>20.620118420415938</v>
      </c>
      <c r="FM9" s="1762">
        <v>21.651124341436738</v>
      </c>
      <c r="FN9" s="1762">
        <v>20.636483593765476</v>
      </c>
      <c r="FO9" s="1762">
        <v>19.604659414077201</v>
      </c>
      <c r="FP9" s="1762">
        <v>18.624426443373338</v>
      </c>
      <c r="FQ9" s="1762">
        <v>20.859357616578141</v>
      </c>
      <c r="FR9" s="1762">
        <v>21.076796473942881</v>
      </c>
      <c r="FS9" s="1232">
        <v>21.603716385791451</v>
      </c>
    </row>
    <row r="10" spans="1:175" ht="38.15" customHeight="1" x14ac:dyDescent="0.5">
      <c r="A10" s="1234" t="s">
        <v>876</v>
      </c>
      <c r="B10" s="1200"/>
      <c r="C10" s="1199"/>
      <c r="D10" s="1199"/>
      <c r="E10" s="1749"/>
      <c r="F10" s="1749"/>
      <c r="G10" s="1749"/>
      <c r="H10" s="1197"/>
      <c r="I10" s="1197"/>
      <c r="J10" s="1197"/>
      <c r="K10" s="1197"/>
      <c r="L10" s="1197"/>
      <c r="M10" s="1522"/>
      <c r="N10" s="1752"/>
      <c r="O10" s="1198"/>
      <c r="P10" s="1198"/>
      <c r="Q10" s="1198"/>
      <c r="R10" s="1198"/>
      <c r="S10" s="1198"/>
      <c r="T10" s="1198"/>
      <c r="U10" s="1198"/>
      <c r="V10" s="1198"/>
      <c r="W10" s="1198"/>
      <c r="X10" s="1198"/>
      <c r="Y10" s="1750"/>
      <c r="Z10" s="1269"/>
      <c r="AC10" s="1235"/>
      <c r="AD10" s="1235"/>
      <c r="AE10" s="1235"/>
      <c r="AF10" s="1227"/>
      <c r="AG10" s="1227"/>
      <c r="AH10" s="1227"/>
      <c r="AI10" s="1227"/>
      <c r="AJ10" s="1227"/>
      <c r="AK10" s="1759"/>
      <c r="AL10" s="1255"/>
      <c r="AM10" s="1197"/>
      <c r="AN10" s="1197"/>
      <c r="AO10" s="1197"/>
      <c r="AP10" s="1197"/>
      <c r="AQ10" s="1197"/>
      <c r="AR10" s="1256"/>
      <c r="AS10" s="1255"/>
      <c r="AT10" s="1197"/>
      <c r="AU10" s="1197"/>
      <c r="AV10" s="1197"/>
      <c r="AW10" s="1197"/>
      <c r="AX10" s="1197"/>
      <c r="AY10" s="1197"/>
      <c r="AZ10" s="1197"/>
      <c r="BA10" s="1197"/>
      <c r="BB10" s="1197"/>
      <c r="BC10" s="1197"/>
      <c r="BD10" s="1256"/>
      <c r="BE10" s="1760"/>
      <c r="BF10" s="1761"/>
      <c r="BG10" s="1761"/>
      <c r="BH10" s="1761"/>
      <c r="BI10" s="1761"/>
      <c r="BJ10" s="1761"/>
      <c r="BK10" s="1762"/>
      <c r="BL10" s="1762"/>
      <c r="BM10" s="1762"/>
      <c r="BN10" s="1762"/>
      <c r="BO10" s="1232"/>
      <c r="BP10" s="1762"/>
      <c r="BQ10" s="1762"/>
      <c r="BR10" s="1762"/>
      <c r="BS10" s="1762"/>
      <c r="BT10" s="1762"/>
      <c r="BU10" s="1762"/>
      <c r="BV10" s="1762"/>
      <c r="BW10" s="1762"/>
      <c r="BX10" s="1762"/>
      <c r="BY10" s="1762"/>
      <c r="BZ10" s="1762"/>
      <c r="CA10" s="1762"/>
      <c r="CB10" s="1231"/>
      <c r="CC10" s="1762"/>
      <c r="CD10" s="1762"/>
      <c r="CE10" s="1762"/>
      <c r="CF10" s="1762"/>
      <c r="CG10" s="1762"/>
      <c r="CH10" s="1762"/>
      <c r="CI10" s="1762"/>
      <c r="CJ10" s="1762"/>
      <c r="CK10" s="1762"/>
      <c r="CL10" s="1762"/>
      <c r="CM10" s="1762"/>
      <c r="CN10" s="1231"/>
      <c r="CO10" s="1762"/>
      <c r="CP10" s="1762"/>
      <c r="CQ10" s="1762"/>
      <c r="CR10" s="1762"/>
      <c r="CS10" s="1762"/>
      <c r="CT10" s="1762"/>
      <c r="CU10" s="1762"/>
      <c r="CV10" s="1762"/>
      <c r="CW10" s="1762"/>
      <c r="CX10" s="1762"/>
      <c r="CY10" s="1762"/>
      <c r="CZ10" s="1231">
        <v>4.2351948956209107</v>
      </c>
      <c r="DA10" s="1762">
        <v>3.6207489342282897</v>
      </c>
      <c r="DB10" s="1762">
        <v>7.97021515315783</v>
      </c>
      <c r="DC10" s="1762">
        <v>6.4857556818172402</v>
      </c>
      <c r="DD10" s="1762">
        <v>8.2905784939242597</v>
      </c>
      <c r="DE10" s="1762">
        <v>8.3076375533022091</v>
      </c>
      <c r="DF10" s="1762">
        <v>4.8528247254208194</v>
      </c>
      <c r="DG10" s="1762">
        <v>3.7699413919473099</v>
      </c>
      <c r="DH10" s="1762">
        <v>8.9289078187049995</v>
      </c>
      <c r="DI10" s="1762">
        <v>4.5013643922721815</v>
      </c>
      <c r="DJ10" s="1762">
        <v>7.50923100891732</v>
      </c>
      <c r="DK10" s="1762">
        <v>5.2818420000000001</v>
      </c>
      <c r="DL10" s="1231">
        <v>7.5455848475906198</v>
      </c>
      <c r="DM10" s="1762">
        <v>6.28837956578377</v>
      </c>
      <c r="DN10" s="1762">
        <v>8.2612756001745904</v>
      </c>
      <c r="DO10" s="1762">
        <v>4.4001107594053197</v>
      </c>
      <c r="DP10" s="1762">
        <v>9.7948342141524112</v>
      </c>
      <c r="DQ10" s="1762">
        <v>4.4946455392531899</v>
      </c>
      <c r="DR10" s="1762">
        <v>10.744846494260829</v>
      </c>
      <c r="DS10" s="1762">
        <v>8.2693630715364588</v>
      </c>
      <c r="DT10" s="1762">
        <v>4.8644818678317998</v>
      </c>
      <c r="DU10" s="1762">
        <v>6.6322073924999998</v>
      </c>
      <c r="DV10" s="1762">
        <v>10.139630607799999</v>
      </c>
      <c r="DW10" s="1762">
        <v>5.2495715414753903</v>
      </c>
      <c r="DX10" s="1231">
        <v>7.6806483761480058</v>
      </c>
      <c r="DY10" s="1762">
        <v>5.40908968403697</v>
      </c>
      <c r="DZ10" s="1762">
        <v>6.8750234868374358</v>
      </c>
      <c r="EA10" s="1762">
        <v>5.219356748168666</v>
      </c>
      <c r="EB10" s="1762">
        <v>10.383201094583219</v>
      </c>
      <c r="EC10" s="1762">
        <v>12.391692579407012</v>
      </c>
      <c r="ED10" s="1762">
        <v>9.3376224495318496</v>
      </c>
      <c r="EE10" s="1762">
        <v>19.220588052811866</v>
      </c>
      <c r="EF10" s="1762">
        <v>7.9144773184561963</v>
      </c>
      <c r="EG10" s="1762">
        <v>10.153447179661701</v>
      </c>
      <c r="EH10" s="1762">
        <v>7.7998987225579413</v>
      </c>
      <c r="EI10" s="1762">
        <v>11.996516188824771</v>
      </c>
      <c r="EJ10" s="1231">
        <v>7.8578007306341693</v>
      </c>
      <c r="EK10" s="1762">
        <v>14.018691409845701</v>
      </c>
      <c r="EL10" s="1762">
        <v>12.3647915380425</v>
      </c>
      <c r="EM10" s="1762">
        <v>7.178045462435934</v>
      </c>
      <c r="EN10" s="1762">
        <v>21.281465234668303</v>
      </c>
      <c r="EO10" s="1762">
        <v>9.2304087002440109</v>
      </c>
      <c r="EP10" s="1762">
        <v>11.863479003817485</v>
      </c>
      <c r="EQ10" s="1762">
        <v>14.975108272727281</v>
      </c>
      <c r="ER10" s="1762">
        <v>8.1701709316725246</v>
      </c>
      <c r="ES10" s="1762">
        <v>10.396019372937875</v>
      </c>
      <c r="ET10" s="1762">
        <v>14.684365161826584</v>
      </c>
      <c r="EU10" s="1762">
        <v>9.4860547072808625</v>
      </c>
      <c r="EV10" s="1231">
        <v>14.250289415471237</v>
      </c>
      <c r="EW10" s="1762">
        <v>8.5836354567828561</v>
      </c>
      <c r="EX10" s="1762">
        <v>10.057631005573356</v>
      </c>
      <c r="EY10" s="1762">
        <v>18.521010883487655</v>
      </c>
      <c r="EZ10" s="1762">
        <v>8.5600126248884507</v>
      </c>
      <c r="FA10" s="1762">
        <v>9.2002339879133039</v>
      </c>
      <c r="FB10" s="1762">
        <v>19.0675677270169</v>
      </c>
      <c r="FC10" s="1762">
        <v>13.071229963518869</v>
      </c>
      <c r="FD10" s="1762">
        <v>11.757144206974129</v>
      </c>
      <c r="FE10" s="1762">
        <v>11.81166909543497</v>
      </c>
      <c r="FF10" s="1762">
        <v>17.677043057171787</v>
      </c>
      <c r="FG10" s="1762">
        <v>8.6743660904570277</v>
      </c>
      <c r="FH10" s="1231">
        <v>11.9078659497729</v>
      </c>
      <c r="FI10" s="1762">
        <v>6.1055915020018094</v>
      </c>
      <c r="FJ10" s="1762">
        <v>10.427584344175701</v>
      </c>
      <c r="FK10" s="1762">
        <v>16.555247411572999</v>
      </c>
      <c r="FL10" s="1762">
        <v>12.904656358953501</v>
      </c>
      <c r="FM10" s="1762">
        <v>17.717313982886001</v>
      </c>
      <c r="FN10" s="1762">
        <v>11.67</v>
      </c>
      <c r="FO10" s="1762">
        <v>10.96</v>
      </c>
      <c r="FP10" s="1762">
        <v>10.71</v>
      </c>
      <c r="FQ10" s="1762">
        <v>12.01</v>
      </c>
      <c r="FR10" s="1762">
        <v>15.16</v>
      </c>
      <c r="FS10" s="1232">
        <v>11.19</v>
      </c>
    </row>
    <row r="11" spans="1:175" s="1222" customFormat="1" ht="38.15" customHeight="1" thickBot="1" x14ac:dyDescent="0.55000000000000004">
      <c r="A11" s="1173" t="s">
        <v>877</v>
      </c>
      <c r="B11" s="1218">
        <v>235.57427476706999</v>
      </c>
      <c r="C11" s="1217">
        <v>197.59699695367001</v>
      </c>
      <c r="D11" s="1217">
        <v>259.06686495824999</v>
      </c>
      <c r="E11" s="1217">
        <v>262.51863906631002</v>
      </c>
      <c r="F11" s="1217">
        <v>232.12990599999995</v>
      </c>
      <c r="G11" s="1217">
        <v>366.79997200000003</v>
      </c>
      <c r="H11" s="1236">
        <v>210.13115179499999</v>
      </c>
      <c r="I11" s="1236">
        <v>92.162962875000005</v>
      </c>
      <c r="J11" s="1236">
        <v>299.86685534000003</v>
      </c>
      <c r="K11" s="1236">
        <v>268.10935827407002</v>
      </c>
      <c r="L11" s="1236">
        <v>398.25178437599999</v>
      </c>
      <c r="M11" s="1524">
        <v>343.22143497299999</v>
      </c>
      <c r="N11" s="1754">
        <v>221.26127615999999</v>
      </c>
      <c r="O11" s="1237">
        <v>228.52687313000001</v>
      </c>
      <c r="P11" s="1237">
        <v>183.65401800000001</v>
      </c>
      <c r="Q11" s="1216">
        <v>519.28681764999999</v>
      </c>
      <c r="R11" s="1216">
        <v>342.29190800000003</v>
      </c>
      <c r="S11" s="1216">
        <v>283.27800496999998</v>
      </c>
      <c r="T11" s="1216">
        <v>250.93546852029004</v>
      </c>
      <c r="U11" s="1216">
        <v>332.01575351108005</v>
      </c>
      <c r="V11" s="1216">
        <v>180.92785139438001</v>
      </c>
      <c r="W11" s="1216">
        <v>354.83</v>
      </c>
      <c r="X11" s="1216">
        <v>182.13000000000002</v>
      </c>
      <c r="Y11" s="1755">
        <v>251.68</v>
      </c>
      <c r="Z11" s="1754">
        <v>263.21735351607003</v>
      </c>
      <c r="AA11" s="1237">
        <v>353.43103989174</v>
      </c>
      <c r="AB11" s="1237">
        <v>362.16582100239003</v>
      </c>
      <c r="AC11" s="1237">
        <v>308.65971521718001</v>
      </c>
      <c r="AD11" s="1237">
        <v>292.41205997994001</v>
      </c>
      <c r="AE11" s="1237">
        <v>291.15601670368</v>
      </c>
      <c r="AF11" s="1237">
        <v>167.19754767041002</v>
      </c>
      <c r="AG11" s="1237">
        <v>329.41626468213002</v>
      </c>
      <c r="AH11" s="1237">
        <v>198.67228823296998</v>
      </c>
      <c r="AI11" s="1237">
        <v>310.86358555000999</v>
      </c>
      <c r="AJ11" s="1237">
        <v>304.04514318912993</v>
      </c>
      <c r="AK11" s="1524">
        <v>272.45457165012004</v>
      </c>
      <c r="AL11" s="1259">
        <v>273.35999599399003</v>
      </c>
      <c r="AM11" s="1215">
        <v>388.99210029160497</v>
      </c>
      <c r="AN11" s="1215">
        <v>323.95699193301994</v>
      </c>
      <c r="AO11" s="1215">
        <v>325.13325431438005</v>
      </c>
      <c r="AP11" s="1215">
        <v>242.00388054811</v>
      </c>
      <c r="AQ11" s="1215">
        <v>239.07661874971998</v>
      </c>
      <c r="AR11" s="1260">
        <v>268.59622854375101</v>
      </c>
      <c r="AS11" s="1259">
        <v>150.82171502399999</v>
      </c>
      <c r="AT11" s="1215">
        <v>134.24281400000001</v>
      </c>
      <c r="AU11" s="1215">
        <v>176.74115236</v>
      </c>
      <c r="AV11" s="1215">
        <v>196.24990900328001</v>
      </c>
      <c r="AW11" s="1215">
        <v>203.40863380214</v>
      </c>
      <c r="AX11" s="1215">
        <v>184.99157341434</v>
      </c>
      <c r="AY11" s="1215">
        <v>187.50111638293998</v>
      </c>
      <c r="AZ11" s="1215">
        <v>217.23002278621001</v>
      </c>
      <c r="BA11" s="1215">
        <v>133.39504130231137</v>
      </c>
      <c r="BB11" s="1215">
        <v>184.67563579917501</v>
      </c>
      <c r="BC11" s="1215">
        <v>140.83199114152498</v>
      </c>
      <c r="BD11" s="1260">
        <v>125.33205467721001</v>
      </c>
      <c r="BE11" s="1241">
        <v>141.55002208278111</v>
      </c>
      <c r="BF11" s="1239">
        <v>131.87047283576456</v>
      </c>
      <c r="BG11" s="1240">
        <v>143.45008513836547</v>
      </c>
      <c r="BH11" s="1240">
        <v>142.80701904477681</v>
      </c>
      <c r="BI11" s="1240">
        <v>189.22372547757274</v>
      </c>
      <c r="BJ11" s="1240">
        <v>153.36718858539996</v>
      </c>
      <c r="BK11" s="1239">
        <v>194.60507769998998</v>
      </c>
      <c r="BL11" s="1239">
        <v>152.80479229293999</v>
      </c>
      <c r="BM11" s="1239">
        <v>144.61249673689809</v>
      </c>
      <c r="BN11" s="1239">
        <v>133.80148382111997</v>
      </c>
      <c r="BO11" s="1242">
        <v>123.93588094619514</v>
      </c>
      <c r="BP11" s="1239">
        <v>187.76045299642001</v>
      </c>
      <c r="BQ11" s="1239">
        <v>221.0907392118778</v>
      </c>
      <c r="BR11" s="1239">
        <v>159.81346114556999</v>
      </c>
      <c r="BS11" s="1239">
        <v>191.84251742647777</v>
      </c>
      <c r="BT11" s="1239">
        <v>158.62993680368112</v>
      </c>
      <c r="BU11" s="1239">
        <v>150.42490686746999</v>
      </c>
      <c r="BV11" s="1239">
        <v>138.77502917406773</v>
      </c>
      <c r="BW11" s="1239">
        <v>185.49657489334325</v>
      </c>
      <c r="BX11" s="1239">
        <v>144.14684916189211</v>
      </c>
      <c r="BY11" s="1239">
        <v>137.84319248502999</v>
      </c>
      <c r="BZ11" s="1239">
        <v>127.4787026057551</v>
      </c>
      <c r="CA11" s="1239">
        <v>188.84754620808991</v>
      </c>
      <c r="CB11" s="1241">
        <v>210.81500526628875</v>
      </c>
      <c r="CC11" s="1239">
        <v>176.09658637975437</v>
      </c>
      <c r="CD11" s="1239">
        <v>273.5114667568298</v>
      </c>
      <c r="CE11" s="1239">
        <v>246.12707907801592</v>
      </c>
      <c r="CF11" s="1239">
        <v>249.68653568760001</v>
      </c>
      <c r="CG11" s="1239">
        <v>152.91101953345003</v>
      </c>
      <c r="CH11" s="1239">
        <v>222.48343830868183</v>
      </c>
      <c r="CI11" s="1239">
        <v>165.28338768797124</v>
      </c>
      <c r="CJ11" s="1239">
        <v>200.62330333766823</v>
      </c>
      <c r="CK11" s="1239">
        <v>303.35597385716511</v>
      </c>
      <c r="CL11" s="1239">
        <v>164.1996180625477</v>
      </c>
      <c r="CM11" s="1239">
        <v>215.80999378173482</v>
      </c>
      <c r="CN11" s="1241">
        <v>193.50996286004542</v>
      </c>
      <c r="CO11" s="1239">
        <v>222.46058041923428</v>
      </c>
      <c r="CP11" s="1239">
        <v>259.97405335253484</v>
      </c>
      <c r="CQ11" s="1239">
        <v>190.91704180767081</v>
      </c>
      <c r="CR11" s="1239">
        <v>168.18168784345403</v>
      </c>
      <c r="CS11" s="1239">
        <v>239.42492745913503</v>
      </c>
      <c r="CT11" s="1239">
        <v>240.25361233293623</v>
      </c>
      <c r="CU11" s="1239">
        <v>216.58132531327291</v>
      </c>
      <c r="CV11" s="1239">
        <v>147.78134531748674</v>
      </c>
      <c r="CW11" s="1239">
        <v>276.29172253362935</v>
      </c>
      <c r="CX11" s="1239">
        <v>150.03598082521785</v>
      </c>
      <c r="CY11" s="1239">
        <v>114.85172312912073</v>
      </c>
      <c r="CZ11" s="1241">
        <v>215.1123762364623</v>
      </c>
      <c r="DA11" s="1239">
        <v>159.65769431532419</v>
      </c>
      <c r="DB11" s="1239">
        <v>175.82583170574986</v>
      </c>
      <c r="DC11" s="1239">
        <v>118.94449095414338</v>
      </c>
      <c r="DD11" s="1239">
        <v>127.03397375694944</v>
      </c>
      <c r="DE11" s="1239">
        <v>120.16845051987653</v>
      </c>
      <c r="DF11" s="1239">
        <v>163.40257181999581</v>
      </c>
      <c r="DG11" s="1239">
        <v>123.85486002539317</v>
      </c>
      <c r="DH11" s="1239">
        <v>136.46800294810953</v>
      </c>
      <c r="DI11" s="1239">
        <v>215.76349181039609</v>
      </c>
      <c r="DJ11" s="1239">
        <v>169.42694090867775</v>
      </c>
      <c r="DK11" s="1239">
        <v>164.87547796752915</v>
      </c>
      <c r="DL11" s="1241">
        <v>214.38742618846146</v>
      </c>
      <c r="DM11" s="1239">
        <v>124.07618099515734</v>
      </c>
      <c r="DN11" s="1239">
        <v>197.46981887200502</v>
      </c>
      <c r="DO11" s="1239">
        <v>242.80882419216152</v>
      </c>
      <c r="DP11" s="1239">
        <v>262.29696692943202</v>
      </c>
      <c r="DQ11" s="1239">
        <v>215.47807625971762</v>
      </c>
      <c r="DR11" s="1239">
        <v>233.69836740346668</v>
      </c>
      <c r="DS11" s="1239">
        <v>229.97527896775836</v>
      </c>
      <c r="DT11" s="1239">
        <v>185.05835649799823</v>
      </c>
      <c r="DU11" s="1239">
        <v>215.68207840932635</v>
      </c>
      <c r="DV11" s="1239">
        <v>361.13256540719425</v>
      </c>
      <c r="DW11" s="1239">
        <v>275.15375367456221</v>
      </c>
      <c r="DX11" s="1241">
        <v>246.50604890715161</v>
      </c>
      <c r="DY11" s="1239">
        <v>347.96899142836696</v>
      </c>
      <c r="DZ11" s="1239">
        <v>384.2698844070722</v>
      </c>
      <c r="EA11" s="1239">
        <v>307.60167995439366</v>
      </c>
      <c r="EB11" s="1239">
        <v>448.55045131045449</v>
      </c>
      <c r="EC11" s="1239">
        <v>483.59804847780697</v>
      </c>
      <c r="ED11" s="1239">
        <v>580.28032456611209</v>
      </c>
      <c r="EE11" s="1239">
        <v>450.84280024968575</v>
      </c>
      <c r="EF11" s="1239">
        <v>456.7872958592514</v>
      </c>
      <c r="EG11" s="1239">
        <v>308.01073899922756</v>
      </c>
      <c r="EH11" s="1239">
        <v>335.48352892396559</v>
      </c>
      <c r="EI11" s="1239">
        <v>308.98850320534001</v>
      </c>
      <c r="EJ11" s="1241">
        <v>301.08571939806916</v>
      </c>
      <c r="EK11" s="1239">
        <v>372.53643188104365</v>
      </c>
      <c r="EL11" s="1239">
        <v>375.52311136564248</v>
      </c>
      <c r="EM11" s="1239">
        <v>420.24213636556919</v>
      </c>
      <c r="EN11" s="1239">
        <v>348.5077854578501</v>
      </c>
      <c r="EO11" s="1239">
        <v>350.6730908876898</v>
      </c>
      <c r="EP11" s="1239">
        <v>356.6672005702564</v>
      </c>
      <c r="EQ11" s="1239">
        <v>370.97395655531722</v>
      </c>
      <c r="ER11" s="1239">
        <v>461.87840462181777</v>
      </c>
      <c r="ES11" s="1239">
        <v>425.58428876370044</v>
      </c>
      <c r="ET11" s="1239">
        <v>318.01844923173388</v>
      </c>
      <c r="EU11" s="1239">
        <v>373.57128512773386</v>
      </c>
      <c r="EV11" s="1241">
        <f t="shared" ref="EV11:EW11" si="0">SUM(EV4:EV10)</f>
        <v>386.31248899111483</v>
      </c>
      <c r="EW11" s="1239">
        <f t="shared" si="0"/>
        <v>258.81724174427785</v>
      </c>
      <c r="EX11" s="1239">
        <f>SUM(EX4:EX10)</f>
        <v>421.36722099086103</v>
      </c>
      <c r="EY11" s="1239">
        <f t="shared" ref="EY11:FA11" si="1">SUM(EY4:EY10)</f>
        <v>383.78861594815163</v>
      </c>
      <c r="EZ11" s="1239">
        <f t="shared" si="1"/>
        <v>422.58587198031006</v>
      </c>
      <c r="FA11" s="1239">
        <f t="shared" si="1"/>
        <v>428.28661215325201</v>
      </c>
      <c r="FB11" s="1239">
        <f t="shared" ref="FB11:FD11" si="2">SUM(FB4:FB10)</f>
        <v>363.18848160919356</v>
      </c>
      <c r="FC11" s="1239">
        <f t="shared" si="2"/>
        <v>337.16230312115226</v>
      </c>
      <c r="FD11" s="1239">
        <f t="shared" si="2"/>
        <v>346.49642676655941</v>
      </c>
      <c r="FE11" s="1239">
        <v>331.3465707776171</v>
      </c>
      <c r="FF11" s="1239">
        <v>411.63942643771861</v>
      </c>
      <c r="FG11" s="1239">
        <v>390.7416993926289</v>
      </c>
      <c r="FH11" s="1241">
        <f>SUM(FH4:FH10)</f>
        <v>430.90966280242293</v>
      </c>
      <c r="FI11" s="1239">
        <f>SUM(FI4:FI10)</f>
        <v>392.82351700126122</v>
      </c>
      <c r="FJ11" s="1239">
        <f t="shared" ref="FJ11:FS11" si="3">SUM(FJ4:FJ10)</f>
        <v>443.94677856144904</v>
      </c>
      <c r="FK11" s="1239">
        <f t="shared" si="3"/>
        <v>352.40345543101677</v>
      </c>
      <c r="FL11" s="1239">
        <f t="shared" si="3"/>
        <v>435.70032078201945</v>
      </c>
      <c r="FM11" s="1239">
        <f t="shared" si="3"/>
        <v>349.69959827837522</v>
      </c>
      <c r="FN11" s="1239">
        <f t="shared" si="3"/>
        <v>301.71648359376553</v>
      </c>
      <c r="FO11" s="1239">
        <f t="shared" si="3"/>
        <v>545.96607110348805</v>
      </c>
      <c r="FP11" s="1239">
        <f t="shared" si="3"/>
        <v>460.48472184137336</v>
      </c>
      <c r="FQ11" s="1239">
        <f t="shared" si="3"/>
        <v>570.55458413487725</v>
      </c>
      <c r="FR11" s="1239">
        <f t="shared" si="3"/>
        <v>428.26344386288292</v>
      </c>
      <c r="FS11" s="1242">
        <f t="shared" si="3"/>
        <v>412.87886202515529</v>
      </c>
    </row>
    <row r="12" spans="1:175" ht="17.25" customHeight="1" thickTop="1" x14ac:dyDescent="0.5">
      <c r="A12" s="1243"/>
      <c r="B12" s="1244"/>
      <c r="C12" s="1244"/>
      <c r="D12" s="1244"/>
      <c r="E12" s="1245"/>
      <c r="F12" s="1245"/>
      <c r="G12" s="1245"/>
      <c r="H12" s="1246"/>
      <c r="W12" s="1198"/>
      <c r="X12" s="1198"/>
      <c r="Y12" s="1603"/>
      <c r="Z12" s="1198"/>
      <c r="AA12" s="1198"/>
      <c r="AB12" s="1198"/>
      <c r="AC12" s="1198"/>
      <c r="AD12" s="1198"/>
      <c r="AE12" s="1198"/>
      <c r="AF12" s="1198"/>
      <c r="AG12" s="1198"/>
      <c r="AH12" s="1198"/>
      <c r="AS12" s="1186"/>
      <c r="AT12" s="1186"/>
      <c r="AU12" s="1186"/>
      <c r="AV12" s="1186"/>
      <c r="AW12" s="1186"/>
      <c r="AX12" s="1186"/>
      <c r="AY12" s="1186"/>
      <c r="AZ12" s="1186"/>
      <c r="BA12" s="1186"/>
      <c r="BB12" s="1197"/>
      <c r="BC12" s="1197"/>
      <c r="BD12" s="1197"/>
      <c r="BE12" s="1186"/>
      <c r="BF12" s="1247"/>
      <c r="BG12" s="1186"/>
      <c r="BH12" s="1186"/>
      <c r="BI12" s="1186"/>
      <c r="BJ12" s="1186"/>
      <c r="BK12" s="1186"/>
      <c r="BL12" s="1186"/>
      <c r="BM12" s="1186"/>
      <c r="BN12" s="1186"/>
      <c r="BO12" s="1186"/>
      <c r="BP12" s="1186"/>
      <c r="BQ12" s="1186"/>
      <c r="BR12" s="1186"/>
      <c r="BS12" s="1186"/>
      <c r="BT12" s="1186"/>
      <c r="BU12" s="1186"/>
      <c r="BV12" s="1186"/>
      <c r="BW12" s="1186"/>
      <c r="BX12" s="1186"/>
      <c r="BY12" s="1186"/>
      <c r="BZ12" s="1186"/>
      <c r="CA12" s="1186"/>
      <c r="CB12" s="1186"/>
      <c r="CC12" s="1186"/>
      <c r="CD12" s="1186"/>
      <c r="CE12" s="1186"/>
      <c r="CF12" s="1186"/>
      <c r="CG12" s="1186"/>
      <c r="CH12" s="1186"/>
      <c r="CI12" s="1186"/>
      <c r="CJ12" s="1186"/>
      <c r="CK12" s="1186"/>
      <c r="CL12" s="1186"/>
      <c r="CM12" s="1186"/>
      <c r="CN12" s="1186"/>
      <c r="CO12" s="1186"/>
      <c r="CP12" s="1186"/>
      <c r="CQ12" s="1186"/>
      <c r="CR12" s="1186"/>
      <c r="CS12" s="1186"/>
      <c r="CT12" s="1186"/>
      <c r="CU12" s="1186"/>
      <c r="CV12" s="1186"/>
      <c r="CW12" s="1186"/>
      <c r="CX12" s="1186"/>
      <c r="CY12" s="1186"/>
      <c r="CZ12" s="1186"/>
      <c r="DA12" s="1186"/>
      <c r="DB12" s="1186"/>
      <c r="DC12" s="1186"/>
      <c r="DD12" s="1186"/>
      <c r="DE12" s="1186"/>
      <c r="DF12" s="1186"/>
      <c r="DG12" s="1186"/>
      <c r="DH12" s="1186"/>
      <c r="DI12" s="1186"/>
      <c r="DJ12" s="1186"/>
      <c r="DK12" s="1186"/>
      <c r="DL12" s="1186"/>
      <c r="DM12" s="1186"/>
      <c r="DN12" s="1186"/>
      <c r="DO12" s="1186"/>
      <c r="DP12" s="1186"/>
      <c r="DQ12" s="1186"/>
      <c r="DR12" s="1186"/>
      <c r="DS12" s="1186"/>
      <c r="DT12" s="1186"/>
      <c r="DU12" s="1186"/>
      <c r="DV12" s="1186"/>
      <c r="DW12" s="1186"/>
      <c r="DX12" s="1186"/>
      <c r="DY12" s="1186"/>
      <c r="DZ12" s="1186"/>
      <c r="EA12" s="1186"/>
      <c r="EB12" s="1186"/>
      <c r="EC12" s="1186"/>
      <c r="ED12" s="1186"/>
      <c r="EE12" s="1186"/>
      <c r="EF12" s="1186"/>
      <c r="EG12" s="1186"/>
      <c r="EH12" s="1186"/>
      <c r="EI12" s="1186"/>
      <c r="EJ12" s="1186"/>
      <c r="EK12" s="1186"/>
      <c r="EL12" s="1186"/>
      <c r="EM12" s="1186"/>
      <c r="EN12" s="1186"/>
      <c r="EO12" s="1186"/>
      <c r="EP12" s="1186"/>
      <c r="EQ12" s="1186"/>
      <c r="ER12" s="1186"/>
      <c r="ES12" s="1186"/>
      <c r="ET12" s="1186"/>
      <c r="EU12" s="1186"/>
      <c r="EV12" s="1186"/>
      <c r="EW12" s="1186"/>
      <c r="EX12" s="1186"/>
      <c r="EY12" s="1186"/>
      <c r="EZ12" s="1186"/>
      <c r="FA12" s="1186"/>
      <c r="FB12" s="1186"/>
      <c r="FC12" s="1186"/>
      <c r="FD12" s="1186"/>
      <c r="FE12" s="1186"/>
      <c r="FF12" s="1186"/>
      <c r="FG12" s="1186"/>
      <c r="FH12" s="1186"/>
      <c r="FI12" s="1186"/>
      <c r="FJ12" s="1186"/>
      <c r="FK12" s="1186"/>
      <c r="FL12" s="1186"/>
      <c r="FM12" s="1186"/>
      <c r="FN12" s="1186"/>
      <c r="FO12" s="1186"/>
      <c r="FP12" s="1186"/>
      <c r="FQ12" s="1186"/>
      <c r="FR12" s="1186"/>
      <c r="FS12" s="1186"/>
    </row>
    <row r="13" spans="1:175" ht="17.25" customHeight="1" x14ac:dyDescent="0.5">
      <c r="A13" s="1243"/>
      <c r="B13" s="1244"/>
      <c r="C13" s="1244"/>
      <c r="D13" s="1244"/>
      <c r="E13" s="1245"/>
      <c r="F13" s="1245"/>
      <c r="G13" s="1245"/>
      <c r="H13" s="1246"/>
      <c r="W13" s="1198"/>
      <c r="X13" s="1198"/>
      <c r="Y13" s="1603"/>
      <c r="Z13" s="1198"/>
      <c r="AA13" s="1198"/>
      <c r="AB13" s="1198"/>
      <c r="AC13" s="1198"/>
      <c r="AD13" s="1198"/>
      <c r="AE13" s="1198"/>
      <c r="AF13" s="1198"/>
      <c r="AG13" s="1198"/>
      <c r="AH13" s="1198"/>
      <c r="AS13" s="1186"/>
      <c r="AT13" s="1186"/>
      <c r="AU13" s="1186"/>
      <c r="AV13" s="1186"/>
      <c r="AW13" s="1186"/>
      <c r="AX13" s="1186"/>
      <c r="AY13" s="1186"/>
      <c r="AZ13" s="1186"/>
      <c r="BA13" s="1186"/>
      <c r="BB13" s="1197"/>
      <c r="BC13" s="1197"/>
      <c r="BD13" s="1197"/>
      <c r="BE13" s="1186"/>
      <c r="BF13" s="1186"/>
      <c r="BG13" s="1186"/>
      <c r="BH13" s="1186"/>
      <c r="BI13" s="1186"/>
      <c r="BJ13" s="1186"/>
      <c r="BK13" s="1186"/>
      <c r="BL13" s="1186"/>
      <c r="BM13" s="1186"/>
      <c r="BN13" s="1186"/>
      <c r="BO13" s="1186"/>
      <c r="BP13" s="1186"/>
      <c r="BQ13" s="1186"/>
      <c r="BR13" s="1186"/>
      <c r="BS13" s="1186"/>
      <c r="BT13" s="1186"/>
      <c r="BU13" s="1186"/>
      <c r="BV13" s="1186"/>
      <c r="BW13" s="1186"/>
      <c r="BX13" s="1186"/>
      <c r="BY13" s="1186"/>
      <c r="BZ13" s="1186"/>
      <c r="CA13" s="1186"/>
      <c r="CB13" s="1186"/>
      <c r="CC13" s="1186"/>
      <c r="CD13" s="1186"/>
      <c r="CE13" s="1186"/>
      <c r="CF13" s="1186"/>
      <c r="CG13" s="1186"/>
      <c r="CH13" s="1186"/>
      <c r="CI13" s="1186"/>
      <c r="CJ13" s="1186"/>
      <c r="CK13" s="1186"/>
      <c r="CL13" s="1186"/>
      <c r="CM13" s="1186"/>
      <c r="CN13" s="1186"/>
      <c r="CO13" s="1186"/>
      <c r="CP13" s="1186"/>
      <c r="CQ13" s="1186"/>
      <c r="CR13" s="1186"/>
      <c r="CS13" s="1186"/>
      <c r="CT13" s="1186"/>
      <c r="CU13" s="1186"/>
      <c r="CV13" s="1186"/>
      <c r="CW13" s="1186"/>
      <c r="CX13" s="1186"/>
      <c r="CY13" s="1186"/>
      <c r="CZ13" s="1186"/>
      <c r="DA13" s="1186"/>
      <c r="DB13" s="1186"/>
      <c r="DC13" s="1186"/>
      <c r="DD13" s="1186"/>
      <c r="DE13" s="1186"/>
      <c r="DF13" s="1186"/>
      <c r="DG13" s="1186"/>
      <c r="DH13" s="1186"/>
      <c r="DI13" s="1186"/>
      <c r="DJ13" s="1186"/>
      <c r="DK13" s="1186"/>
      <c r="DL13" s="1186"/>
      <c r="DM13" s="1186"/>
      <c r="DN13" s="1186"/>
      <c r="DO13" s="1186"/>
      <c r="DP13" s="1186"/>
      <c r="DQ13" s="1186"/>
      <c r="DR13" s="1186"/>
      <c r="DS13" s="1186"/>
      <c r="DT13" s="1186"/>
      <c r="DU13" s="1186"/>
      <c r="DV13" s="1186"/>
      <c r="DW13" s="1186"/>
      <c r="DX13" s="1186"/>
      <c r="DY13" s="1186"/>
      <c r="DZ13" s="1186"/>
      <c r="EA13" s="1186"/>
      <c r="EB13" s="1186"/>
      <c r="EC13" s="1186"/>
      <c r="ED13" s="1186"/>
      <c r="EE13" s="1186"/>
      <c r="EF13" s="1186"/>
      <c r="EG13" s="1186"/>
      <c r="EH13" s="1186"/>
      <c r="EI13" s="1186"/>
      <c r="EJ13" s="1186"/>
      <c r="EK13" s="1186"/>
      <c r="EL13" s="1186"/>
      <c r="EM13" s="1186"/>
      <c r="EN13" s="1186"/>
      <c r="EO13" s="1186"/>
      <c r="EP13" s="1186"/>
      <c r="EQ13" s="1186"/>
      <c r="ER13" s="1186"/>
      <c r="ES13" s="1186"/>
      <c r="ET13" s="1186"/>
      <c r="EU13" s="1186"/>
      <c r="EV13" s="1186"/>
      <c r="EW13" s="1186"/>
      <c r="EX13" s="1186"/>
      <c r="EY13" s="1186"/>
      <c r="EZ13" s="1186"/>
      <c r="FA13" s="1186"/>
      <c r="FB13" s="1186"/>
      <c r="FC13" s="1186"/>
      <c r="FD13" s="1186"/>
      <c r="FE13" s="1186"/>
      <c r="FF13" s="1186"/>
      <c r="FG13" s="1186"/>
      <c r="FH13" s="1186"/>
      <c r="FI13" s="1186"/>
      <c r="FJ13" s="1186"/>
      <c r="FK13" s="1186"/>
      <c r="FL13" s="1186"/>
      <c r="FM13" s="1186"/>
      <c r="FN13" s="1186"/>
      <c r="FO13" s="1186"/>
      <c r="FP13" s="1186"/>
      <c r="FQ13" s="1186"/>
      <c r="FR13" s="1186"/>
      <c r="FS13" s="1186"/>
    </row>
    <row r="14" spans="1:175" ht="17.25" customHeight="1" x14ac:dyDescent="0.5">
      <c r="A14" s="1243"/>
      <c r="B14" s="1244"/>
      <c r="C14" s="1244"/>
      <c r="D14" s="1244"/>
      <c r="E14" s="1245"/>
      <c r="F14" s="1245"/>
      <c r="G14" s="1245"/>
      <c r="H14" s="1246"/>
      <c r="W14" s="1198"/>
      <c r="X14" s="1198"/>
      <c r="Y14" s="1603"/>
      <c r="Z14" s="1198"/>
      <c r="AA14" s="1198"/>
      <c r="AB14" s="1198"/>
      <c r="AC14" s="1198"/>
      <c r="AD14" s="1198"/>
      <c r="AE14" s="1198"/>
      <c r="AF14" s="1198"/>
      <c r="AG14" s="1198"/>
      <c r="AH14" s="1198"/>
      <c r="AS14" s="1186"/>
      <c r="AT14" s="1186"/>
      <c r="AU14" s="1186"/>
      <c r="AV14" s="1186"/>
      <c r="AW14" s="1186"/>
      <c r="AX14" s="1186"/>
      <c r="AY14" s="1186"/>
      <c r="AZ14" s="1186"/>
      <c r="BA14" s="1186"/>
      <c r="BB14" s="1197"/>
      <c r="BC14" s="1197"/>
      <c r="BD14" s="1197"/>
      <c r="BE14" s="1186"/>
      <c r="BF14" s="1186"/>
      <c r="BG14" s="1186"/>
      <c r="BH14" s="1186"/>
      <c r="BI14" s="1186"/>
      <c r="BJ14" s="1186"/>
      <c r="BK14" s="1186"/>
      <c r="BL14" s="1186"/>
      <c r="BM14" s="1186"/>
      <c r="BN14" s="1186"/>
      <c r="BO14" s="1186"/>
      <c r="BP14" s="1186"/>
      <c r="BQ14" s="1186"/>
      <c r="BR14" s="1186"/>
      <c r="BS14" s="1186"/>
      <c r="BT14" s="1186"/>
      <c r="BU14" s="1186"/>
      <c r="BV14" s="1186"/>
      <c r="BW14" s="1186"/>
      <c r="BX14" s="1186"/>
      <c r="BY14" s="1186"/>
      <c r="BZ14" s="1186"/>
      <c r="CA14" s="1186"/>
      <c r="CB14" s="1186"/>
      <c r="CC14" s="1186"/>
      <c r="CD14" s="1186"/>
      <c r="CE14" s="1186"/>
      <c r="CF14" s="1186"/>
      <c r="CG14" s="1186"/>
      <c r="CH14" s="1186"/>
      <c r="CI14" s="1186"/>
      <c r="CJ14" s="1186"/>
      <c r="CK14" s="1186"/>
      <c r="CL14" s="1186"/>
      <c r="CM14" s="1186"/>
      <c r="CN14" s="1186"/>
      <c r="CO14" s="1186"/>
      <c r="CP14" s="1186"/>
      <c r="CQ14" s="1186"/>
      <c r="CR14" s="1186"/>
      <c r="CS14" s="1186"/>
      <c r="CT14" s="1186"/>
      <c r="CU14" s="1186"/>
      <c r="CV14" s="1186"/>
      <c r="CW14" s="1186"/>
      <c r="CX14" s="1186"/>
      <c r="CY14" s="1186"/>
      <c r="CZ14" s="1186"/>
      <c r="DA14" s="1186"/>
      <c r="DB14" s="1186"/>
      <c r="DC14" s="1186"/>
      <c r="DD14" s="1186"/>
      <c r="DE14" s="1186"/>
      <c r="DF14" s="1186"/>
      <c r="DG14" s="1186"/>
      <c r="DH14" s="1186"/>
      <c r="DI14" s="1186"/>
      <c r="DJ14" s="1186"/>
      <c r="DK14" s="1186"/>
      <c r="DL14" s="1186"/>
      <c r="DM14" s="1186"/>
      <c r="DN14" s="1186"/>
      <c r="DO14" s="1186"/>
      <c r="DP14" s="1186"/>
      <c r="DQ14" s="1186"/>
      <c r="DR14" s="1186"/>
      <c r="DS14" s="1186"/>
      <c r="DT14" s="1186"/>
      <c r="DU14" s="1186"/>
      <c r="DV14" s="1186"/>
      <c r="DW14" s="1186"/>
      <c r="DX14" s="1186"/>
      <c r="DY14" s="1186"/>
      <c r="DZ14" s="1186"/>
      <c r="EA14" s="1186"/>
      <c r="EB14" s="1186"/>
      <c r="EC14" s="1186"/>
      <c r="ED14" s="1186"/>
      <c r="EE14" s="1186"/>
      <c r="EF14" s="1186"/>
      <c r="EG14" s="1186"/>
      <c r="EH14" s="1186"/>
      <c r="EI14" s="1186"/>
      <c r="EJ14" s="1186"/>
      <c r="EK14" s="1186"/>
      <c r="EL14" s="1186"/>
      <c r="EM14" s="1186"/>
      <c r="EN14" s="1186"/>
      <c r="EO14" s="1186"/>
      <c r="EP14" s="1186"/>
      <c r="EQ14" s="1186"/>
      <c r="ER14" s="1186"/>
      <c r="ES14" s="1186"/>
      <c r="ET14" s="1186"/>
      <c r="EU14" s="1186"/>
      <c r="EV14" s="1186"/>
      <c r="EW14" s="1186"/>
      <c r="EX14" s="1186"/>
      <c r="EY14" s="1186"/>
      <c r="EZ14" s="1186"/>
      <c r="FA14" s="1186"/>
      <c r="FB14" s="1186"/>
      <c r="FC14" s="1186"/>
      <c r="FD14" s="1186"/>
      <c r="FE14" s="1186"/>
      <c r="FF14" s="1186"/>
      <c r="FG14" s="1186"/>
      <c r="FH14" s="1186"/>
      <c r="FI14" s="1186"/>
      <c r="FJ14" s="1186"/>
      <c r="FK14" s="1186"/>
      <c r="FL14" s="1186"/>
      <c r="FM14" s="1186"/>
      <c r="FN14" s="1186"/>
      <c r="FO14" s="1186"/>
      <c r="FP14" s="1186"/>
      <c r="FQ14" s="1186"/>
      <c r="FR14" s="1186"/>
      <c r="FS14" s="1186"/>
    </row>
    <row r="15" spans="1:175" ht="24.75" customHeight="1" x14ac:dyDescent="0.5">
      <c r="A15" s="1243"/>
      <c r="B15" s="1244"/>
      <c r="C15" s="1244"/>
      <c r="D15" s="1244"/>
      <c r="E15" s="1245"/>
      <c r="F15" s="1245"/>
      <c r="G15" s="1245"/>
      <c r="H15" s="1246"/>
      <c r="W15" s="1198"/>
      <c r="X15" s="1198"/>
      <c r="Y15" s="1603"/>
      <c r="Z15" s="1198"/>
      <c r="AA15" s="1198"/>
      <c r="AB15" s="1198"/>
      <c r="AC15" s="1198"/>
      <c r="AD15" s="1198"/>
      <c r="AE15" s="1198"/>
      <c r="AF15" s="1198"/>
      <c r="AG15" s="1198"/>
      <c r="AH15" s="1198"/>
      <c r="AS15" s="1186"/>
      <c r="AT15" s="1186"/>
      <c r="AU15" s="1186"/>
      <c r="AV15" s="1186"/>
      <c r="AW15" s="1186"/>
      <c r="AX15" s="1186"/>
      <c r="AY15" s="1186"/>
      <c r="AZ15" s="1186"/>
      <c r="BA15" s="1186"/>
      <c r="BB15" s="1197"/>
      <c r="BC15" s="1197"/>
      <c r="BD15" s="1197"/>
      <c r="BE15" s="1186"/>
      <c r="BF15" s="1186"/>
      <c r="BG15" s="1186"/>
      <c r="BH15" s="1186"/>
      <c r="BI15" s="1186"/>
      <c r="BJ15" s="1186"/>
      <c r="BK15" s="1186"/>
      <c r="BL15" s="1186"/>
      <c r="BM15" s="1186"/>
      <c r="BN15" s="1186"/>
      <c r="BO15" s="1186"/>
      <c r="BP15" s="1186"/>
      <c r="BQ15" s="1186"/>
      <c r="BR15" s="1186"/>
      <c r="BS15" s="1186"/>
      <c r="BT15" s="1186"/>
      <c r="BU15" s="1186"/>
      <c r="BV15" s="1186"/>
      <c r="BW15" s="1186"/>
      <c r="BX15" s="1186"/>
      <c r="BY15" s="1186"/>
      <c r="BZ15" s="1186"/>
      <c r="CA15" s="1186"/>
      <c r="CB15" s="1186"/>
      <c r="CC15" s="1186"/>
      <c r="CD15" s="1186"/>
      <c r="CE15" s="1186"/>
      <c r="CF15" s="1186"/>
      <c r="CG15" s="1186"/>
      <c r="CH15" s="1186"/>
      <c r="CI15" s="1186"/>
      <c r="CJ15" s="1186"/>
      <c r="CK15" s="1186"/>
      <c r="CL15" s="1186"/>
      <c r="CM15" s="1186"/>
      <c r="CN15" s="1186"/>
      <c r="CO15" s="1186"/>
      <c r="CP15" s="1186"/>
      <c r="CQ15" s="1186"/>
      <c r="CR15" s="1186"/>
      <c r="CS15" s="1186"/>
      <c r="CT15" s="1186"/>
      <c r="CU15" s="1186"/>
      <c r="CV15" s="1186"/>
      <c r="CW15" s="1186"/>
      <c r="CX15" s="1186"/>
      <c r="CY15" s="1186"/>
      <c r="CZ15" s="1186"/>
      <c r="DA15" s="1186"/>
      <c r="DB15" s="1186"/>
      <c r="DC15" s="1186"/>
      <c r="DD15" s="1186"/>
      <c r="DE15" s="1186"/>
      <c r="DF15" s="1186"/>
      <c r="DG15" s="1186"/>
      <c r="DH15" s="1186"/>
      <c r="DI15" s="1186"/>
      <c r="DJ15" s="1186"/>
      <c r="DK15" s="1186"/>
      <c r="DL15" s="1186"/>
      <c r="DM15" s="1186"/>
      <c r="DN15" s="1186"/>
      <c r="DO15" s="1186"/>
      <c r="DP15" s="1186"/>
      <c r="DQ15" s="1186"/>
      <c r="DR15" s="1186"/>
      <c r="DS15" s="1186"/>
      <c r="DT15" s="1186"/>
      <c r="DU15" s="1186"/>
      <c r="DV15" s="1186"/>
      <c r="DW15" s="1186"/>
      <c r="DX15" s="1186"/>
      <c r="DY15" s="1186"/>
      <c r="DZ15" s="1186"/>
      <c r="EA15" s="1186"/>
      <c r="EB15" s="1186"/>
      <c r="EC15" s="1186"/>
      <c r="ED15" s="1186"/>
      <c r="EE15" s="1186"/>
      <c r="EF15" s="1186"/>
      <c r="EG15" s="1186"/>
      <c r="EH15" s="1186"/>
      <c r="EI15" s="1186"/>
      <c r="EJ15" s="1186"/>
      <c r="EK15" s="1186"/>
      <c r="EL15" s="1186"/>
      <c r="EM15" s="1186"/>
      <c r="EN15" s="1186"/>
      <c r="EO15" s="1186"/>
      <c r="EP15" s="1186"/>
      <c r="EQ15" s="1186"/>
      <c r="ER15" s="1186"/>
      <c r="ES15" s="1186"/>
      <c r="ET15" s="1186"/>
      <c r="EU15" s="1186"/>
      <c r="EV15" s="1186"/>
      <c r="EW15" s="1186"/>
      <c r="EX15" s="1186"/>
      <c r="EY15" s="1186"/>
      <c r="EZ15" s="1186"/>
      <c r="FA15" s="1186"/>
      <c r="FB15" s="1186"/>
      <c r="FC15" s="1186"/>
      <c r="FD15" s="1186"/>
      <c r="FE15" s="1186"/>
      <c r="FF15" s="1186"/>
      <c r="FG15" s="1186"/>
      <c r="FH15" s="1186"/>
      <c r="FI15" s="1186"/>
      <c r="FJ15" s="1186"/>
      <c r="FK15" s="1186"/>
      <c r="FL15" s="1186"/>
      <c r="FM15" s="1186"/>
      <c r="FN15" s="1186"/>
      <c r="FO15" s="1186"/>
      <c r="FP15" s="1186"/>
      <c r="FQ15" s="1186"/>
      <c r="FR15" s="1186"/>
      <c r="FS15" s="1186"/>
    </row>
    <row r="16" spans="1:175" s="1249" customFormat="1" ht="40.5" customHeight="1" thickBot="1" x14ac:dyDescent="0.55000000000000004">
      <c r="A16" s="1221" t="s">
        <v>1026</v>
      </c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  <c r="AC16" s="1222"/>
      <c r="AD16" s="1222"/>
      <c r="AE16" s="1222"/>
      <c r="AF16" s="1222"/>
      <c r="AG16" s="1222"/>
      <c r="AH16" s="1222"/>
      <c r="AI16" s="1222"/>
      <c r="AJ16" s="1222"/>
      <c r="AK16" s="1222"/>
      <c r="AL16" s="1222"/>
      <c r="AM16" s="1222"/>
      <c r="AN16" s="1222"/>
      <c r="AO16" s="1222"/>
      <c r="AP16" s="1222"/>
      <c r="AQ16" s="1222"/>
      <c r="AR16" s="1222"/>
      <c r="AS16" s="1222"/>
      <c r="AT16" s="1222"/>
      <c r="AU16" s="1222"/>
      <c r="AV16" s="1222"/>
      <c r="AW16" s="1222"/>
      <c r="AX16" s="1222"/>
      <c r="AY16" s="1222"/>
      <c r="AZ16" s="1222"/>
      <c r="BA16" s="1222"/>
      <c r="BB16" s="1222"/>
      <c r="BC16" s="1222"/>
      <c r="BD16" s="1222"/>
      <c r="BE16" s="1222"/>
      <c r="BF16" s="1222"/>
      <c r="BG16" s="1248"/>
      <c r="BJ16" s="1248"/>
      <c r="BM16" s="1248"/>
      <c r="BN16" s="1248"/>
      <c r="BO16" s="1248"/>
      <c r="BP16" s="1248"/>
      <c r="BQ16" s="1248"/>
      <c r="BR16" s="1248"/>
      <c r="BS16" s="1248"/>
      <c r="BT16" s="1248"/>
      <c r="BU16" s="1248"/>
      <c r="BV16" s="1248"/>
      <c r="BW16" s="1248"/>
      <c r="BX16" s="1248"/>
      <c r="BY16" s="1248"/>
      <c r="BZ16" s="1248"/>
      <c r="CA16" s="1248"/>
      <c r="CB16" s="1248"/>
      <c r="CC16" s="1248"/>
      <c r="CD16" s="1248"/>
      <c r="CE16" s="1248"/>
      <c r="CF16" s="1248"/>
      <c r="CG16" s="1248"/>
      <c r="CH16" s="1248"/>
      <c r="CI16" s="1248"/>
      <c r="CJ16" s="1248"/>
      <c r="CK16" s="1248"/>
      <c r="CL16" s="1248"/>
      <c r="CM16" s="1248"/>
      <c r="CN16" s="1248"/>
      <c r="CO16" s="1248"/>
      <c r="CP16" s="1248"/>
      <c r="CQ16" s="1248"/>
      <c r="CR16" s="1248"/>
      <c r="CS16" s="1248"/>
      <c r="CT16" s="1248"/>
      <c r="CU16" s="1248"/>
      <c r="CV16" s="1248"/>
      <c r="CW16" s="1248"/>
      <c r="CX16" s="1248"/>
      <c r="CY16" s="1248"/>
      <c r="CZ16" s="1248"/>
      <c r="DA16" s="1248"/>
      <c r="DB16" s="1248"/>
      <c r="DC16" s="1248"/>
      <c r="DD16" s="1248"/>
      <c r="DE16" s="1248"/>
      <c r="DF16" s="1248"/>
      <c r="DG16" s="1248"/>
      <c r="DH16" s="1248"/>
    </row>
    <row r="17" spans="1:175" s="1249" customFormat="1" ht="37.5" customHeight="1" thickTop="1" thickBot="1" x14ac:dyDescent="0.55000000000000004">
      <c r="A17" s="2046"/>
      <c r="B17" s="1250"/>
      <c r="C17" s="2048" t="s">
        <v>684</v>
      </c>
      <c r="D17" s="2048"/>
      <c r="E17" s="2048"/>
      <c r="F17" s="2048"/>
      <c r="G17" s="2048"/>
      <c r="H17" s="2048"/>
      <c r="I17" s="2048"/>
      <c r="J17" s="2048"/>
      <c r="K17" s="2048"/>
      <c r="L17" s="2048"/>
      <c r="M17" s="2048"/>
      <c r="N17" s="2049" t="s">
        <v>878</v>
      </c>
      <c r="O17" s="2048"/>
      <c r="P17" s="2048"/>
      <c r="Q17" s="2048"/>
      <c r="R17" s="2048"/>
      <c r="S17" s="2048"/>
      <c r="T17" s="2048"/>
      <c r="U17" s="2048"/>
      <c r="V17" s="2048"/>
      <c r="W17" s="2048"/>
      <c r="X17" s="2048"/>
      <c r="Y17" s="2050"/>
      <c r="Z17" s="2049"/>
      <c r="AA17" s="2048"/>
      <c r="AB17" s="2048"/>
      <c r="AC17" s="2048"/>
      <c r="AD17" s="2048"/>
      <c r="AE17" s="2048"/>
      <c r="AF17" s="2048"/>
      <c r="AG17" s="2048"/>
      <c r="AH17" s="2048"/>
      <c r="AI17" s="2048"/>
      <c r="AJ17" s="2048"/>
      <c r="AK17" s="2050"/>
      <c r="AL17" s="2041">
        <v>2014</v>
      </c>
      <c r="AM17" s="2042"/>
      <c r="AN17" s="2042"/>
      <c r="AO17" s="2042"/>
      <c r="AP17" s="2042"/>
      <c r="AQ17" s="2042"/>
      <c r="AR17" s="2043"/>
      <c r="AS17" s="2042">
        <v>2015</v>
      </c>
      <c r="AT17" s="2042"/>
      <c r="AU17" s="2042"/>
      <c r="AV17" s="2042"/>
      <c r="AW17" s="2042"/>
      <c r="AX17" s="2042"/>
      <c r="AY17" s="2042"/>
      <c r="AZ17" s="2042"/>
      <c r="BA17" s="2042"/>
      <c r="BB17" s="2042"/>
      <c r="BC17" s="2042"/>
      <c r="BD17" s="2043"/>
      <c r="BE17" s="2041">
        <v>2016</v>
      </c>
      <c r="BF17" s="2042"/>
      <c r="BG17" s="2042"/>
      <c r="BH17" s="2042"/>
      <c r="BI17" s="2042"/>
      <c r="BJ17" s="2042"/>
      <c r="BK17" s="2042"/>
      <c r="BL17" s="2042"/>
      <c r="BM17" s="2042"/>
      <c r="BN17" s="2042"/>
      <c r="BO17" s="2043"/>
      <c r="BP17" s="2042">
        <v>2017</v>
      </c>
      <c r="BQ17" s="2042"/>
      <c r="BR17" s="2042"/>
      <c r="BS17" s="2042"/>
      <c r="BT17" s="2042"/>
      <c r="BU17" s="2042"/>
      <c r="BV17" s="2042"/>
      <c r="BW17" s="2042"/>
      <c r="BX17" s="2042"/>
      <c r="BY17" s="2042"/>
      <c r="BZ17" s="2042"/>
      <c r="CA17" s="2042"/>
      <c r="CB17" s="2041">
        <v>2018</v>
      </c>
      <c r="CC17" s="2042"/>
      <c r="CD17" s="2042"/>
      <c r="CE17" s="2042"/>
      <c r="CF17" s="2042"/>
      <c r="CG17" s="2042"/>
      <c r="CH17" s="2042"/>
      <c r="CI17" s="2042"/>
      <c r="CJ17" s="2042"/>
      <c r="CK17" s="2042"/>
      <c r="CL17" s="2042"/>
      <c r="CM17" s="2042"/>
      <c r="CN17" s="2041">
        <v>2019</v>
      </c>
      <c r="CO17" s="2042"/>
      <c r="CP17" s="2042"/>
      <c r="CQ17" s="2042"/>
      <c r="CR17" s="2042"/>
      <c r="CS17" s="2042"/>
      <c r="CT17" s="2042"/>
      <c r="CU17" s="2042"/>
      <c r="CV17" s="2042"/>
      <c r="CW17" s="2042"/>
      <c r="CX17" s="2042"/>
      <c r="CY17" s="2042"/>
      <c r="CZ17" s="2041">
        <v>2020</v>
      </c>
      <c r="DA17" s="2042"/>
      <c r="DB17" s="2042"/>
      <c r="DC17" s="2042"/>
      <c r="DD17" s="2042"/>
      <c r="DE17" s="2042"/>
      <c r="DF17" s="2042"/>
      <c r="DG17" s="2042"/>
      <c r="DH17" s="2042"/>
      <c r="DI17" s="2042"/>
      <c r="DJ17" s="2042"/>
      <c r="DK17" s="2042"/>
      <c r="DL17" s="2041">
        <v>2021</v>
      </c>
      <c r="DM17" s="2042"/>
      <c r="DN17" s="2042"/>
      <c r="DO17" s="2042"/>
      <c r="DP17" s="2042"/>
      <c r="DQ17" s="2042"/>
      <c r="DR17" s="2042"/>
      <c r="DS17" s="2042"/>
      <c r="DT17" s="2042"/>
      <c r="DU17" s="2042"/>
      <c r="DV17" s="2042"/>
      <c r="DW17" s="2042"/>
      <c r="DX17" s="2041">
        <v>2022</v>
      </c>
      <c r="DY17" s="2042"/>
      <c r="DZ17" s="2042"/>
      <c r="EA17" s="2042"/>
      <c r="EB17" s="2042"/>
      <c r="EC17" s="2042"/>
      <c r="ED17" s="2042"/>
      <c r="EE17" s="2042"/>
      <c r="EF17" s="2042"/>
      <c r="EG17" s="2042"/>
      <c r="EH17" s="2042"/>
      <c r="EI17" s="2042"/>
      <c r="EJ17" s="2041">
        <v>2023</v>
      </c>
      <c r="EK17" s="2042"/>
      <c r="EL17" s="2042"/>
      <c r="EM17" s="2042"/>
      <c r="EN17" s="2042"/>
      <c r="EO17" s="2042"/>
      <c r="EP17" s="2042"/>
      <c r="EQ17" s="2042"/>
      <c r="ER17" s="2042"/>
      <c r="ES17" s="2042"/>
      <c r="ET17" s="2042"/>
      <c r="EU17" s="2043"/>
      <c r="EV17" s="2041">
        <v>2024</v>
      </c>
      <c r="EW17" s="2042"/>
      <c r="EX17" s="2042"/>
      <c r="EY17" s="2042"/>
      <c r="EZ17" s="2042"/>
      <c r="FA17" s="2042"/>
      <c r="FB17" s="2042"/>
      <c r="FC17" s="2042"/>
      <c r="FD17" s="2042"/>
      <c r="FE17" s="2042"/>
      <c r="FF17" s="2042"/>
      <c r="FG17" s="2043"/>
      <c r="FH17" s="2041">
        <v>2025</v>
      </c>
      <c r="FI17" s="2042"/>
      <c r="FJ17" s="2042"/>
      <c r="FK17" s="2042"/>
      <c r="FL17" s="2042"/>
      <c r="FM17" s="2042"/>
      <c r="FN17" s="2042"/>
      <c r="FO17" s="2042"/>
      <c r="FP17" s="2042"/>
      <c r="FQ17" s="2042"/>
      <c r="FR17" s="2042"/>
      <c r="FS17" s="2043"/>
    </row>
    <row r="18" spans="1:175" s="1249" customFormat="1" ht="38.15" customHeight="1" thickTop="1" thickBot="1" x14ac:dyDescent="0.55000000000000004">
      <c r="A18" s="2047"/>
      <c r="B18" s="1182" t="s">
        <v>79</v>
      </c>
      <c r="C18" s="1182" t="s">
        <v>80</v>
      </c>
      <c r="D18" s="1182" t="s">
        <v>81</v>
      </c>
      <c r="E18" s="1182" t="s">
        <v>82</v>
      </c>
      <c r="F18" s="1182" t="s">
        <v>83</v>
      </c>
      <c r="G18" s="1182" t="s">
        <v>84</v>
      </c>
      <c r="H18" s="1182" t="s">
        <v>85</v>
      </c>
      <c r="I18" s="1182" t="s">
        <v>86</v>
      </c>
      <c r="J18" s="1182" t="s">
        <v>87</v>
      </c>
      <c r="K18" s="1179" t="s">
        <v>88</v>
      </c>
      <c r="L18" s="1179" t="s">
        <v>89</v>
      </c>
      <c r="M18" s="1179" t="s">
        <v>90</v>
      </c>
      <c r="N18" s="1185" t="s">
        <v>79</v>
      </c>
      <c r="O18" s="1182" t="s">
        <v>80</v>
      </c>
      <c r="P18" s="1182" t="s">
        <v>81</v>
      </c>
      <c r="Q18" s="1182" t="s">
        <v>82</v>
      </c>
      <c r="R18" s="1182" t="s">
        <v>83</v>
      </c>
      <c r="S18" s="1182" t="s">
        <v>84</v>
      </c>
      <c r="T18" s="1182" t="s">
        <v>85</v>
      </c>
      <c r="U18" s="1182" t="s">
        <v>86</v>
      </c>
      <c r="V18" s="1182" t="s">
        <v>87</v>
      </c>
      <c r="W18" s="1179" t="s">
        <v>88</v>
      </c>
      <c r="X18" s="1179" t="s">
        <v>89</v>
      </c>
      <c r="Y18" s="1180" t="s">
        <v>90</v>
      </c>
      <c r="Z18" s="1185" t="s">
        <v>79</v>
      </c>
      <c r="AA18" s="1182" t="s">
        <v>80</v>
      </c>
      <c r="AB18" s="1182" t="s">
        <v>81</v>
      </c>
      <c r="AC18" s="1182" t="s">
        <v>130</v>
      </c>
      <c r="AD18" s="1182" t="s">
        <v>83</v>
      </c>
      <c r="AE18" s="1182" t="s">
        <v>93</v>
      </c>
      <c r="AF18" s="1182" t="s">
        <v>85</v>
      </c>
      <c r="AG18" s="1182" t="s">
        <v>86</v>
      </c>
      <c r="AH18" s="1182" t="s">
        <v>87</v>
      </c>
      <c r="AI18" s="1179" t="s">
        <v>88</v>
      </c>
      <c r="AJ18" s="1179" t="s">
        <v>89</v>
      </c>
      <c r="AK18" s="1180" t="s">
        <v>90</v>
      </c>
      <c r="AL18" s="1286" t="s">
        <v>79</v>
      </c>
      <c r="AM18" s="1223" t="s">
        <v>80</v>
      </c>
      <c r="AN18" s="1223" t="s">
        <v>81</v>
      </c>
      <c r="AO18" s="1181" t="s">
        <v>130</v>
      </c>
      <c r="AP18" s="1181" t="s">
        <v>83</v>
      </c>
      <c r="AQ18" s="1181" t="s">
        <v>93</v>
      </c>
      <c r="AR18" s="1251" t="s">
        <v>90</v>
      </c>
      <c r="AS18" s="1223" t="s">
        <v>79</v>
      </c>
      <c r="AT18" s="1223" t="s">
        <v>80</v>
      </c>
      <c r="AU18" s="1223" t="s">
        <v>81</v>
      </c>
      <c r="AV18" s="1181" t="s">
        <v>82</v>
      </c>
      <c r="AW18" s="1181" t="s">
        <v>83</v>
      </c>
      <c r="AX18" s="1181" t="s">
        <v>84</v>
      </c>
      <c r="AY18" s="1181" t="s">
        <v>85</v>
      </c>
      <c r="AZ18" s="1181" t="s">
        <v>86</v>
      </c>
      <c r="BA18" s="1181" t="s">
        <v>87</v>
      </c>
      <c r="BB18" s="1181" t="s">
        <v>88</v>
      </c>
      <c r="BC18" s="1181" t="s">
        <v>89</v>
      </c>
      <c r="BD18" s="1724" t="s">
        <v>90</v>
      </c>
      <c r="BE18" s="1185" t="s">
        <v>79</v>
      </c>
      <c r="BF18" s="1182" t="s">
        <v>80</v>
      </c>
      <c r="BG18" s="1182" t="s">
        <v>81</v>
      </c>
      <c r="BH18" s="1182" t="s">
        <v>82</v>
      </c>
      <c r="BI18" s="1182" t="s">
        <v>83</v>
      </c>
      <c r="BJ18" s="1182" t="s">
        <v>84</v>
      </c>
      <c r="BK18" s="1179" t="s">
        <v>85</v>
      </c>
      <c r="BL18" s="1179" t="s">
        <v>86</v>
      </c>
      <c r="BM18" s="1182" t="s">
        <v>88</v>
      </c>
      <c r="BN18" s="1182" t="s">
        <v>89</v>
      </c>
      <c r="BO18" s="1724" t="s">
        <v>90</v>
      </c>
      <c r="BP18" s="1182" t="s">
        <v>79</v>
      </c>
      <c r="BQ18" s="1182" t="s">
        <v>80</v>
      </c>
      <c r="BR18" s="1182" t="s">
        <v>81</v>
      </c>
      <c r="BS18" s="1182" t="s">
        <v>82</v>
      </c>
      <c r="BT18" s="1182" t="s">
        <v>83</v>
      </c>
      <c r="BU18" s="1182" t="s">
        <v>84</v>
      </c>
      <c r="BV18" s="1182" t="s">
        <v>85</v>
      </c>
      <c r="BW18" s="1182" t="s">
        <v>86</v>
      </c>
      <c r="BX18" s="1182" t="s">
        <v>87</v>
      </c>
      <c r="BY18" s="1182" t="s">
        <v>88</v>
      </c>
      <c r="BZ18" s="1182" t="s">
        <v>89</v>
      </c>
      <c r="CA18" s="1182" t="s">
        <v>90</v>
      </c>
      <c r="CB18" s="1185" t="s">
        <v>79</v>
      </c>
      <c r="CC18" s="1182" t="s">
        <v>80</v>
      </c>
      <c r="CD18" s="1182" t="s">
        <v>81</v>
      </c>
      <c r="CE18" s="1182" t="s">
        <v>82</v>
      </c>
      <c r="CF18" s="1182" t="s">
        <v>83</v>
      </c>
      <c r="CG18" s="1182" t="s">
        <v>84</v>
      </c>
      <c r="CH18" s="1182" t="s">
        <v>85</v>
      </c>
      <c r="CI18" s="1182" t="s">
        <v>86</v>
      </c>
      <c r="CJ18" s="1182" t="s">
        <v>87</v>
      </c>
      <c r="CK18" s="1182" t="s">
        <v>88</v>
      </c>
      <c r="CL18" s="1182" t="s">
        <v>89</v>
      </c>
      <c r="CM18" s="1182" t="s">
        <v>90</v>
      </c>
      <c r="CN18" s="1185" t="s">
        <v>79</v>
      </c>
      <c r="CO18" s="1182" t="s">
        <v>80</v>
      </c>
      <c r="CP18" s="1182" t="s">
        <v>81</v>
      </c>
      <c r="CQ18" s="1182" t="s">
        <v>82</v>
      </c>
      <c r="CR18" s="1182" t="s">
        <v>83</v>
      </c>
      <c r="CS18" s="1182" t="s">
        <v>84</v>
      </c>
      <c r="CT18" s="1182" t="s">
        <v>85</v>
      </c>
      <c r="CU18" s="1182" t="s">
        <v>86</v>
      </c>
      <c r="CV18" s="1182" t="s">
        <v>87</v>
      </c>
      <c r="CW18" s="1182" t="s">
        <v>879</v>
      </c>
      <c r="CX18" s="1182" t="s">
        <v>89</v>
      </c>
      <c r="CY18" s="1182" t="s">
        <v>90</v>
      </c>
      <c r="CZ18" s="1185" t="s">
        <v>79</v>
      </c>
      <c r="DA18" s="1182" t="s">
        <v>80</v>
      </c>
      <c r="DB18" s="1182" t="s">
        <v>81</v>
      </c>
      <c r="DC18" s="1182" t="s">
        <v>82</v>
      </c>
      <c r="DD18" s="1182" t="s">
        <v>83</v>
      </c>
      <c r="DE18" s="1182" t="s">
        <v>84</v>
      </c>
      <c r="DF18" s="1182" t="s">
        <v>85</v>
      </c>
      <c r="DG18" s="1182" t="s">
        <v>86</v>
      </c>
      <c r="DH18" s="1182" t="s">
        <v>87</v>
      </c>
      <c r="DI18" s="1182" t="s">
        <v>88</v>
      </c>
      <c r="DJ18" s="1182" t="s">
        <v>89</v>
      </c>
      <c r="DK18" s="1182" t="s">
        <v>90</v>
      </c>
      <c r="DL18" s="1185" t="s">
        <v>79</v>
      </c>
      <c r="DM18" s="1182" t="s">
        <v>80</v>
      </c>
      <c r="DN18" s="1182" t="s">
        <v>81</v>
      </c>
      <c r="DO18" s="1182" t="s">
        <v>82</v>
      </c>
      <c r="DP18" s="1182" t="s">
        <v>83</v>
      </c>
      <c r="DQ18" s="1182" t="s">
        <v>84</v>
      </c>
      <c r="DR18" s="1182" t="s">
        <v>85</v>
      </c>
      <c r="DS18" s="1182" t="s">
        <v>86</v>
      </c>
      <c r="DT18" s="1182" t="s">
        <v>87</v>
      </c>
      <c r="DU18" s="1182" t="s">
        <v>88</v>
      </c>
      <c r="DV18" s="1182" t="s">
        <v>89</v>
      </c>
      <c r="DW18" s="1182" t="s">
        <v>90</v>
      </c>
      <c r="DX18" s="1185" t="s">
        <v>79</v>
      </c>
      <c r="DY18" s="1182" t="s">
        <v>80</v>
      </c>
      <c r="DZ18" s="1182" t="s">
        <v>81</v>
      </c>
      <c r="EA18" s="1182" t="s">
        <v>82</v>
      </c>
      <c r="EB18" s="1182" t="s">
        <v>83</v>
      </c>
      <c r="EC18" s="1182" t="s">
        <v>84</v>
      </c>
      <c r="ED18" s="1182" t="s">
        <v>85</v>
      </c>
      <c r="EE18" s="1182" t="s">
        <v>86</v>
      </c>
      <c r="EF18" s="1182" t="s">
        <v>87</v>
      </c>
      <c r="EG18" s="1182" t="s">
        <v>88</v>
      </c>
      <c r="EH18" s="1182" t="s">
        <v>89</v>
      </c>
      <c r="EI18" s="1182" t="s">
        <v>90</v>
      </c>
      <c r="EJ18" s="1185" t="s">
        <v>79</v>
      </c>
      <c r="EK18" s="1182" t="s">
        <v>80</v>
      </c>
      <c r="EL18" s="1182" t="s">
        <v>81</v>
      </c>
      <c r="EM18" s="1182" t="s">
        <v>82</v>
      </c>
      <c r="EN18" s="1182" t="s">
        <v>83</v>
      </c>
      <c r="EO18" s="1182" t="s">
        <v>84</v>
      </c>
      <c r="EP18" s="1182" t="s">
        <v>85</v>
      </c>
      <c r="EQ18" s="1182" t="s">
        <v>86</v>
      </c>
      <c r="ER18" s="1182" t="s">
        <v>87</v>
      </c>
      <c r="ES18" s="1182" t="s">
        <v>88</v>
      </c>
      <c r="ET18" s="1182" t="s">
        <v>89</v>
      </c>
      <c r="EU18" s="1184" t="s">
        <v>90</v>
      </c>
      <c r="EV18" s="1185" t="s">
        <v>79</v>
      </c>
      <c r="EW18" s="1182" t="s">
        <v>80</v>
      </c>
      <c r="EX18" s="1182" t="s">
        <v>81</v>
      </c>
      <c r="EY18" s="1182" t="s">
        <v>82</v>
      </c>
      <c r="EZ18" s="1182" t="s">
        <v>83</v>
      </c>
      <c r="FA18" s="1182" t="s">
        <v>84</v>
      </c>
      <c r="FB18" s="1182" t="s">
        <v>85</v>
      </c>
      <c r="FC18" s="1182" t="s">
        <v>86</v>
      </c>
      <c r="FD18" s="1182" t="s">
        <v>87</v>
      </c>
      <c r="FE18" s="1182" t="s">
        <v>88</v>
      </c>
      <c r="FF18" s="1182" t="s">
        <v>89</v>
      </c>
      <c r="FG18" s="1184" t="s">
        <v>90</v>
      </c>
      <c r="FH18" s="1185" t="s">
        <v>79</v>
      </c>
      <c r="FI18" s="1182" t="s">
        <v>80</v>
      </c>
      <c r="FJ18" s="1182" t="s">
        <v>81</v>
      </c>
      <c r="FK18" s="1182" t="s">
        <v>82</v>
      </c>
      <c r="FL18" s="1182" t="s">
        <v>83</v>
      </c>
      <c r="FM18" s="1182" t="s">
        <v>84</v>
      </c>
      <c r="FN18" s="1182" t="s">
        <v>85</v>
      </c>
      <c r="FO18" s="1182" t="s">
        <v>86</v>
      </c>
      <c r="FP18" s="1182" t="s">
        <v>87</v>
      </c>
      <c r="FQ18" s="1182" t="s">
        <v>88</v>
      </c>
      <c r="FR18" s="1182" t="s">
        <v>89</v>
      </c>
      <c r="FS18" s="1184" t="s">
        <v>90</v>
      </c>
    </row>
    <row r="19" spans="1:175" s="1249" customFormat="1" ht="38.15" customHeight="1" thickTop="1" x14ac:dyDescent="0.5">
      <c r="A19" s="1224" t="s">
        <v>870</v>
      </c>
      <c r="B19" s="1199">
        <v>164.59</v>
      </c>
      <c r="C19" s="1199">
        <v>51.66</v>
      </c>
      <c r="D19" s="1199">
        <v>96.79</v>
      </c>
      <c r="E19" s="1199">
        <v>133.88</v>
      </c>
      <c r="F19" s="1199">
        <v>82.66</v>
      </c>
      <c r="G19" s="1199">
        <v>224.51</v>
      </c>
      <c r="H19" s="1226">
        <v>11.32</v>
      </c>
      <c r="I19" s="1199">
        <v>0</v>
      </c>
      <c r="J19" s="1199">
        <v>170.45419503616</v>
      </c>
      <c r="K19" s="1199">
        <v>83.424738013183998</v>
      </c>
      <c r="L19" s="1199">
        <v>210.11555776102401</v>
      </c>
      <c r="M19" s="1252">
        <v>142.51731760435203</v>
      </c>
      <c r="N19" s="1743">
        <v>0</v>
      </c>
      <c r="O19" s="1188">
        <v>128.69999999999999</v>
      </c>
      <c r="P19" s="1188">
        <v>14.54</v>
      </c>
      <c r="Q19" s="1188">
        <v>209.31</v>
      </c>
      <c r="R19" s="1188">
        <v>116.49</v>
      </c>
      <c r="S19" s="1188">
        <v>53.58</v>
      </c>
      <c r="T19" s="1188">
        <v>68.27</v>
      </c>
      <c r="U19" s="1188">
        <v>107.38713096192001</v>
      </c>
      <c r="V19" s="1188">
        <v>0</v>
      </c>
      <c r="W19" s="1197">
        <v>114.01</v>
      </c>
      <c r="X19" s="1197">
        <v>42.31</v>
      </c>
      <c r="Y19" s="1736">
        <v>52.38</v>
      </c>
      <c r="Z19" s="1757">
        <v>51.924835328</v>
      </c>
      <c r="AA19" s="1227">
        <v>53.811262464000002</v>
      </c>
      <c r="AB19" s="1227">
        <v>112.726095872</v>
      </c>
      <c r="AC19" s="1227">
        <v>104.95241407488001</v>
      </c>
      <c r="AD19" s="1227">
        <v>130.402246144</v>
      </c>
      <c r="AE19" s="1227">
        <v>136.89350121472</v>
      </c>
      <c r="AF19" s="1227">
        <v>0</v>
      </c>
      <c r="AG19" s="1227">
        <v>145.31317217280002</v>
      </c>
      <c r="AH19" s="1227">
        <v>52.072447999999994</v>
      </c>
      <c r="AI19" s="1227">
        <v>101.08216424448</v>
      </c>
      <c r="AJ19" s="1227">
        <v>52.072447999999994</v>
      </c>
      <c r="AK19" s="1758">
        <v>135.77182398463998</v>
      </c>
      <c r="AL19" s="1757">
        <v>53.432320000000004</v>
      </c>
      <c r="AM19" s="1227">
        <v>52.598346711040001</v>
      </c>
      <c r="AN19" s="1228">
        <v>34.695859998720003</v>
      </c>
      <c r="AO19" s="1227">
        <v>86.701272528025612</v>
      </c>
      <c r="AP19" s="1227">
        <v>3.7611646385663997</v>
      </c>
      <c r="AQ19" s="1227">
        <v>84.290670425599998</v>
      </c>
      <c r="AR19" s="1759">
        <v>28.232379998208003</v>
      </c>
      <c r="AS19" s="1227">
        <v>24.434396184575998</v>
      </c>
      <c r="AT19" s="1227">
        <v>27.804481536000001</v>
      </c>
      <c r="AU19" s="1227">
        <v>18.37174001664</v>
      </c>
      <c r="AV19" s="1254">
        <v>21.7671756288</v>
      </c>
      <c r="AW19" s="1254">
        <v>10.663643968000001</v>
      </c>
      <c r="AX19" s="1254">
        <v>23.226513950720001</v>
      </c>
      <c r="AY19" s="1227">
        <v>29.071878482944001</v>
      </c>
      <c r="AZ19" s="1227">
        <v>1.8500510588928001</v>
      </c>
      <c r="BA19" s="1227">
        <v>1.5437654110464001</v>
      </c>
      <c r="BB19" s="1198">
        <v>2.4079485114623997</v>
      </c>
      <c r="BC19" s="1198">
        <v>1.5497061753599999</v>
      </c>
      <c r="BD19" s="1753">
        <v>22.718854024448</v>
      </c>
      <c r="BE19" s="1765">
        <v>0.93164328744960001</v>
      </c>
      <c r="BF19" s="1199">
        <v>49.924360102246403</v>
      </c>
      <c r="BG19" s="1199">
        <v>68.892788837631997</v>
      </c>
      <c r="BH19" s="1199">
        <v>1.2912669972479998</v>
      </c>
      <c r="BI19" s="1199">
        <v>77.546591423334405</v>
      </c>
      <c r="BJ19" s="1199">
        <v>0</v>
      </c>
      <c r="BK19" s="1199">
        <v>50.054115333017606</v>
      </c>
      <c r="BL19" s="1204">
        <v>47.629049704550397</v>
      </c>
      <c r="BM19" s="1197">
        <v>0.39693282508799999</v>
      </c>
      <c r="BN19" s="1197">
        <v>45.269189611519998</v>
      </c>
      <c r="BO19" s="1256">
        <v>57.754883416473604</v>
      </c>
      <c r="BP19" s="1225">
        <v>54.847835532032008</v>
      </c>
      <c r="BQ19" s="1197">
        <v>79.264123468671997</v>
      </c>
      <c r="BR19" s="1197">
        <v>0</v>
      </c>
      <c r="BS19" s="1197">
        <v>24.035300161945599</v>
      </c>
      <c r="BT19" s="1197">
        <v>0.78572757949439997</v>
      </c>
      <c r="BU19" s="1197">
        <v>0</v>
      </c>
      <c r="BV19" s="1197">
        <v>0.16568211432960003</v>
      </c>
      <c r="BW19" s="1197">
        <v>0</v>
      </c>
      <c r="BX19" s="1197">
        <v>0</v>
      </c>
      <c r="BY19" s="1197">
        <v>0</v>
      </c>
      <c r="BZ19" s="1197">
        <v>0</v>
      </c>
      <c r="CA19" s="1197">
        <v>0</v>
      </c>
      <c r="CB19" s="1255">
        <v>0</v>
      </c>
      <c r="CC19" s="1197">
        <v>0</v>
      </c>
      <c r="CD19" s="1197">
        <v>0</v>
      </c>
      <c r="CE19" s="1197">
        <v>0</v>
      </c>
      <c r="CF19" s="1197">
        <v>34.232571238399998</v>
      </c>
      <c r="CG19" s="1197">
        <v>0</v>
      </c>
      <c r="CH19" s="1197">
        <v>0</v>
      </c>
      <c r="CI19" s="1197">
        <v>0</v>
      </c>
      <c r="CJ19" s="1197">
        <v>0</v>
      </c>
      <c r="CK19" s="1197">
        <v>79.802679999443498</v>
      </c>
      <c r="CL19" s="1197">
        <v>0</v>
      </c>
      <c r="CM19" s="1197">
        <v>0</v>
      </c>
      <c r="CN19" s="1255">
        <v>1.0462385581641145</v>
      </c>
      <c r="CO19" s="1197">
        <v>31.300963768811528</v>
      </c>
      <c r="CP19" s="1197">
        <v>70.414315606326866</v>
      </c>
      <c r="CQ19" s="1197">
        <v>15.234701646687087</v>
      </c>
      <c r="CR19" s="1197">
        <v>0.89763249869467843</v>
      </c>
      <c r="CS19" s="1197">
        <v>36.379138163619857</v>
      </c>
      <c r="CT19" s="1197">
        <v>45.866045129338438</v>
      </c>
      <c r="CU19" s="1197">
        <v>68.853263561583702</v>
      </c>
      <c r="CV19" s="1197">
        <v>9.9334215140461719</v>
      </c>
      <c r="CW19" s="1197">
        <v>81.860092118583637</v>
      </c>
      <c r="CX19" s="1197">
        <v>2.1534072856502853</v>
      </c>
      <c r="CY19" s="1197">
        <v>2.6604835900525718</v>
      </c>
      <c r="CZ19" s="1231">
        <v>49.744622140136734</v>
      </c>
      <c r="DA19" s="1762">
        <v>4.5961871504255996</v>
      </c>
      <c r="DB19" s="1762">
        <v>19.128191858841596</v>
      </c>
      <c r="DC19" s="1762">
        <v>29.185932821913593</v>
      </c>
      <c r="DD19" s="1762">
        <v>33.889228872762509</v>
      </c>
      <c r="DE19" s="1762">
        <v>2.5254281238981817</v>
      </c>
      <c r="DF19" s="1762">
        <v>0</v>
      </c>
      <c r="DG19" s="1762">
        <v>0</v>
      </c>
      <c r="DH19" s="1762">
        <v>1.5926819483415273</v>
      </c>
      <c r="DI19" s="1762">
        <v>68.548663071614854</v>
      </c>
      <c r="DJ19" s="1762">
        <v>14.496971635328002</v>
      </c>
      <c r="DK19" s="1762">
        <v>1.4585213829643637</v>
      </c>
      <c r="DL19" s="1231">
        <v>1.5015406886784</v>
      </c>
      <c r="DM19" s="1762">
        <v>0.66222171345792014</v>
      </c>
      <c r="DN19" s="1762">
        <v>2.7946917095624357</v>
      </c>
      <c r="DO19" s="1762">
        <v>14.118020642742856</v>
      </c>
      <c r="DP19" s="1762">
        <v>2.7216924557385149</v>
      </c>
      <c r="DQ19" s="1762">
        <v>4.0154834478811434</v>
      </c>
      <c r="DR19" s="1762">
        <v>17.256256016377336</v>
      </c>
      <c r="DS19" s="1762">
        <v>31.406856548426692</v>
      </c>
      <c r="DT19" s="1762">
        <v>11.182241918681354</v>
      </c>
      <c r="DU19" s="1762">
        <v>15.451925056243576</v>
      </c>
      <c r="DV19" s="1762">
        <v>35.809142456792699</v>
      </c>
      <c r="DW19" s="1762">
        <v>13.996701139207037</v>
      </c>
      <c r="DX19" s="1231">
        <v>1.0781304483876573</v>
      </c>
      <c r="DY19" s="1762">
        <v>5.6410539052339193</v>
      </c>
      <c r="DZ19" s="1762">
        <v>7.4944468840804168</v>
      </c>
      <c r="EA19" s="1762">
        <v>2.4929117708544006</v>
      </c>
      <c r="EB19" s="1762">
        <v>0.74534503513221739</v>
      </c>
      <c r="EC19" s="1762">
        <v>1.6119833327616</v>
      </c>
      <c r="ED19" s="1762">
        <v>2.2045263529781391</v>
      </c>
      <c r="EE19" s="1762">
        <v>0.43588511935888707</v>
      </c>
      <c r="EF19" s="1762">
        <v>0.94966123567304361</v>
      </c>
      <c r="EG19" s="1762">
        <v>1.011619005564343</v>
      </c>
      <c r="EH19" s="1762">
        <v>1.0257310386159708</v>
      </c>
      <c r="EI19" s="1762">
        <v>0.90113539671195453</v>
      </c>
      <c r="EJ19" s="1231">
        <v>0</v>
      </c>
      <c r="EK19" s="1762">
        <v>0.78238326294922256</v>
      </c>
      <c r="EL19" s="1762">
        <v>0</v>
      </c>
      <c r="EM19" s="1762">
        <v>111.62685887571784</v>
      </c>
      <c r="EN19" s="1762">
        <v>0</v>
      </c>
      <c r="EO19" s="1762">
        <v>0</v>
      </c>
      <c r="EP19" s="1762">
        <v>2.1239942175595767</v>
      </c>
      <c r="EQ19" s="1762">
        <v>1.9135958771096886</v>
      </c>
      <c r="ER19" s="1762">
        <v>95.770340594742862</v>
      </c>
      <c r="ES19" s="1762">
        <v>88.449008701719137</v>
      </c>
      <c r="ET19" s="1762">
        <v>0.32398059374316979</v>
      </c>
      <c r="EU19" s="1762">
        <v>0.54601490875828229</v>
      </c>
      <c r="EV19" s="1231">
        <v>4.0941877109131628</v>
      </c>
      <c r="EW19" s="1762">
        <v>0</v>
      </c>
      <c r="EX19" s="1762">
        <v>0.97836300602111981</v>
      </c>
      <c r="EY19" s="1762">
        <v>0.39410325948825597</v>
      </c>
      <c r="EZ19" s="1762">
        <v>6.37423725995186</v>
      </c>
      <c r="FA19" s="1762">
        <v>85.068460398677772</v>
      </c>
      <c r="FB19" s="1762">
        <v>0</v>
      </c>
      <c r="FC19" s="1762">
        <v>1.1576744508018231</v>
      </c>
      <c r="FD19" s="1762">
        <v>40.83962259299755</v>
      </c>
      <c r="FE19" s="1762">
        <v>0.31805110928822866</v>
      </c>
      <c r="FF19" s="1762">
        <v>35.700779230358187</v>
      </c>
      <c r="FG19" s="1762">
        <v>6.2129446857574466</v>
      </c>
      <c r="FH19" s="1231">
        <v>7.4661983895586896</v>
      </c>
      <c r="FI19" s="1762">
        <v>3.6892611132376731</v>
      </c>
      <c r="FJ19" s="1762">
        <v>35.04062775112412</v>
      </c>
      <c r="FK19" s="1762">
        <v>0</v>
      </c>
      <c r="FL19" s="1762">
        <v>73.67223910671359</v>
      </c>
      <c r="FM19" s="1762">
        <v>2.2027877929497608</v>
      </c>
      <c r="FN19" s="1762">
        <v>0</v>
      </c>
      <c r="FO19" s="1762">
        <v>103.18131293622858</v>
      </c>
      <c r="FP19" s="1762">
        <v>114.32358558720001</v>
      </c>
      <c r="FQ19" s="1762">
        <v>63.405799645744651</v>
      </c>
      <c r="FR19" s="1762">
        <v>76.624133436354555</v>
      </c>
      <c r="FS19" s="1232">
        <v>55.182882252148588</v>
      </c>
    </row>
    <row r="20" spans="1:175" s="1249" customFormat="1" ht="38.15" customHeight="1" x14ac:dyDescent="0.5">
      <c r="A20" s="1234" t="s">
        <v>871</v>
      </c>
      <c r="B20" s="1199">
        <v>0</v>
      </c>
      <c r="C20" s="1199">
        <v>65.430000000000007</v>
      </c>
      <c r="D20" s="1199">
        <v>97.97</v>
      </c>
      <c r="E20" s="1199">
        <v>50.798858432430073</v>
      </c>
      <c r="F20" s="1199">
        <v>63.66</v>
      </c>
      <c r="G20" s="1199">
        <v>37.85</v>
      </c>
      <c r="H20" s="1198">
        <v>71.02</v>
      </c>
      <c r="I20" s="1199">
        <v>36.76</v>
      </c>
      <c r="J20" s="1199">
        <v>30.53</v>
      </c>
      <c r="K20" s="1199">
        <v>63.349823556392963</v>
      </c>
      <c r="L20" s="1199">
        <v>115.1</v>
      </c>
      <c r="M20" s="1188">
        <v>80.19</v>
      </c>
      <c r="N20" s="1743">
        <v>59.68</v>
      </c>
      <c r="O20" s="1188">
        <v>47.8</v>
      </c>
      <c r="P20" s="1188">
        <v>75.05</v>
      </c>
      <c r="Q20" s="1188">
        <v>120.61</v>
      </c>
      <c r="R20" s="1188">
        <v>65.459999999999994</v>
      </c>
      <c r="S20" s="1188">
        <v>116.83</v>
      </c>
      <c r="T20" s="1188">
        <v>75.850363311851524</v>
      </c>
      <c r="U20" s="1188">
        <v>85.988596374620172</v>
      </c>
      <c r="V20" s="1188">
        <v>59.942074194821124</v>
      </c>
      <c r="W20" s="1197">
        <v>71.59</v>
      </c>
      <c r="X20" s="1197">
        <v>70.89</v>
      </c>
      <c r="Y20" s="1736">
        <v>69.930000000000007</v>
      </c>
      <c r="Z20" s="1757">
        <v>130.87079421361153</v>
      </c>
      <c r="AA20" s="1227">
        <v>95.154998614384638</v>
      </c>
      <c r="AB20" s="1227">
        <v>143.96120971538434</v>
      </c>
      <c r="AC20" s="1227">
        <v>83.278051292016656</v>
      </c>
      <c r="AD20" s="1227">
        <v>79.440589151764485</v>
      </c>
      <c r="AE20" s="1227">
        <v>70.620734244044797</v>
      </c>
      <c r="AF20" s="1227">
        <v>102.98425503172609</v>
      </c>
      <c r="AG20" s="1227">
        <v>54.421725625815036</v>
      </c>
      <c r="AH20" s="1227">
        <v>70.906636879134723</v>
      </c>
      <c r="AI20" s="1227">
        <v>46.556376437288968</v>
      </c>
      <c r="AJ20" s="1227">
        <v>148.3239347771904</v>
      </c>
      <c r="AK20" s="1759">
        <v>10.1006348261376</v>
      </c>
      <c r="AL20" s="1757">
        <v>110.755687076608</v>
      </c>
      <c r="AM20" s="1227">
        <v>169.96287762181123</v>
      </c>
      <c r="AN20" s="1227">
        <v>102.35281588461568</v>
      </c>
      <c r="AO20" s="1227">
        <v>77.371629928396814</v>
      </c>
      <c r="AP20" s="1227">
        <v>78.68027008519168</v>
      </c>
      <c r="AQ20" s="1227">
        <v>77.312289852948481</v>
      </c>
      <c r="AR20" s="1759">
        <v>90.456752794460158</v>
      </c>
      <c r="AS20" s="1227">
        <v>38.097387622471679</v>
      </c>
      <c r="AT20" s="1227">
        <v>53.049169549035518</v>
      </c>
      <c r="AU20" s="1227">
        <v>75.999725428039682</v>
      </c>
      <c r="AV20" s="1763">
        <v>62.223944494407668</v>
      </c>
      <c r="AW20" s="1763">
        <v>62.169722362736643</v>
      </c>
      <c r="AX20" s="1763">
        <v>62.326847879485449</v>
      </c>
      <c r="AY20" s="1227">
        <v>64.856879408384003</v>
      </c>
      <c r="AZ20" s="1227">
        <v>97.982219647959056</v>
      </c>
      <c r="BA20" s="1227">
        <v>33.823377764843521</v>
      </c>
      <c r="BB20" s="1198">
        <v>58.465118682132477</v>
      </c>
      <c r="BC20" s="1198">
        <v>60.684725150371833</v>
      </c>
      <c r="BD20" s="1753">
        <v>43.360372866058242</v>
      </c>
      <c r="BE20" s="1200">
        <v>82.538269025812482</v>
      </c>
      <c r="BF20" s="1199">
        <v>33.246263901542399</v>
      </c>
      <c r="BG20" s="1199">
        <v>32.495911192750086</v>
      </c>
      <c r="BH20" s="1199">
        <v>47.904723930224641</v>
      </c>
      <c r="BI20" s="1199">
        <v>67.803561967411198</v>
      </c>
      <c r="BJ20" s="1199">
        <v>54.760540254330877</v>
      </c>
      <c r="BK20" s="1199">
        <v>63.961971976724499</v>
      </c>
      <c r="BL20" s="1199">
        <v>35.088127760558088</v>
      </c>
      <c r="BM20" s="1197">
        <v>62.160133918965762</v>
      </c>
      <c r="BN20" s="1197">
        <v>41.516549068759041</v>
      </c>
      <c r="BO20" s="1256">
        <v>13.009546234419199</v>
      </c>
      <c r="BP20" s="1197">
        <v>58.782330192476174</v>
      </c>
      <c r="BQ20" s="1197">
        <v>65.745189960506664</v>
      </c>
      <c r="BR20" s="1197">
        <v>57.859762869452794</v>
      </c>
      <c r="BS20" s="1197">
        <v>58.062268160000002</v>
      </c>
      <c r="BT20" s="1197">
        <v>56.209837127629939</v>
      </c>
      <c r="BU20" s="1197">
        <v>87.532555200511993</v>
      </c>
      <c r="BV20" s="1197">
        <v>44.620014272093094</v>
      </c>
      <c r="BW20" s="1197">
        <v>55.681911636992005</v>
      </c>
      <c r="BX20" s="1197">
        <v>47.5737998691759</v>
      </c>
      <c r="BY20" s="1197">
        <v>59.832039212912633</v>
      </c>
      <c r="BZ20" s="1197">
        <v>37.695206405939203</v>
      </c>
      <c r="CA20" s="1197">
        <v>81.759916151016739</v>
      </c>
      <c r="CB20" s="1255">
        <v>89.183291298365461</v>
      </c>
      <c r="CC20" s="1197">
        <v>72.147266154772481</v>
      </c>
      <c r="CD20" s="1197">
        <v>96.260601397135389</v>
      </c>
      <c r="CE20" s="1197">
        <v>121.48936600247296</v>
      </c>
      <c r="CF20" s="1197">
        <v>91.993209695047696</v>
      </c>
      <c r="CG20" s="1197">
        <v>53.984597955993607</v>
      </c>
      <c r="CH20" s="1197">
        <v>73.06771655712582</v>
      </c>
      <c r="CI20" s="1197">
        <v>34.274897103406545</v>
      </c>
      <c r="CJ20" s="1197">
        <v>48.637019276020361</v>
      </c>
      <c r="CK20" s="1197">
        <v>47.40398438628074</v>
      </c>
      <c r="CL20" s="1197">
        <v>77.586889345561602</v>
      </c>
      <c r="CM20" s="1197">
        <v>96.69276244447417</v>
      </c>
      <c r="CN20" s="1255">
        <v>90.466786836255991</v>
      </c>
      <c r="CO20" s="1197">
        <v>57.779122356758592</v>
      </c>
      <c r="CP20" s="1197">
        <v>46.560717787648002</v>
      </c>
      <c r="CQ20" s="1197">
        <v>38.855924141747202</v>
      </c>
      <c r="CR20" s="1197">
        <v>87.3179670898176</v>
      </c>
      <c r="CS20" s="1197">
        <v>95.283469488936959</v>
      </c>
      <c r="CT20" s="1197">
        <v>56.246608807377925</v>
      </c>
      <c r="CU20" s="1197">
        <v>62.92128717478915</v>
      </c>
      <c r="CV20" s="1197">
        <v>35.763514840192002</v>
      </c>
      <c r="CW20" s="1197">
        <v>60.066764506076161</v>
      </c>
      <c r="CX20" s="1197">
        <v>65.702033589990407</v>
      </c>
      <c r="CY20" s="1197">
        <v>61.969242052976654</v>
      </c>
      <c r="CZ20" s="1231">
        <v>68.483315028918554</v>
      </c>
      <c r="DA20" s="1762">
        <v>65.059149277472628</v>
      </c>
      <c r="DB20" s="1762">
        <v>37.86820500913921</v>
      </c>
      <c r="DC20" s="1762">
        <v>31.684481124798836</v>
      </c>
      <c r="DD20" s="1762">
        <v>35.017158119480889</v>
      </c>
      <c r="DE20" s="1762">
        <v>46.419568634142728</v>
      </c>
      <c r="DF20" s="1762">
        <v>57.174595976435199</v>
      </c>
      <c r="DG20" s="1762">
        <v>36.019918521484804</v>
      </c>
      <c r="DH20" s="1762">
        <v>30.159902446685095</v>
      </c>
      <c r="DI20" s="1762">
        <v>41.806657579059198</v>
      </c>
      <c r="DJ20" s="1762">
        <v>84.041450750967286</v>
      </c>
      <c r="DK20" s="1762">
        <v>61.301572908846531</v>
      </c>
      <c r="DL20" s="1231">
        <v>95.094577390592008</v>
      </c>
      <c r="DM20" s="1762">
        <v>39.481147094938187</v>
      </c>
      <c r="DN20" s="1762">
        <v>76.334560040989729</v>
      </c>
      <c r="DO20" s="1762">
        <v>98.503307276543993</v>
      </c>
      <c r="DP20" s="1762">
        <v>113.1130349140378</v>
      </c>
      <c r="DQ20" s="1762">
        <v>68.096366265323525</v>
      </c>
      <c r="DR20" s="1762">
        <v>114.2729042273472</v>
      </c>
      <c r="DS20" s="1762">
        <v>112.20134902107225</v>
      </c>
      <c r="DT20" s="1762">
        <v>66.586459337215658</v>
      </c>
      <c r="DU20" s="1762">
        <v>122.8644624452519</v>
      </c>
      <c r="DV20" s="1762">
        <v>148.2148080751669</v>
      </c>
      <c r="DW20" s="1762">
        <v>173.49108562610994</v>
      </c>
      <c r="DX20" s="1231">
        <v>96.389273574400008</v>
      </c>
      <c r="DY20" s="1762">
        <v>130.36918472703999</v>
      </c>
      <c r="DZ20" s="1762">
        <v>145.28705980928001</v>
      </c>
      <c r="EA20" s="1762">
        <v>146.896134528</v>
      </c>
      <c r="EB20" s="1762">
        <v>173.76047576064002</v>
      </c>
      <c r="EC20" s="1762">
        <v>126.371297408</v>
      </c>
      <c r="ED20" s="1762">
        <v>236.79433224704002</v>
      </c>
      <c r="EE20" s="1762">
        <v>143.49242198016</v>
      </c>
      <c r="EF20" s="1762">
        <v>150.66704307916802</v>
      </c>
      <c r="EG20" s="1762">
        <v>129.4040883456</v>
      </c>
      <c r="EH20" s="1762">
        <v>142.668007401024</v>
      </c>
      <c r="EI20" s="1762">
        <v>128.75787667942416</v>
      </c>
      <c r="EJ20" s="1231">
        <v>109.18545861142528</v>
      </c>
      <c r="EK20" s="1762">
        <v>129.515876975434</v>
      </c>
      <c r="EL20" s="1762">
        <v>197.03591286086402</v>
      </c>
      <c r="EM20" s="1762">
        <v>127.87193035914243</v>
      </c>
      <c r="EN20" s="1762">
        <v>94.070274996461904</v>
      </c>
      <c r="EO20" s="1762">
        <v>199.50572302981439</v>
      </c>
      <c r="EP20" s="1762">
        <v>122.37203487680513</v>
      </c>
      <c r="EQ20" s="1762">
        <v>136.30651101057023</v>
      </c>
      <c r="ER20" s="1762">
        <v>142.28894859300863</v>
      </c>
      <c r="ES20" s="1762">
        <v>169.09270299297793</v>
      </c>
      <c r="ET20" s="1762">
        <v>93.455997320652799</v>
      </c>
      <c r="EU20" s="1762">
        <v>149.99349372023806</v>
      </c>
      <c r="EV20" s="1231">
        <v>88.500936264007677</v>
      </c>
      <c r="EW20" s="1762">
        <v>101.92978312621055</v>
      </c>
      <c r="EX20" s="1762">
        <v>217.45128065103742</v>
      </c>
      <c r="EY20" s="1762">
        <v>145.38496545479168</v>
      </c>
      <c r="EZ20" s="1762">
        <v>191.24535290260991</v>
      </c>
      <c r="FA20" s="1762">
        <v>159.74242169385985</v>
      </c>
      <c r="FB20" s="1762">
        <v>129.63458914284544</v>
      </c>
      <c r="FC20" s="1762">
        <v>78.557005314314225</v>
      </c>
      <c r="FD20" s="1762">
        <v>167.17788035072002</v>
      </c>
      <c r="FE20" s="1762">
        <v>118.43800040034816</v>
      </c>
      <c r="FF20" s="1762">
        <v>125.10103192422636</v>
      </c>
      <c r="FG20" s="1762">
        <v>131.35608352043766</v>
      </c>
      <c r="FH20" s="1231">
        <v>134.00199811556351</v>
      </c>
      <c r="FI20" s="1762">
        <v>187.22720394976764</v>
      </c>
      <c r="FJ20" s="1762">
        <v>149.51475807691776</v>
      </c>
      <c r="FK20" s="1762">
        <v>151.16</v>
      </c>
      <c r="FL20" s="1762">
        <v>175.55</v>
      </c>
      <c r="FM20" s="1762">
        <v>104.75</v>
      </c>
      <c r="FN20" s="1762">
        <v>85.39</v>
      </c>
      <c r="FO20" s="1762">
        <v>109.35394799722498</v>
      </c>
      <c r="FP20" s="1762">
        <v>75.594599168000002</v>
      </c>
      <c r="FQ20" s="1762">
        <v>120.32082504278129</v>
      </c>
      <c r="FR20" s="1762">
        <v>172.33828724736003</v>
      </c>
      <c r="FS20" s="1232">
        <v>188.67488584089602</v>
      </c>
    </row>
    <row r="21" spans="1:175" s="1249" customFormat="1" ht="38.15" customHeight="1" x14ac:dyDescent="0.5">
      <c r="A21" s="1234" t="s">
        <v>872</v>
      </c>
      <c r="B21" s="1199">
        <v>54.994616092702714</v>
      </c>
      <c r="C21" s="1199">
        <v>65.750669813002247</v>
      </c>
      <c r="D21" s="1199">
        <v>46.343112640767998</v>
      </c>
      <c r="E21" s="1199">
        <v>52.913035139471361</v>
      </c>
      <c r="F21" s="1199">
        <v>68.62</v>
      </c>
      <c r="G21" s="1199">
        <v>92.02</v>
      </c>
      <c r="H21" s="1198">
        <v>103</v>
      </c>
      <c r="I21" s="1199">
        <v>34.93</v>
      </c>
      <c r="J21" s="1199">
        <v>66.52</v>
      </c>
      <c r="K21" s="1199">
        <v>101.45253119107072</v>
      </c>
      <c r="L21" s="1199">
        <v>47.448058756208646</v>
      </c>
      <c r="M21" s="1188">
        <v>91.71</v>
      </c>
      <c r="N21" s="1743">
        <v>132.21</v>
      </c>
      <c r="O21" s="1188">
        <v>29.34</v>
      </c>
      <c r="P21" s="1188">
        <v>67.69</v>
      </c>
      <c r="Q21" s="1188">
        <v>161.26</v>
      </c>
      <c r="R21" s="1188">
        <v>133.44</v>
      </c>
      <c r="S21" s="1188">
        <v>91.75</v>
      </c>
      <c r="T21" s="1188">
        <v>82.353967651952644</v>
      </c>
      <c r="U21" s="1188">
        <v>104.88821860384769</v>
      </c>
      <c r="V21" s="1188">
        <v>103.38357908106239</v>
      </c>
      <c r="W21" s="1197">
        <v>156.96</v>
      </c>
      <c r="X21" s="1197">
        <v>50.29</v>
      </c>
      <c r="Y21" s="1736">
        <v>113.99</v>
      </c>
      <c r="Z21" s="1757">
        <v>65.736358196592661</v>
      </c>
      <c r="AA21" s="1227">
        <v>206.86459088397311</v>
      </c>
      <c r="AB21" s="1227">
        <v>92.358462900746247</v>
      </c>
      <c r="AC21" s="1227">
        <v>117.25520830353409</v>
      </c>
      <c r="AD21" s="1227">
        <v>77.539092399247352</v>
      </c>
      <c r="AE21" s="1227">
        <v>81.318837528555534</v>
      </c>
      <c r="AF21" s="1227">
        <v>52.072868954111996</v>
      </c>
      <c r="AG21" s="1227">
        <v>124.88567612325888</v>
      </c>
      <c r="AH21" s="1227">
        <v>65.419250927646715</v>
      </c>
      <c r="AI21" s="1227">
        <v>152.5864701101568</v>
      </c>
      <c r="AJ21" s="1227">
        <v>98.367890128527364</v>
      </c>
      <c r="AK21" s="1759">
        <v>109.88592213751808</v>
      </c>
      <c r="AL21" s="1757">
        <v>74.41321466218497</v>
      </c>
      <c r="AM21" s="1227">
        <v>141.8624254301952</v>
      </c>
      <c r="AN21" s="1227">
        <v>166.09343701934083</v>
      </c>
      <c r="AO21" s="1227">
        <v>137.25455207219198</v>
      </c>
      <c r="AP21" s="1227">
        <v>135.06262376349696</v>
      </c>
      <c r="AQ21" s="1227">
        <v>69.280415127091203</v>
      </c>
      <c r="AR21" s="1759">
        <v>127.85552660271105</v>
      </c>
      <c r="AS21" s="1227">
        <v>69.40759860430849</v>
      </c>
      <c r="AT21" s="1227">
        <v>36.661567805429762</v>
      </c>
      <c r="AU21" s="1227">
        <v>64.598432134348798</v>
      </c>
      <c r="AV21" s="1763">
        <v>94.756443702558727</v>
      </c>
      <c r="AW21" s="1763">
        <v>113.55474430939138</v>
      </c>
      <c r="AX21" s="1763">
        <v>98.538937225564155</v>
      </c>
      <c r="AY21" s="1227">
        <v>74.385214627000309</v>
      </c>
      <c r="AZ21" s="1227">
        <v>94.450961861017603</v>
      </c>
      <c r="BA21" s="1227">
        <v>74.580461974268275</v>
      </c>
      <c r="BB21" s="1198">
        <v>100.61491324296195</v>
      </c>
      <c r="BC21" s="1198">
        <v>63.353095667773445</v>
      </c>
      <c r="BD21" s="1753">
        <v>49.375237430435845</v>
      </c>
      <c r="BE21" s="1200">
        <v>46.935424402032631</v>
      </c>
      <c r="BF21" s="1199">
        <v>38.182349687726088</v>
      </c>
      <c r="BG21" s="1199">
        <v>34.268655713664472</v>
      </c>
      <c r="BH21" s="1199">
        <v>81.015113021242158</v>
      </c>
      <c r="BI21" s="1199">
        <v>38.656166163847907</v>
      </c>
      <c r="BJ21" s="1199">
        <v>92.454095201157131</v>
      </c>
      <c r="BK21" s="1199">
        <v>76.600698408192002</v>
      </c>
      <c r="BL21" s="1199">
        <v>61.651931219711543</v>
      </c>
      <c r="BM21" s="1197">
        <v>74.944803551617284</v>
      </c>
      <c r="BN21" s="1197">
        <v>44.463053305896963</v>
      </c>
      <c r="BO21" s="1256">
        <v>30.595204261406717</v>
      </c>
      <c r="BP21" s="1197">
        <v>62.511577772738562</v>
      </c>
      <c r="BQ21" s="1197">
        <v>56.38103833423412</v>
      </c>
      <c r="BR21" s="1197">
        <v>85.80002715919359</v>
      </c>
      <c r="BS21" s="1197">
        <v>97.205123543881584</v>
      </c>
      <c r="BT21" s="1197">
        <v>81.405886059427843</v>
      </c>
      <c r="BU21" s="1197">
        <v>36.45844017152001</v>
      </c>
      <c r="BV21" s="1197">
        <v>74.270616177896727</v>
      </c>
      <c r="BW21" s="1197">
        <v>72.476958100991993</v>
      </c>
      <c r="BX21" s="1197">
        <v>61.378705206553597</v>
      </c>
      <c r="BY21" s="1197">
        <v>62.591423209676805</v>
      </c>
      <c r="BZ21" s="1197">
        <v>57.884587425146876</v>
      </c>
      <c r="CA21" s="1197">
        <v>73.512018475136017</v>
      </c>
      <c r="CB21" s="1255">
        <v>96.142125720535063</v>
      </c>
      <c r="CC21" s="1197">
        <v>75.742481171200012</v>
      </c>
      <c r="CD21" s="1197">
        <v>134.08271204109312</v>
      </c>
      <c r="CE21" s="1197">
        <v>95.324693578583052</v>
      </c>
      <c r="CF21" s="1197">
        <v>82.719733534085108</v>
      </c>
      <c r="CG21" s="1197">
        <v>82.516017248563202</v>
      </c>
      <c r="CH21" s="1197">
        <v>61.028380721198545</v>
      </c>
      <c r="CI21" s="1197">
        <v>96.514436279831273</v>
      </c>
      <c r="CJ21" s="1197">
        <v>113.0560091411363</v>
      </c>
      <c r="CK21" s="1197">
        <v>129.46830296047708</v>
      </c>
      <c r="CL21" s="1197">
        <v>63.407814738455258</v>
      </c>
      <c r="CM21" s="1197">
        <v>94.679225047714908</v>
      </c>
      <c r="CN21" s="1255">
        <v>66.35587498368001</v>
      </c>
      <c r="CO21" s="1197">
        <v>100.88182628602218</v>
      </c>
      <c r="CP21" s="1197">
        <v>119.56537857285122</v>
      </c>
      <c r="CQ21" s="1197">
        <v>102.65758410756608</v>
      </c>
      <c r="CR21" s="1197">
        <v>46.843052809584641</v>
      </c>
      <c r="CS21" s="1197">
        <v>91.534007990461447</v>
      </c>
      <c r="CT21" s="1197">
        <v>104.84041185699499</v>
      </c>
      <c r="CU21" s="1197">
        <v>50.100736179772191</v>
      </c>
      <c r="CV21" s="1197">
        <v>73.621498419631124</v>
      </c>
      <c r="CW21" s="1197">
        <v>118.51518439563263</v>
      </c>
      <c r="CX21" s="1197">
        <v>61.098641320371193</v>
      </c>
      <c r="CY21" s="1197">
        <v>31.264009155962878</v>
      </c>
      <c r="CZ21" s="1231">
        <v>71.648762258057587</v>
      </c>
      <c r="DA21" s="1762">
        <v>68.066324145154709</v>
      </c>
      <c r="DB21" s="1762">
        <v>80.989031860144863</v>
      </c>
      <c r="DC21" s="1762">
        <v>32.73473449700073</v>
      </c>
      <c r="DD21" s="1762">
        <v>31.672632544063998</v>
      </c>
      <c r="DE21" s="1762">
        <v>45.067084525414387</v>
      </c>
      <c r="DF21" s="1762">
        <v>69.935578198717437</v>
      </c>
      <c r="DG21" s="1762">
        <v>64.069490673856009</v>
      </c>
      <c r="DH21" s="1762">
        <v>74.894416170973088</v>
      </c>
      <c r="DI21" s="1762">
        <v>79.881461872000017</v>
      </c>
      <c r="DJ21" s="1762">
        <v>44.087611632083387</v>
      </c>
      <c r="DK21" s="1762">
        <v>75.045060245410909</v>
      </c>
      <c r="DL21" s="1231">
        <v>74.35717691575465</v>
      </c>
      <c r="DM21" s="1762">
        <v>63.399896086991525</v>
      </c>
      <c r="DN21" s="1762">
        <v>83.220104630512495</v>
      </c>
      <c r="DO21" s="1762">
        <v>85.02362940713455</v>
      </c>
      <c r="DP21" s="1762">
        <v>95.822418246625304</v>
      </c>
      <c r="DQ21" s="1762">
        <v>112.22770549748735</v>
      </c>
      <c r="DR21" s="1762">
        <v>85.704286458125992</v>
      </c>
      <c r="DS21" s="1762">
        <v>67.434591303127462</v>
      </c>
      <c r="DT21" s="1762">
        <v>92.597985979349218</v>
      </c>
      <c r="DU21" s="1762">
        <v>64.546317742875971</v>
      </c>
      <c r="DV21" s="1762">
        <v>163.10711630938243</v>
      </c>
      <c r="DW21" s="1762">
        <v>73.384489419814329</v>
      </c>
      <c r="DX21" s="1231">
        <v>109.87177986048</v>
      </c>
      <c r="DY21" s="1762">
        <v>170.08679702016002</v>
      </c>
      <c r="DZ21" s="1762">
        <v>194.41297354752001</v>
      </c>
      <c r="EA21" s="1762">
        <v>106.74090368</v>
      </c>
      <c r="EB21" s="1762">
        <v>215.59309825535999</v>
      </c>
      <c r="EC21" s="1762">
        <v>292.92550651903997</v>
      </c>
      <c r="ED21" s="1762">
        <v>284.54211878400002</v>
      </c>
      <c r="EE21" s="1762">
        <v>239.76379169792</v>
      </c>
      <c r="EF21" s="1762">
        <v>251.75198128281599</v>
      </c>
      <c r="EG21" s="1762">
        <v>129.48892406784</v>
      </c>
      <c r="EH21" s="1762">
        <v>142.7615387847936</v>
      </c>
      <c r="EI21" s="1762">
        <v>128.84228875327625</v>
      </c>
      <c r="EJ21" s="1231">
        <v>148.76170613538821</v>
      </c>
      <c r="EK21" s="1762">
        <v>184.50869517529085</v>
      </c>
      <c r="EL21" s="1762">
        <v>122.49092963759361</v>
      </c>
      <c r="EM21" s="1762">
        <v>138.55511905044477</v>
      </c>
      <c r="EN21" s="1762">
        <v>189.95684449745451</v>
      </c>
      <c r="EO21" s="1762">
        <v>102.37909596552146</v>
      </c>
      <c r="EP21" s="1762">
        <v>186.62463812753413</v>
      </c>
      <c r="EQ21" s="1762">
        <v>187.21690298050558</v>
      </c>
      <c r="ER21" s="1762">
        <v>170.88543291534339</v>
      </c>
      <c r="ES21" s="1762">
        <v>122.45323404427776</v>
      </c>
      <c r="ET21" s="1762">
        <v>156.723655646336</v>
      </c>
      <c r="EU21" s="1762">
        <v>163.2734405636096</v>
      </c>
      <c r="EV21" s="1231">
        <v>243.10369283694072</v>
      </c>
      <c r="EW21" s="1762">
        <v>122.87481777040895</v>
      </c>
      <c r="EX21" s="1762">
        <v>147.38604062719489</v>
      </c>
      <c r="EY21" s="1762">
        <v>187.54083083725828</v>
      </c>
      <c r="EZ21" s="1762">
        <v>167.32431665863677</v>
      </c>
      <c r="FA21" s="1762">
        <v>145.7082224093491</v>
      </c>
      <c r="FB21" s="1762">
        <v>173.32404130181121</v>
      </c>
      <c r="FC21" s="1762">
        <v>193.13030189033469</v>
      </c>
      <c r="FD21" s="1762">
        <v>102.74870816768001</v>
      </c>
      <c r="FE21" s="1762">
        <v>136.53226263127453</v>
      </c>
      <c r="FF21" s="1762">
        <v>184.41638912296219</v>
      </c>
      <c r="FG21" s="1762">
        <v>193.63720857911025</v>
      </c>
      <c r="FH21" s="1231">
        <v>230.20214208466945</v>
      </c>
      <c r="FI21" s="1762">
        <v>162.87560796708863</v>
      </c>
      <c r="FJ21" s="1762">
        <v>210.46040625242105</v>
      </c>
      <c r="FK21" s="1762">
        <v>147.59</v>
      </c>
      <c r="FL21" s="1762">
        <v>138.33000000000001</v>
      </c>
      <c r="FM21" s="1762">
        <v>178.38</v>
      </c>
      <c r="FN21" s="1762">
        <v>174.99</v>
      </c>
      <c r="FO21" s="1762">
        <v>267.82</v>
      </c>
      <c r="FP21" s="1762">
        <v>221.93235671040003</v>
      </c>
      <c r="FQ21" s="1762">
        <v>300.18139399671946</v>
      </c>
      <c r="FR21" s="1762">
        <v>117.6966242304</v>
      </c>
      <c r="FS21" s="1232">
        <v>129.28945214259201</v>
      </c>
    </row>
    <row r="22" spans="1:175" s="1249" customFormat="1" ht="38.15" customHeight="1" x14ac:dyDescent="0.5">
      <c r="A22" s="1234" t="s">
        <v>873</v>
      </c>
      <c r="B22" s="1199">
        <v>9.3969728502169581</v>
      </c>
      <c r="C22" s="1199">
        <v>8.0316115910758406</v>
      </c>
      <c r="D22" s="1199">
        <v>7.3523199999999997</v>
      </c>
      <c r="E22" s="1199">
        <v>14.08</v>
      </c>
      <c r="F22" s="1199">
        <v>9.6199999999999992</v>
      </c>
      <c r="G22" s="1199">
        <v>11.12</v>
      </c>
      <c r="H22" s="1198">
        <v>12.33</v>
      </c>
      <c r="I22" s="1199">
        <v>10.51</v>
      </c>
      <c r="J22" s="1199">
        <v>27.49</v>
      </c>
      <c r="K22" s="1199">
        <v>12.6</v>
      </c>
      <c r="L22" s="1199">
        <v>14.49</v>
      </c>
      <c r="M22" s="1188">
        <v>17.16</v>
      </c>
      <c r="N22" s="1743">
        <v>15.37</v>
      </c>
      <c r="O22" s="1188">
        <v>17.61</v>
      </c>
      <c r="P22" s="1188">
        <v>14.66</v>
      </c>
      <c r="Q22" s="1188">
        <v>25.71</v>
      </c>
      <c r="R22" s="1188">
        <v>20.149999999999999</v>
      </c>
      <c r="S22" s="1188">
        <v>15.41</v>
      </c>
      <c r="T22" s="1188">
        <v>8.79756912492544</v>
      </c>
      <c r="U22" s="1188">
        <v>19.953009462958082</v>
      </c>
      <c r="V22" s="1188">
        <v>21.9444665519616</v>
      </c>
      <c r="W22" s="1197">
        <v>20.79</v>
      </c>
      <c r="X22" s="1197">
        <v>23.01</v>
      </c>
      <c r="Y22" s="1736">
        <v>21.43</v>
      </c>
      <c r="Z22" s="1757">
        <v>21.002582262251519</v>
      </c>
      <c r="AA22" s="1227">
        <v>6.0825328867840005</v>
      </c>
      <c r="AB22" s="1227">
        <v>21.812032218316798</v>
      </c>
      <c r="AC22" s="1227">
        <v>10.581874711961602</v>
      </c>
      <c r="AD22" s="1227">
        <v>12.04802172444672</v>
      </c>
      <c r="AE22" s="1227">
        <v>9.3106881172480005</v>
      </c>
      <c r="AF22" s="1227">
        <v>16.153164828661762</v>
      </c>
      <c r="AG22" s="1227">
        <v>12.701681112627201</v>
      </c>
      <c r="AH22" s="1227">
        <v>15.042087343779839</v>
      </c>
      <c r="AI22" s="1227">
        <v>18.099300811284476</v>
      </c>
      <c r="AJ22" s="1227">
        <v>12.577953719951358</v>
      </c>
      <c r="AK22" s="1759">
        <v>23.235100421427202</v>
      </c>
      <c r="AL22" s="1757">
        <v>25.1126214550528</v>
      </c>
      <c r="AM22" s="1227">
        <v>19.610718750597119</v>
      </c>
      <c r="AN22" s="1227">
        <v>15.784524852736</v>
      </c>
      <c r="AO22" s="1227">
        <v>15.074991105310719</v>
      </c>
      <c r="AP22" s="1227">
        <v>14.222736754329599</v>
      </c>
      <c r="AQ22" s="1227">
        <v>13.9310821940736</v>
      </c>
      <c r="AR22" s="1759">
        <v>12.609508969420801</v>
      </c>
      <c r="AS22" s="1227">
        <v>6.6339932608819199</v>
      </c>
      <c r="AT22" s="1227">
        <v>6.5646795323289595</v>
      </c>
      <c r="AU22" s="1227">
        <v>6.4121620679577589</v>
      </c>
      <c r="AV22" s="1763">
        <v>6.0210573955379196</v>
      </c>
      <c r="AW22" s="1763">
        <v>8.3544786019328008</v>
      </c>
      <c r="AX22" s="1763">
        <v>5.3375954588876802</v>
      </c>
      <c r="AY22" s="1227">
        <v>7.9731830738022405</v>
      </c>
      <c r="AZ22" s="1227">
        <v>7.0258785092096003</v>
      </c>
      <c r="BA22" s="1227">
        <v>3.8772092394086402</v>
      </c>
      <c r="BB22" s="1198">
        <v>8.9645382697984015</v>
      </c>
      <c r="BC22" s="1198">
        <v>8.0870346874163204</v>
      </c>
      <c r="BD22" s="1753">
        <v>2.9943494285209602</v>
      </c>
      <c r="BE22" s="1200">
        <v>4.5778449435033606</v>
      </c>
      <c r="BF22" s="1199">
        <v>3.7265709774745597</v>
      </c>
      <c r="BG22" s="1199">
        <v>1.4721342070476802</v>
      </c>
      <c r="BH22" s="1199">
        <v>5.0579729296998401</v>
      </c>
      <c r="BI22" s="1199">
        <v>7.0980467735961614</v>
      </c>
      <c r="BJ22" s="1199">
        <v>3.3465633458176005</v>
      </c>
      <c r="BK22" s="1199">
        <v>3.4926998824652795</v>
      </c>
      <c r="BL22" s="1199">
        <v>5.5718910306406411</v>
      </c>
      <c r="BM22" s="1197">
        <v>4.9261511890944005</v>
      </c>
      <c r="BN22" s="1197">
        <v>5.1741720546508807</v>
      </c>
      <c r="BO22" s="1256">
        <v>6.7612007365119995</v>
      </c>
      <c r="BP22" s="1197">
        <v>4.7057525812223995</v>
      </c>
      <c r="BQ22" s="1197">
        <v>10.60827618889728</v>
      </c>
      <c r="BR22" s="1197">
        <v>6.3361476612095995</v>
      </c>
      <c r="BS22" s="1197">
        <v>7.0299211692236803</v>
      </c>
      <c r="BT22" s="1197">
        <v>6.1119465924198408</v>
      </c>
      <c r="BU22" s="1197">
        <v>5.8486206994636802</v>
      </c>
      <c r="BV22" s="1197">
        <v>5.1125668541644798</v>
      </c>
      <c r="BW22" s="1197">
        <v>9.4571187077222412</v>
      </c>
      <c r="BX22" s="1197">
        <v>8.7831225629183987</v>
      </c>
      <c r="BY22" s="1197">
        <v>6.3167078020812797</v>
      </c>
      <c r="BZ22" s="1197">
        <v>8.6890467189759999</v>
      </c>
      <c r="CA22" s="1197">
        <v>8.0828279188852363</v>
      </c>
      <c r="CB22" s="1255">
        <v>9.0535009771212813</v>
      </c>
      <c r="CC22" s="1197">
        <v>10.927482291712</v>
      </c>
      <c r="CD22" s="1197">
        <v>3.9701403016533332</v>
      </c>
      <c r="CE22" s="1197">
        <v>9.5734800223138912</v>
      </c>
      <c r="CF22" s="1197">
        <v>8.6397361704960005</v>
      </c>
      <c r="CG22" s="1197">
        <v>7.542645419776</v>
      </c>
      <c r="CH22" s="1197">
        <v>6.8604761389149091</v>
      </c>
      <c r="CI22" s="1197">
        <v>6.2938885439348367</v>
      </c>
      <c r="CJ22" s="1197">
        <v>12.378003518198689</v>
      </c>
      <c r="CK22" s="1197">
        <v>12.79058306141091</v>
      </c>
      <c r="CL22" s="1197">
        <v>6.9762001669120002</v>
      </c>
      <c r="CM22" s="1197">
        <v>6.1473103562007285</v>
      </c>
      <c r="CN22" s="1255">
        <v>5.5068389090304004</v>
      </c>
      <c r="CO22" s="1197">
        <v>6.1415406775296004</v>
      </c>
      <c r="CP22" s="1197">
        <v>6.9890715933696006</v>
      </c>
      <c r="CQ22" s="1197">
        <v>11.896062917934545</v>
      </c>
      <c r="CR22" s="1197">
        <v>7.6094035839999998</v>
      </c>
      <c r="CS22" s="1197">
        <v>7.3673901212160011</v>
      </c>
      <c r="CT22" s="1197">
        <v>4.2586455596697599</v>
      </c>
      <c r="CU22" s="1197">
        <v>7.902501575475199</v>
      </c>
      <c r="CV22" s="1197">
        <v>7.3700453943244817</v>
      </c>
      <c r="CW22" s="1197">
        <v>7.7223070051839988</v>
      </c>
      <c r="CX22" s="1197">
        <v>7.6196441412249616</v>
      </c>
      <c r="CY22" s="1197">
        <v>6.2832869677875207</v>
      </c>
      <c r="CZ22" s="1231">
        <v>10.03330414238869</v>
      </c>
      <c r="DA22" s="1762">
        <v>9.5316389352692532</v>
      </c>
      <c r="DB22" s="1762">
        <v>11.253203101421382</v>
      </c>
      <c r="DC22" s="1762">
        <v>4.7473754093672733</v>
      </c>
      <c r="DD22" s="1762">
        <v>3.0475529391103993</v>
      </c>
      <c r="DE22" s="1762">
        <v>3.7862633453568004</v>
      </c>
      <c r="DF22" s="1762">
        <v>6.7254333909120003</v>
      </c>
      <c r="DG22" s="1762">
        <v>8.5949574513877369</v>
      </c>
      <c r="DH22" s="1762">
        <v>6.3208185678545474</v>
      </c>
      <c r="DI22" s="1762">
        <v>8.4471284386047998</v>
      </c>
      <c r="DJ22" s="1762">
        <v>8.7316733170559999</v>
      </c>
      <c r="DK22" s="1762">
        <v>5.2629343225832717</v>
      </c>
      <c r="DL22" s="1231">
        <v>11.963081553194668</v>
      </c>
      <c r="DM22" s="1762">
        <v>5.9651933542109088</v>
      </c>
      <c r="DN22" s="1762">
        <v>11.627828330007276</v>
      </c>
      <c r="DO22" s="1762">
        <v>9.5334684969309116</v>
      </c>
      <c r="DP22" s="1762">
        <v>12.753884008197119</v>
      </c>
      <c r="DQ22" s="1762">
        <v>7.493277315481599</v>
      </c>
      <c r="DR22" s="1762">
        <v>12.629244027733852</v>
      </c>
      <c r="DS22" s="1762">
        <v>18.384105938275507</v>
      </c>
      <c r="DT22" s="1762">
        <v>19.366268104295177</v>
      </c>
      <c r="DU22" s="1762">
        <v>14.312739433595956</v>
      </c>
      <c r="DV22" s="1762">
        <v>25.306623807521095</v>
      </c>
      <c r="DW22" s="1762">
        <v>23.674544982680008</v>
      </c>
      <c r="DX22" s="1231">
        <v>19.394121420799998</v>
      </c>
      <c r="DY22" s="1762">
        <v>9.3870079488000009</v>
      </c>
      <c r="DZ22" s="1762">
        <v>12.421439170559999</v>
      </c>
      <c r="EA22" s="1762">
        <v>17.234503936000003</v>
      </c>
      <c r="EB22" s="1762">
        <v>19.192186890239999</v>
      </c>
      <c r="EC22" s="1762">
        <v>14.749358592</v>
      </c>
      <c r="ED22" s="1762">
        <v>13.7593905152</v>
      </c>
      <c r="EE22" s="1762">
        <v>11.289455098880003</v>
      </c>
      <c r="EF22" s="1762">
        <v>11.853927853824002</v>
      </c>
      <c r="EG22" s="1762">
        <v>14.588702356480001</v>
      </c>
      <c r="EH22" s="1762">
        <v>16.084044348019198</v>
      </c>
      <c r="EI22" s="1762">
        <v>14.515850024087326</v>
      </c>
      <c r="EJ22" s="1231">
        <v>7.8264027067955224</v>
      </c>
      <c r="EK22" s="1762">
        <v>16.931296916989677</v>
      </c>
      <c r="EL22" s="1762">
        <v>13.469116911616</v>
      </c>
      <c r="EM22" s="1762">
        <v>7.0850350106112003</v>
      </c>
      <c r="EN22" s="1762">
        <v>17.402289558667636</v>
      </c>
      <c r="EO22" s="1762">
        <v>7.450905555626667</v>
      </c>
      <c r="EP22" s="1762">
        <v>8.0229465735372791</v>
      </c>
      <c r="EQ22" s="1762">
        <v>18.015927289026557</v>
      </c>
      <c r="ER22" s="1762">
        <v>14.435850482611199</v>
      </c>
      <c r="ES22" s="1762">
        <v>12.701029618160637</v>
      </c>
      <c r="ET22" s="1762">
        <v>17.362745123967997</v>
      </c>
      <c r="EU22" s="1762">
        <v>16.832575722408961</v>
      </c>
      <c r="EV22" s="1231">
        <v>19.585045146839036</v>
      </c>
      <c r="EW22" s="1762">
        <v>4.6400415331225595</v>
      </c>
      <c r="EX22" s="1762">
        <v>12.667168667414016</v>
      </c>
      <c r="EY22" s="1762">
        <v>12.849114977402879</v>
      </c>
      <c r="EZ22" s="1762">
        <v>10.490003018879998</v>
      </c>
      <c r="FA22" s="1762">
        <v>0</v>
      </c>
      <c r="FB22" s="1762">
        <v>14.657842435368961</v>
      </c>
      <c r="FC22" s="1762">
        <v>18.808853751029762</v>
      </c>
      <c r="FD22" s="1762">
        <v>11.601969152000001</v>
      </c>
      <c r="FE22" s="1762">
        <v>28.887172750248958</v>
      </c>
      <c r="FF22" s="1762">
        <v>18.694086546852869</v>
      </c>
      <c r="FG22" s="1762">
        <v>19.628790874195513</v>
      </c>
      <c r="FH22" s="1231">
        <v>16.343800110376964</v>
      </c>
      <c r="FI22" s="1762">
        <v>22.762758242150401</v>
      </c>
      <c r="FJ22" s="1762">
        <v>21.104032954767362</v>
      </c>
      <c r="FK22" s="1762">
        <v>17.170000000000002</v>
      </c>
      <c r="FL22" s="1762">
        <v>12.74</v>
      </c>
      <c r="FM22" s="1762">
        <v>15.45</v>
      </c>
      <c r="FN22" s="1762">
        <v>6.36</v>
      </c>
      <c r="FO22" s="1762">
        <v>24.119745621888001</v>
      </c>
      <c r="FP22" s="1762">
        <v>18.38133460992</v>
      </c>
      <c r="FQ22" s="1762">
        <v>41.413789569611126</v>
      </c>
      <c r="FR22" s="1762">
        <v>16.466421196800002</v>
      </c>
      <c r="FS22" s="1232">
        <v>16.059968899072</v>
      </c>
    </row>
    <row r="23" spans="1:175" s="1249" customFormat="1" ht="38.15" customHeight="1" x14ac:dyDescent="0.5">
      <c r="A23" s="1234" t="s">
        <v>880</v>
      </c>
      <c r="B23" s="1199">
        <v>0</v>
      </c>
      <c r="C23" s="1199">
        <v>0</v>
      </c>
      <c r="D23" s="1199">
        <v>0</v>
      </c>
      <c r="E23" s="1199">
        <v>0</v>
      </c>
      <c r="F23" s="1199">
        <v>0</v>
      </c>
      <c r="G23" s="1199">
        <v>0</v>
      </c>
      <c r="H23" s="1198">
        <v>0</v>
      </c>
      <c r="I23" s="1199">
        <v>0</v>
      </c>
      <c r="J23" s="1199">
        <v>0</v>
      </c>
      <c r="K23" s="1199">
        <v>0</v>
      </c>
      <c r="L23" s="1199">
        <v>0</v>
      </c>
      <c r="M23" s="1197">
        <v>0</v>
      </c>
      <c r="N23" s="1255">
        <v>0</v>
      </c>
      <c r="O23" s="1197">
        <v>0</v>
      </c>
      <c r="P23" s="1197">
        <v>0</v>
      </c>
      <c r="Q23" s="1197">
        <v>0</v>
      </c>
      <c r="R23" s="1197">
        <v>0</v>
      </c>
      <c r="S23" s="1197">
        <v>0</v>
      </c>
      <c r="T23" s="1197">
        <v>0</v>
      </c>
      <c r="U23" s="1197">
        <v>0</v>
      </c>
      <c r="V23" s="1197">
        <v>0</v>
      </c>
      <c r="W23" s="1197">
        <v>0</v>
      </c>
      <c r="X23" s="1197">
        <v>0</v>
      </c>
      <c r="Y23" s="1736">
        <v>0</v>
      </c>
      <c r="Z23" s="1757">
        <v>0</v>
      </c>
      <c r="AA23" s="1227">
        <v>0</v>
      </c>
      <c r="AB23" s="1227">
        <v>0</v>
      </c>
      <c r="AC23" s="1227">
        <v>0</v>
      </c>
      <c r="AD23" s="1227">
        <v>0</v>
      </c>
      <c r="AE23" s="1227">
        <v>0</v>
      </c>
      <c r="AF23" s="1227">
        <v>0</v>
      </c>
      <c r="AG23" s="1227">
        <v>0</v>
      </c>
      <c r="AH23" s="1227">
        <v>0</v>
      </c>
      <c r="AI23" s="1227">
        <v>0</v>
      </c>
      <c r="AJ23" s="1227">
        <v>0</v>
      </c>
      <c r="AK23" s="1759">
        <v>0</v>
      </c>
      <c r="AL23" s="1764">
        <v>0</v>
      </c>
      <c r="AM23" s="1228">
        <v>0</v>
      </c>
      <c r="AN23" s="1228">
        <v>0</v>
      </c>
      <c r="AO23" s="1228">
        <v>0</v>
      </c>
      <c r="AP23" s="1228">
        <v>0</v>
      </c>
      <c r="AQ23" s="1228">
        <v>0</v>
      </c>
      <c r="AR23" s="1758">
        <v>0</v>
      </c>
      <c r="AS23" s="1228">
        <v>0</v>
      </c>
      <c r="AT23" s="1763">
        <v>0</v>
      </c>
      <c r="AU23" s="1763">
        <v>0</v>
      </c>
      <c r="AV23" s="1763">
        <v>0</v>
      </c>
      <c r="AW23" s="1763">
        <v>0</v>
      </c>
      <c r="AX23" s="1763">
        <v>0</v>
      </c>
      <c r="AY23" s="1763">
        <v>0</v>
      </c>
      <c r="AZ23" s="1763">
        <v>0</v>
      </c>
      <c r="BA23" s="1763">
        <v>0</v>
      </c>
      <c r="BB23" s="1198">
        <v>0</v>
      </c>
      <c r="BC23" s="1198">
        <v>0</v>
      </c>
      <c r="BD23" s="1753">
        <v>0</v>
      </c>
      <c r="BE23" s="1200">
        <v>1.0590768579697778</v>
      </c>
      <c r="BF23" s="1199">
        <v>3.9104863180334548</v>
      </c>
      <c r="BG23" s="1199">
        <v>4.0722688081919998</v>
      </c>
      <c r="BH23" s="1199">
        <v>5.8306524320767998</v>
      </c>
      <c r="BI23" s="1199">
        <v>2.7667200135168004</v>
      </c>
      <c r="BJ23" s="1199">
        <v>5.4192702781440003</v>
      </c>
      <c r="BK23" s="1199">
        <v>5.1661139643903997</v>
      </c>
      <c r="BL23" s="1199">
        <v>6.5311075925098754</v>
      </c>
      <c r="BM23" s="1197">
        <v>5.6551751738181819</v>
      </c>
      <c r="BN23" s="1197">
        <v>0</v>
      </c>
      <c r="BO23" s="1256">
        <v>0</v>
      </c>
      <c r="BP23" s="1197">
        <v>6.8923430781849602</v>
      </c>
      <c r="BQ23" s="1197">
        <v>10.669951879372798</v>
      </c>
      <c r="BR23" s="1197">
        <v>9.6945442972876794</v>
      </c>
      <c r="BS23" s="1197">
        <v>5.4866478791023887</v>
      </c>
      <c r="BT23" s="1197">
        <v>13.150659835197441</v>
      </c>
      <c r="BU23" s="1197">
        <v>17.161965104793598</v>
      </c>
      <c r="BV23" s="1197">
        <v>8.4626184877614552</v>
      </c>
      <c r="BW23" s="1197">
        <v>37.517316277077242</v>
      </c>
      <c r="BX23" s="1197">
        <v>15.106751217689602</v>
      </c>
      <c r="BY23" s="1197">
        <v>0</v>
      </c>
      <c r="BZ23" s="1197">
        <v>15.077465094231155</v>
      </c>
      <c r="CA23" s="1197">
        <v>19.021276068046081</v>
      </c>
      <c r="CB23" s="1255">
        <v>11.788775588657895</v>
      </c>
      <c r="CC23" s="1197">
        <v>11.453376083184001</v>
      </c>
      <c r="CD23" s="1197">
        <v>23.979981403111843</v>
      </c>
      <c r="CE23" s="1197">
        <v>6.4396331971584004</v>
      </c>
      <c r="CF23" s="1197">
        <v>22.972679896473601</v>
      </c>
      <c r="CG23" s="1197">
        <v>0</v>
      </c>
      <c r="CH23" s="1197">
        <v>62.555586141090913</v>
      </c>
      <c r="CI23" s="1197">
        <v>6.6227920432299037</v>
      </c>
      <c r="CJ23" s="1197">
        <v>7.0503456084969605</v>
      </c>
      <c r="CK23" s="1197">
        <v>15.246949188844802</v>
      </c>
      <c r="CL23" s="1197">
        <v>0</v>
      </c>
      <c r="CM23" s="1197">
        <v>0</v>
      </c>
      <c r="CN23" s="1255">
        <v>21.008536547796005</v>
      </c>
      <c r="CO23" s="1197">
        <v>21.521403783054001</v>
      </c>
      <c r="CP23" s="1197">
        <v>11.366931981600001</v>
      </c>
      <c r="CQ23" s="1197">
        <v>13.106784264</v>
      </c>
      <c r="CR23" s="1197">
        <v>13.1369066736</v>
      </c>
      <c r="CS23" s="1197">
        <v>0</v>
      </c>
      <c r="CT23" s="1197">
        <v>17.518151960985602</v>
      </c>
      <c r="CU23" s="1197">
        <v>10.0807264250112</v>
      </c>
      <c r="CV23" s="1197">
        <v>11.78119844171264</v>
      </c>
      <c r="CW23" s="1197">
        <v>4.1336473599999993E-3</v>
      </c>
      <c r="CX23" s="1197">
        <v>5.7121812879462404</v>
      </c>
      <c r="CY23" s="1197">
        <v>0</v>
      </c>
      <c r="CZ23" s="1231">
        <v>0</v>
      </c>
      <c r="DA23" s="1762">
        <v>0</v>
      </c>
      <c r="DB23" s="1762">
        <v>8.3671381775871989</v>
      </c>
      <c r="DC23" s="1762">
        <v>1.2680895253015274</v>
      </c>
      <c r="DD23" s="1762">
        <v>0</v>
      </c>
      <c r="DE23" s="1762">
        <v>0</v>
      </c>
      <c r="DF23" s="1762">
        <v>12.305138688860159</v>
      </c>
      <c r="DG23" s="1762">
        <v>0</v>
      </c>
      <c r="DH23" s="1762">
        <v>3.6927043138559998</v>
      </c>
      <c r="DI23" s="1762">
        <v>3.5747943014399999</v>
      </c>
      <c r="DJ23" s="1762">
        <v>0</v>
      </c>
      <c r="DK23" s="1762">
        <v>4.4277126389294548</v>
      </c>
      <c r="DL23" s="1231">
        <v>14.339642642431999</v>
      </c>
      <c r="DM23" s="1762">
        <v>0</v>
      </c>
      <c r="DN23" s="1762">
        <v>6.0438258764024253</v>
      </c>
      <c r="DO23" s="1762">
        <v>7.4355488256741813</v>
      </c>
      <c r="DP23" s="1762">
        <v>5.6891857856000003</v>
      </c>
      <c r="DQ23" s="1762">
        <v>0</v>
      </c>
      <c r="DR23" s="1762">
        <v>3.0322115950000006E-2</v>
      </c>
      <c r="DS23" s="1762">
        <v>1.1870331080000001E-2</v>
      </c>
      <c r="DT23" s="1762">
        <v>2.3995353739999999E-2</v>
      </c>
      <c r="DU23" s="1762">
        <v>2.1790469040000003E-2</v>
      </c>
      <c r="DV23" s="1762">
        <v>1.0840234210000001E-2</v>
      </c>
      <c r="DW23" s="1762">
        <v>2.1657711400000002E-2</v>
      </c>
      <c r="DX23" s="1231">
        <v>7.2991844966399997</v>
      </c>
      <c r="DY23" s="1762">
        <v>21.766555008000001</v>
      </c>
      <c r="DZ23" s="1762">
        <v>10.7370467328</v>
      </c>
      <c r="EA23" s="1762">
        <v>23.605705113599999</v>
      </c>
      <c r="EB23" s="1762">
        <v>26.884696903679998</v>
      </c>
      <c r="EC23" s="1762">
        <v>27.848201758719998</v>
      </c>
      <c r="ED23" s="1762">
        <v>32.422345943040007</v>
      </c>
      <c r="EE23" s="1762">
        <v>24.3433920256</v>
      </c>
      <c r="EF23" s="1762">
        <v>25.560561626880002</v>
      </c>
      <c r="EG23" s="1762">
        <v>11.698731847680001</v>
      </c>
      <c r="EH23" s="1762">
        <v>12.897851862067203</v>
      </c>
      <c r="EI23" s="1762">
        <v>11.640311305515649</v>
      </c>
      <c r="EJ23" s="1231">
        <v>17.57366236264448</v>
      </c>
      <c r="EK23" s="1762">
        <v>20.37112136656291</v>
      </c>
      <c r="EL23" s="1762">
        <v>16.448131027148797</v>
      </c>
      <c r="EM23" s="1762">
        <v>22.737379031772161</v>
      </c>
      <c r="EN23" s="1762">
        <v>16.1827962319541</v>
      </c>
      <c r="EO23" s="1762">
        <v>15.589361664661977</v>
      </c>
      <c r="EP23" s="1762">
        <v>14.841705846784</v>
      </c>
      <c r="EQ23" s="1762">
        <v>0</v>
      </c>
      <c r="ER23" s="1762">
        <v>21.124871350016004</v>
      </c>
      <c r="ES23" s="1762">
        <v>11.360435767869443</v>
      </c>
      <c r="ET23" s="1762">
        <v>20.596527835192319</v>
      </c>
      <c r="EU23" s="1762">
        <v>18.918995689451521</v>
      </c>
      <c r="EV23" s="1231">
        <v>9.4600446992384004</v>
      </c>
      <c r="EW23" s="1762">
        <v>9.2760285846527992</v>
      </c>
      <c r="EX23" s="1762">
        <v>22.587687116467201</v>
      </c>
      <c r="EY23" s="1762">
        <v>8.9514252838348796</v>
      </c>
      <c r="EZ23" s="1762">
        <v>27.00090726115328</v>
      </c>
      <c r="FA23" s="1762">
        <v>18.451271961820158</v>
      </c>
      <c r="FB23" s="1762">
        <v>14.558234458736637</v>
      </c>
      <c r="FC23" s="1762">
        <v>19.579808129300478</v>
      </c>
      <c r="FD23" s="1762">
        <v>0</v>
      </c>
      <c r="FE23" s="1762">
        <v>22.613062787448005</v>
      </c>
      <c r="FF23" s="1762">
        <v>18.984963529653744</v>
      </c>
      <c r="FG23" s="1762">
        <v>19.934211706136431</v>
      </c>
      <c r="FH23" s="1231">
        <v>20.575991341158399</v>
      </c>
      <c r="FI23" s="1762">
        <v>0</v>
      </c>
      <c r="FJ23" s="1762">
        <v>7.3872891823104005</v>
      </c>
      <c r="FK23" s="1762">
        <v>7.88</v>
      </c>
      <c r="FL23" s="1762">
        <v>11.53</v>
      </c>
      <c r="FM23" s="1762">
        <v>16.98</v>
      </c>
      <c r="FN23" s="1762">
        <v>9.1300000000000008</v>
      </c>
      <c r="FO23" s="1762">
        <v>23.299079014615042</v>
      </c>
      <c r="FP23" s="1762">
        <v>11.266026412032002</v>
      </c>
      <c r="FQ23" s="1762">
        <v>25.267863699881843</v>
      </c>
      <c r="FR23" s="1762">
        <v>18.309820815360002</v>
      </c>
      <c r="FS23" s="1232">
        <v>0</v>
      </c>
    </row>
    <row r="24" spans="1:175" s="1249" customFormat="1" ht="38.15" customHeight="1" x14ac:dyDescent="0.5">
      <c r="A24" s="1234" t="s">
        <v>875</v>
      </c>
      <c r="B24" s="1190">
        <v>12.248948418559999</v>
      </c>
      <c r="C24" s="1190">
        <v>11.47288347648</v>
      </c>
      <c r="D24" s="1190">
        <v>16.834477076479999</v>
      </c>
      <c r="E24" s="1190">
        <v>17.149432831999999</v>
      </c>
      <c r="F24" s="1190">
        <v>13.137823744</v>
      </c>
      <c r="G24" s="1190">
        <v>10.117091328000001</v>
      </c>
      <c r="H24" s="1257">
        <v>17.505739438080003</v>
      </c>
      <c r="I24" s="1199">
        <v>12.184873983999999</v>
      </c>
      <c r="J24" s="1199">
        <v>12.069624832000001</v>
      </c>
      <c r="K24" s="1199">
        <v>13.711450112000001</v>
      </c>
      <c r="L24" s="1190">
        <v>20.654909440000001</v>
      </c>
      <c r="M24" s="1197">
        <v>19.880311807999998</v>
      </c>
      <c r="N24" s="1255">
        <v>19.303706787840003</v>
      </c>
      <c r="O24" s="1197">
        <v>10.554238085120002</v>
      </c>
      <c r="P24" s="1197">
        <v>16.121874432000002</v>
      </c>
      <c r="Q24" s="1197">
        <v>14.8652212736</v>
      </c>
      <c r="R24" s="1197">
        <v>14.962593792</v>
      </c>
      <c r="S24" s="1197">
        <v>12.521477089280001</v>
      </c>
      <c r="T24" s="1197">
        <v>21.689827328</v>
      </c>
      <c r="U24" s="1197">
        <v>21.767176192000001</v>
      </c>
      <c r="V24" s="1197">
        <v>0</v>
      </c>
      <c r="W24" s="1197">
        <v>0</v>
      </c>
      <c r="X24" s="1197">
        <v>0</v>
      </c>
      <c r="Y24" s="1736">
        <v>0</v>
      </c>
      <c r="Z24" s="1752">
        <v>0</v>
      </c>
      <c r="AA24" s="1198">
        <v>0</v>
      </c>
      <c r="AB24" s="1198">
        <v>0</v>
      </c>
      <c r="AC24" s="1227">
        <v>0</v>
      </c>
      <c r="AD24" s="1227">
        <v>0</v>
      </c>
      <c r="AE24" s="1227">
        <v>0</v>
      </c>
      <c r="AF24" s="1227">
        <v>12.472827904000001</v>
      </c>
      <c r="AG24" s="1227">
        <v>15.347528028159999</v>
      </c>
      <c r="AH24" s="1227">
        <v>17.243478016000001</v>
      </c>
      <c r="AI24" s="1227">
        <v>14.720750592</v>
      </c>
      <c r="AJ24" s="1227">
        <v>18.8019456</v>
      </c>
      <c r="AK24" s="1759">
        <v>20.492610560000003</v>
      </c>
      <c r="AL24" s="1757">
        <v>16.206792704000001</v>
      </c>
      <c r="AM24" s="1227">
        <v>14.29354218496</v>
      </c>
      <c r="AN24" s="1227">
        <v>12.805321984000001</v>
      </c>
      <c r="AO24" s="1227">
        <v>16.534006784000002</v>
      </c>
      <c r="AP24" s="1227">
        <v>16.08517843968</v>
      </c>
      <c r="AQ24" s="1227">
        <v>17.650514943999998</v>
      </c>
      <c r="AR24" s="1759">
        <v>15.888369664000001</v>
      </c>
      <c r="AS24" s="1227">
        <v>15.872858111999999</v>
      </c>
      <c r="AT24" s="1227">
        <v>13.381517312</v>
      </c>
      <c r="AU24" s="1227">
        <v>15.604638935040001</v>
      </c>
      <c r="AV24" s="1254">
        <v>16.186687488</v>
      </c>
      <c r="AW24" s="1254">
        <v>13.549172736000001</v>
      </c>
      <c r="AX24" s="1254">
        <v>11.54977445888</v>
      </c>
      <c r="AY24" s="1227">
        <v>15.713987584000002</v>
      </c>
      <c r="AZ24" s="1227">
        <v>21.134432256</v>
      </c>
      <c r="BA24" s="1227">
        <v>22.771707903999999</v>
      </c>
      <c r="BB24" s="1198">
        <v>18.655332352000002</v>
      </c>
      <c r="BC24" s="1198">
        <v>10.537397248</v>
      </c>
      <c r="BD24" s="1753">
        <v>9.8912102400000013</v>
      </c>
      <c r="BE24" s="1200">
        <v>8.9049640960000005</v>
      </c>
      <c r="BF24" s="1199">
        <v>6.0453331968000006</v>
      </c>
      <c r="BG24" s="1199">
        <v>5.6911284223999994</v>
      </c>
      <c r="BH24" s="1199">
        <v>5.1346581913599998</v>
      </c>
      <c r="BI24" s="1199">
        <v>3.4773061427199998</v>
      </c>
      <c r="BJ24" s="1199">
        <v>1.0675320320000001</v>
      </c>
      <c r="BK24" s="1199">
        <v>0</v>
      </c>
      <c r="BL24" s="1199">
        <v>0</v>
      </c>
      <c r="BM24" s="1197">
        <v>0</v>
      </c>
      <c r="BN24" s="1197">
        <v>0.58975539200000004</v>
      </c>
      <c r="BO24" s="1256">
        <v>5.0614845439999998</v>
      </c>
      <c r="BP24" s="1197">
        <v>4.52686471168</v>
      </c>
      <c r="BQ24" s="1197">
        <v>3.7283371212800005</v>
      </c>
      <c r="BR24" s="1197">
        <v>3.9585022259200002</v>
      </c>
      <c r="BS24" s="1197">
        <v>4.6274769305600003</v>
      </c>
      <c r="BT24" s="1197">
        <v>4.7729980928000009</v>
      </c>
      <c r="BU24" s="1197">
        <v>7.0335234560000002</v>
      </c>
      <c r="BV24" s="1197">
        <v>9.474131968</v>
      </c>
      <c r="BW24" s="1197">
        <v>14.815187968</v>
      </c>
      <c r="BX24" s="1197">
        <v>14.76399468544</v>
      </c>
      <c r="BY24" s="1197">
        <v>12.41125888</v>
      </c>
      <c r="BZ24" s="1197">
        <v>11.191885824000002</v>
      </c>
      <c r="CA24" s="1197">
        <v>11.003848704000001</v>
      </c>
      <c r="CB24" s="1255">
        <v>9.7068718080000007</v>
      </c>
      <c r="CC24" s="1197">
        <v>10.052298752</v>
      </c>
      <c r="CD24" s="1197">
        <v>21.782306816000002</v>
      </c>
      <c r="CE24" s="1197">
        <v>19.206956175359998</v>
      </c>
      <c r="CF24" s="1197">
        <v>15.1210820096</v>
      </c>
      <c r="CG24" s="1197">
        <v>12.537623377919999</v>
      </c>
      <c r="CH24" s="1197">
        <v>24.310881269759996</v>
      </c>
      <c r="CI24" s="1197">
        <v>25.544175022080001</v>
      </c>
      <c r="CJ24" s="1197">
        <v>24.316885073919998</v>
      </c>
      <c r="CK24" s="1197">
        <v>25.924017633280002</v>
      </c>
      <c r="CL24" s="1197">
        <v>20.16950464512</v>
      </c>
      <c r="CM24" s="1197">
        <v>23.470135784106663</v>
      </c>
      <c r="CN24" s="1255">
        <v>13.76992613376</v>
      </c>
      <c r="CO24" s="1197">
        <v>10.174777477120001</v>
      </c>
      <c r="CP24" s="1197">
        <v>11.317015091200002</v>
      </c>
      <c r="CQ24" s="1197">
        <v>13.747993733120001</v>
      </c>
      <c r="CR24" s="1197">
        <v>16.413085696</v>
      </c>
      <c r="CS24" s="1197">
        <v>14.607119953920002</v>
      </c>
      <c r="CT24" s="1197">
        <v>17.289835714560002</v>
      </c>
      <c r="CU24" s="1197">
        <v>21.920762204160003</v>
      </c>
      <c r="CV24" s="1197">
        <v>12.858418995200001</v>
      </c>
      <c r="CW24" s="1197">
        <v>14.7542422016</v>
      </c>
      <c r="CX24" s="1197">
        <v>11.350936739840002</v>
      </c>
      <c r="CY24" s="1197">
        <v>15.431142717440002</v>
      </c>
      <c r="CZ24" s="1231">
        <v>16.02823012352</v>
      </c>
      <c r="DA24" s="1762">
        <v>12.528532561919999</v>
      </c>
      <c r="DB24" s="1762">
        <v>14.278381342720003</v>
      </c>
      <c r="DC24" s="1762">
        <v>15.537131540479999</v>
      </c>
      <c r="DD24" s="1762">
        <v>17.966664273919999</v>
      </c>
      <c r="DE24" s="1762">
        <v>16.747127848960002</v>
      </c>
      <c r="DF24" s="1762">
        <v>16.214194769920002</v>
      </c>
      <c r="DG24" s="1762">
        <v>14.28259003392</v>
      </c>
      <c r="DH24" s="1762">
        <v>13.939509964799999</v>
      </c>
      <c r="DI24" s="1762">
        <v>14.07371321344</v>
      </c>
      <c r="DJ24" s="1762">
        <v>14.446027601920001</v>
      </c>
      <c r="DK24" s="1762">
        <v>15.928081732015302</v>
      </c>
      <c r="DL24" s="1231">
        <v>14.550026342400001</v>
      </c>
      <c r="DM24" s="1762">
        <v>11.10625041408</v>
      </c>
      <c r="DN24" s="1762">
        <v>13.728537722879999</v>
      </c>
      <c r="DO24" s="1762">
        <v>14.384833177597384</v>
      </c>
      <c r="DP24" s="1762">
        <v>13.84592162269514</v>
      </c>
      <c r="DQ24" s="1762">
        <v>11.68606058496</v>
      </c>
      <c r="DR24" s="1762">
        <v>13.1263249455</v>
      </c>
      <c r="DS24" s="1762">
        <v>12.220675184900001</v>
      </c>
      <c r="DT24" s="1762">
        <v>6.6543726536000003</v>
      </c>
      <c r="DU24" s="1762">
        <v>10.667124261333335</v>
      </c>
      <c r="DV24" s="1762">
        <v>10.133768048266667</v>
      </c>
      <c r="DW24" s="1762">
        <v>9.6270796458533319</v>
      </c>
      <c r="DX24" s="1231">
        <v>10.52472034304</v>
      </c>
      <c r="DY24" s="1762">
        <v>13.53074077696</v>
      </c>
      <c r="DZ24" s="1762">
        <v>16.099371438079999</v>
      </c>
      <c r="EA24" s="1762">
        <v>12.66933993472</v>
      </c>
      <c r="EB24" s="1762">
        <v>12.507461376</v>
      </c>
      <c r="EC24" s="1762">
        <v>19.008960829439999</v>
      </c>
      <c r="ED24" s="1762">
        <v>14.922613125120002</v>
      </c>
      <c r="EE24" s="1762">
        <v>22.656199367680003</v>
      </c>
      <c r="EF24" s="1762">
        <v>18.862591107413333</v>
      </c>
      <c r="EG24" s="1762">
        <v>18.813801200071111</v>
      </c>
      <c r="EH24" s="1762">
        <v>20.110863891721483</v>
      </c>
      <c r="EI24" s="1762">
        <v>19.462332545896295</v>
      </c>
      <c r="EJ24" s="1231">
        <v>16.918158899200002</v>
      </c>
      <c r="EK24" s="1762">
        <v>15.012792545280002</v>
      </c>
      <c r="EL24" s="1762">
        <v>22.430029066239999</v>
      </c>
      <c r="EM24" s="1762">
        <v>15.101306757120001</v>
      </c>
      <c r="EN24" s="1762">
        <v>17.467546624000001</v>
      </c>
      <c r="EO24" s="1762">
        <v>24.712220344320002</v>
      </c>
      <c r="EP24" s="1762">
        <v>19.093691241813335</v>
      </c>
      <c r="EQ24" s="1762">
        <v>21.089883484160001</v>
      </c>
      <c r="ER24" s="1762">
        <v>20.091787362986668</v>
      </c>
      <c r="ES24" s="1762">
        <v>21.096376731136004</v>
      </c>
      <c r="ET24" s="1762">
        <v>22.151195567692803</v>
      </c>
      <c r="EU24" s="1762">
        <v>23.258755346077443</v>
      </c>
      <c r="EV24" s="1231">
        <v>16.247785707520002</v>
      </c>
      <c r="EW24" s="1762">
        <v>17.518541824</v>
      </c>
      <c r="EX24" s="1762">
        <v>20.110480076799998</v>
      </c>
      <c r="EY24" s="1762">
        <v>18.91358777344</v>
      </c>
      <c r="EZ24" s="1762">
        <v>21.527662878720005</v>
      </c>
      <c r="FA24" s="1762">
        <v>20.174074777599998</v>
      </c>
      <c r="FB24" s="1762">
        <v>20.205108476586666</v>
      </c>
      <c r="FC24" s="1762">
        <v>20.635615377635556</v>
      </c>
      <c r="FD24" s="1762">
        <v>20.404845077617775</v>
      </c>
      <c r="FE24" s="1762">
        <v>20.415189643946665</v>
      </c>
      <c r="FF24" s="1762">
        <v>20.520230227626666</v>
      </c>
      <c r="FG24" s="1762">
        <v>20.467709935786669</v>
      </c>
      <c r="FH24" s="1231">
        <v>20.467709935786669</v>
      </c>
      <c r="FI24" s="1762">
        <v>19.444324438997334</v>
      </c>
      <c r="FJ24" s="1762">
        <v>20.416540660947202</v>
      </c>
      <c r="FK24" s="1762">
        <v>20.109525011910403</v>
      </c>
      <c r="FL24" s="1762">
        <v>21.11500126250592</v>
      </c>
      <c r="FM24" s="1762">
        <v>22.170751325631219</v>
      </c>
      <c r="FN24" s="1762">
        <v>21.131759200015846</v>
      </c>
      <c r="FO24" s="1762">
        <v>20.075171240015052</v>
      </c>
      <c r="FP24" s="1762">
        <v>19.071412678014298</v>
      </c>
      <c r="FQ24" s="1762">
        <v>21.359982199376017</v>
      </c>
      <c r="FR24" s="1762">
        <v>21.582639589317512</v>
      </c>
      <c r="FS24" s="1232">
        <v>22.122205579050448</v>
      </c>
    </row>
    <row r="25" spans="1:175" s="1249" customFormat="1" ht="38.15" customHeight="1" x14ac:dyDescent="0.5">
      <c r="A25" s="1234" t="s">
        <v>876</v>
      </c>
      <c r="B25" s="1190"/>
      <c r="C25" s="1190"/>
      <c r="D25" s="1190"/>
      <c r="E25" s="1190"/>
      <c r="F25" s="1190"/>
      <c r="G25" s="1190"/>
      <c r="H25" s="1257"/>
      <c r="I25" s="1199"/>
      <c r="J25" s="1199"/>
      <c r="K25" s="1199"/>
      <c r="L25" s="1190"/>
      <c r="M25" s="1197"/>
      <c r="N25" s="1255"/>
      <c r="O25" s="1197"/>
      <c r="P25" s="1197"/>
      <c r="Q25" s="1197"/>
      <c r="R25" s="1197"/>
      <c r="S25" s="1197"/>
      <c r="T25" s="1197"/>
      <c r="U25" s="1197"/>
      <c r="V25" s="1197"/>
      <c r="W25" s="1197"/>
      <c r="X25" s="1197"/>
      <c r="Y25" s="1736"/>
      <c r="Z25" s="1269"/>
      <c r="AA25" s="1178"/>
      <c r="AB25" s="1178"/>
      <c r="AC25" s="1235"/>
      <c r="AD25" s="1235"/>
      <c r="AE25" s="1235"/>
      <c r="AF25" s="1227"/>
      <c r="AG25" s="1227"/>
      <c r="AH25" s="1227"/>
      <c r="AI25" s="1227"/>
      <c r="AJ25" s="1227"/>
      <c r="AK25" s="1759"/>
      <c r="AL25" s="1757"/>
      <c r="AM25" s="1227"/>
      <c r="AN25" s="1227"/>
      <c r="AO25" s="1227"/>
      <c r="AP25" s="1227"/>
      <c r="AQ25" s="1227"/>
      <c r="AR25" s="1759"/>
      <c r="AS25" s="1227"/>
      <c r="AT25" s="1227"/>
      <c r="AU25" s="1227"/>
      <c r="AV25" s="1254"/>
      <c r="AW25" s="1254"/>
      <c r="AX25" s="1254"/>
      <c r="AY25" s="1227"/>
      <c r="AZ25" s="1227"/>
      <c r="BA25" s="1227"/>
      <c r="BB25" s="1198"/>
      <c r="BC25" s="1198"/>
      <c r="BD25" s="1753"/>
      <c r="BE25" s="1200"/>
      <c r="BF25" s="1199"/>
      <c r="BG25" s="1199"/>
      <c r="BH25" s="1199"/>
      <c r="BI25" s="1199"/>
      <c r="BJ25" s="1199"/>
      <c r="BK25" s="1199"/>
      <c r="BL25" s="1199"/>
      <c r="BM25" s="1197"/>
      <c r="BN25" s="1197"/>
      <c r="BO25" s="1256"/>
      <c r="BP25" s="1197"/>
      <c r="BQ25" s="1197"/>
      <c r="BR25" s="1197"/>
      <c r="BS25" s="1197"/>
      <c r="BT25" s="1197"/>
      <c r="BU25" s="1197"/>
      <c r="BV25" s="1197"/>
      <c r="BW25" s="1197"/>
      <c r="BX25" s="1197"/>
      <c r="BY25" s="1197"/>
      <c r="BZ25" s="1197"/>
      <c r="CA25" s="1197"/>
      <c r="CB25" s="1255"/>
      <c r="CC25" s="1197"/>
      <c r="CD25" s="1197"/>
      <c r="CE25" s="1197"/>
      <c r="CF25" s="1197"/>
      <c r="CG25" s="1197"/>
      <c r="CH25" s="1197"/>
      <c r="CI25" s="1197"/>
      <c r="CJ25" s="1197"/>
      <c r="CK25" s="1197"/>
      <c r="CL25" s="1197"/>
      <c r="CM25" s="1197"/>
      <c r="CN25" s="1255"/>
      <c r="CO25" s="1197"/>
      <c r="CP25" s="1197"/>
      <c r="CQ25" s="1197"/>
      <c r="CR25" s="1197"/>
      <c r="CS25" s="1197"/>
      <c r="CT25" s="1197"/>
      <c r="CU25" s="1197"/>
      <c r="CV25" s="1197"/>
      <c r="CW25" s="1197"/>
      <c r="CX25" s="1197"/>
      <c r="CY25" s="1197"/>
      <c r="CZ25" s="1231">
        <v>4.3368395731158129</v>
      </c>
      <c r="DA25" s="1762">
        <v>3.7076469086497688</v>
      </c>
      <c r="DB25" s="1762">
        <v>8.1615003168336173</v>
      </c>
      <c r="DC25" s="1762">
        <v>6.6414138181808537</v>
      </c>
      <c r="DD25" s="1762">
        <v>8.489552377778443</v>
      </c>
      <c r="DE25" s="1762">
        <v>8.5070208545814623</v>
      </c>
      <c r="DF25" s="1762">
        <v>4.9692925188309189</v>
      </c>
      <c r="DG25" s="1762">
        <v>3.8604199853540453</v>
      </c>
      <c r="DH25" s="1762">
        <v>9.1432016063539194</v>
      </c>
      <c r="DI25" s="1762">
        <v>4.609397137686714</v>
      </c>
      <c r="DJ25" s="1762">
        <v>7.6894525531313356</v>
      </c>
      <c r="DK25" s="1762">
        <v>5.4086062080000001</v>
      </c>
      <c r="DL25" s="1231">
        <v>7.7266788839327951</v>
      </c>
      <c r="DM25" s="1762">
        <v>6.4393006753625803</v>
      </c>
      <c r="DN25" s="1762">
        <v>8.459546214578781</v>
      </c>
      <c r="DO25" s="1762">
        <v>4.5057134176310472</v>
      </c>
      <c r="DP25" s="1762">
        <v>10.029910235292069</v>
      </c>
      <c r="DQ25" s="1762">
        <v>4.6025170321952666</v>
      </c>
      <c r="DR25" s="1762">
        <v>11.711882678744304</v>
      </c>
      <c r="DS25" s="1762">
        <v>9.01360574797474</v>
      </c>
      <c r="DT25" s="1762">
        <v>5.3022852359366626</v>
      </c>
      <c r="DU25" s="1762">
        <v>7.2291060578250006</v>
      </c>
      <c r="DV25" s="1762">
        <v>11.052197362502</v>
      </c>
      <c r="DW25" s="1762">
        <v>5.7220329802081755</v>
      </c>
      <c r="DX25" s="1231">
        <v>7.8649839371755581</v>
      </c>
      <c r="DY25" s="1762">
        <v>5.5389078364538573</v>
      </c>
      <c r="DZ25" s="1762">
        <v>7.0400240505215343</v>
      </c>
      <c r="EA25" s="1762">
        <v>5.3446213101247144</v>
      </c>
      <c r="EB25" s="1762">
        <v>10.632397920853217</v>
      </c>
      <c r="EC25" s="1762">
        <v>12.689093201312781</v>
      </c>
      <c r="ED25" s="1762">
        <v>9.5617253883206139</v>
      </c>
      <c r="EE25" s="1762">
        <v>19.681882166079351</v>
      </c>
      <c r="EF25" s="1762">
        <v>8.1044247740991455</v>
      </c>
      <c r="EG25" s="1762">
        <v>10.397129911973581</v>
      </c>
      <c r="EH25" s="1762">
        <v>7.9870962918993316</v>
      </c>
      <c r="EI25" s="1762">
        <v>12.284432577356565</v>
      </c>
      <c r="EJ25" s="1231">
        <v>8.0463879481693894</v>
      </c>
      <c r="EK25" s="1762">
        <v>14.355140003681997</v>
      </c>
      <c r="EL25" s="1762">
        <v>12.661546534955519</v>
      </c>
      <c r="EM25" s="1762">
        <v>7.3503185535343958</v>
      </c>
      <c r="EN25" s="1762">
        <v>21.792220400300344</v>
      </c>
      <c r="EO25" s="1762">
        <v>9.4519385090498691</v>
      </c>
      <c r="EP25" s="1762">
        <v>12.148202499909106</v>
      </c>
      <c r="EQ25" s="1762">
        <v>15.334510871272736</v>
      </c>
      <c r="ER25" s="1762">
        <v>8.3662550340326636</v>
      </c>
      <c r="ES25" s="1762">
        <v>10.645523837888383</v>
      </c>
      <c r="ET25" s="1762">
        <v>15.036789925710423</v>
      </c>
      <c r="EU25" s="1762">
        <v>9.7137200202556055</v>
      </c>
      <c r="EV25" s="1231">
        <v>14.592296361442548</v>
      </c>
      <c r="EW25" s="1762">
        <v>8.7896427077456458</v>
      </c>
      <c r="EX25" s="1762">
        <v>10.299014149707117</v>
      </c>
      <c r="EY25" s="1762">
        <v>18.965515144691359</v>
      </c>
      <c r="EZ25" s="1762">
        <v>8.7654529278857733</v>
      </c>
      <c r="FA25" s="1762">
        <v>9.4210396036232229</v>
      </c>
      <c r="FB25" s="1762">
        <v>19.525189352465304</v>
      </c>
      <c r="FC25" s="1762">
        <v>13.384939482643324</v>
      </c>
      <c r="FD25" s="1762">
        <v>12.039315667941507</v>
      </c>
      <c r="FE25" s="1762">
        <v>12.09514915372541</v>
      </c>
      <c r="FF25" s="1762">
        <v>18.101292090543911</v>
      </c>
      <c r="FG25" s="1762">
        <v>8.882550876627997</v>
      </c>
      <c r="FH25" s="1231">
        <v>12.193654732567451</v>
      </c>
      <c r="FI25" s="1762">
        <v>6.2521256980498539</v>
      </c>
      <c r="FJ25" s="1762">
        <v>10.677846368435917</v>
      </c>
      <c r="FK25" s="1762">
        <v>16.952573349450752</v>
      </c>
      <c r="FL25" s="1762">
        <v>13.214368111568383</v>
      </c>
      <c r="FM25" s="1762">
        <v>18.142529518475264</v>
      </c>
      <c r="FN25" s="1762">
        <v>11.95</v>
      </c>
      <c r="FO25" s="1762">
        <v>11.22</v>
      </c>
      <c r="FP25" s="1762">
        <v>10.97</v>
      </c>
      <c r="FQ25" s="1762">
        <v>12.302391950229929</v>
      </c>
      <c r="FR25" s="1762">
        <v>15.519032531001377</v>
      </c>
      <c r="FS25" s="1232">
        <v>11.459437514541067</v>
      </c>
    </row>
    <row r="26" spans="1:175" s="1248" customFormat="1" ht="38.15" customHeight="1" thickBot="1" x14ac:dyDescent="0.55000000000000004">
      <c r="A26" s="1173" t="s">
        <v>877</v>
      </c>
      <c r="B26" s="1238">
        <v>241.23053736147969</v>
      </c>
      <c r="C26" s="1238">
        <v>202.34516488055809</v>
      </c>
      <c r="D26" s="1238">
        <v>265.28990971724795</v>
      </c>
      <c r="E26" s="1238">
        <v>268.82132640390142</v>
      </c>
      <c r="F26" s="1238">
        <v>237.697823744</v>
      </c>
      <c r="G26" s="1238">
        <v>375.61709132800001</v>
      </c>
      <c r="H26" s="1238">
        <v>215.17573943808003</v>
      </c>
      <c r="I26" s="1238">
        <v>94.384873983999995</v>
      </c>
      <c r="J26" s="1238">
        <v>307.06381986816001</v>
      </c>
      <c r="K26" s="1238">
        <v>274.53854287264772</v>
      </c>
      <c r="L26" s="1238">
        <v>407.80852595723263</v>
      </c>
      <c r="M26" s="1215">
        <v>351.45762941235205</v>
      </c>
      <c r="N26" s="1259">
        <v>226.56370678784003</v>
      </c>
      <c r="O26" s="1215">
        <v>234.00423808511999</v>
      </c>
      <c r="P26" s="1215">
        <v>188.061874432</v>
      </c>
      <c r="Q26" s="1215">
        <v>531.7552212736</v>
      </c>
      <c r="R26" s="1215">
        <v>350.50259379199997</v>
      </c>
      <c r="S26" s="1215">
        <v>290.09147708927998</v>
      </c>
      <c r="T26" s="1215">
        <v>256.96172741672962</v>
      </c>
      <c r="U26" s="1215">
        <v>339.98413159534601</v>
      </c>
      <c r="V26" s="1215">
        <v>185.27011982784512</v>
      </c>
      <c r="W26" s="1215">
        <v>363.35000000000008</v>
      </c>
      <c r="X26" s="1215">
        <v>186.5</v>
      </c>
      <c r="Y26" s="1260">
        <v>257.73</v>
      </c>
      <c r="Z26" s="1754">
        <v>269.53457000045569</v>
      </c>
      <c r="AA26" s="1237">
        <v>361.91338484914178</v>
      </c>
      <c r="AB26" s="1237">
        <v>370.85780070644739</v>
      </c>
      <c r="AC26" s="1237">
        <v>316.06754838239232</v>
      </c>
      <c r="AD26" s="1237">
        <v>299.42994941945852</v>
      </c>
      <c r="AE26" s="1237">
        <v>298.14376110456834</v>
      </c>
      <c r="AF26" s="1237">
        <v>171.21028881449985</v>
      </c>
      <c r="AG26" s="1237">
        <v>337.32225503450115</v>
      </c>
      <c r="AH26" s="1237">
        <v>203.44042315056126</v>
      </c>
      <c r="AI26" s="1237">
        <v>318.32431160321028</v>
      </c>
      <c r="AJ26" s="1237">
        <v>311.34222662566918</v>
      </c>
      <c r="AK26" s="1524">
        <v>278.99348136972287</v>
      </c>
      <c r="AL26" s="1754">
        <v>279.92063589784578</v>
      </c>
      <c r="AM26" s="1237">
        <v>398.3279106986036</v>
      </c>
      <c r="AN26" s="1237">
        <v>331.7319597394125</v>
      </c>
      <c r="AO26" s="1237">
        <v>332.93645241792512</v>
      </c>
      <c r="AP26" s="1237">
        <v>247.81197368126462</v>
      </c>
      <c r="AQ26" s="1237">
        <v>262.46497254371332</v>
      </c>
      <c r="AR26" s="1524">
        <v>259.1541683648</v>
      </c>
      <c r="AS26" s="1237">
        <v>154.44623378423807</v>
      </c>
      <c r="AT26" s="1237">
        <v>137.46141573479426</v>
      </c>
      <c r="AU26" s="1237">
        <v>180.98669858202624</v>
      </c>
      <c r="AV26" s="1258">
        <v>200.95530870930432</v>
      </c>
      <c r="AW26" s="1258">
        <v>208.29176197806083</v>
      </c>
      <c r="AX26" s="1258">
        <v>200.97966897353729</v>
      </c>
      <c r="AY26" s="1237">
        <v>176.28715559213055</v>
      </c>
      <c r="AZ26" s="1237">
        <v>201.30911107707905</v>
      </c>
      <c r="BA26" s="1237">
        <v>113.82481438956684</v>
      </c>
      <c r="BB26" s="1217">
        <v>170.45251870635522</v>
      </c>
      <c r="BC26" s="1217">
        <v>133.67456168092161</v>
      </c>
      <c r="BD26" s="1219">
        <v>118.44881374946306</v>
      </c>
      <c r="BE26" s="1218">
        <v>144.94722261276786</v>
      </c>
      <c r="BF26" s="1217">
        <v>135.03536418382291</v>
      </c>
      <c r="BG26" s="1217">
        <v>146.89288718168623</v>
      </c>
      <c r="BH26" s="1217">
        <v>5.8306524320767998</v>
      </c>
      <c r="BI26" s="1217">
        <v>2.7667200135168004</v>
      </c>
      <c r="BJ26" s="1217">
        <v>0</v>
      </c>
      <c r="BK26" s="1217">
        <v>199.27559956478979</v>
      </c>
      <c r="BL26" s="1217">
        <v>156.47210730797053</v>
      </c>
      <c r="BM26" s="1215">
        <v>148.08319665858363</v>
      </c>
      <c r="BN26" s="1215">
        <v>136.42296404082688</v>
      </c>
      <c r="BO26" s="1260">
        <v>108.12083464881152</v>
      </c>
      <c r="BP26" s="1215">
        <v>192.2667038683341</v>
      </c>
      <c r="BQ26" s="1215">
        <v>226.39691695296287</v>
      </c>
      <c r="BR26" s="1215">
        <v>163.64898421306367</v>
      </c>
      <c r="BS26" s="1215">
        <v>196.44673784471323</v>
      </c>
      <c r="BT26" s="1215">
        <v>162.4370552869695</v>
      </c>
      <c r="BU26" s="1215">
        <v>154.03510463228932</v>
      </c>
      <c r="BV26" s="1215">
        <v>142.10562987424535</v>
      </c>
      <c r="BW26" s="1215">
        <v>189.94849269078347</v>
      </c>
      <c r="BX26" s="1215">
        <v>147.60637354177749</v>
      </c>
      <c r="BY26" s="1215">
        <v>128.74017022467072</v>
      </c>
      <c r="BZ26" s="1215">
        <v>119.34630564429324</v>
      </c>
      <c r="CA26" s="1215">
        <v>182.37603861308409</v>
      </c>
      <c r="CB26" s="1259">
        <v>215.87456539267967</v>
      </c>
      <c r="CC26" s="1215">
        <v>180.32290445286853</v>
      </c>
      <c r="CD26" s="1215">
        <v>280.07574195899372</v>
      </c>
      <c r="CE26" s="1215">
        <v>252.03412897588834</v>
      </c>
      <c r="CF26" s="1215">
        <v>255.67901254410242</v>
      </c>
      <c r="CG26" s="1215">
        <v>156.58088400225282</v>
      </c>
      <c r="CH26" s="1215">
        <v>227.82304082809017</v>
      </c>
      <c r="CI26" s="1215">
        <v>169.25018899248255</v>
      </c>
      <c r="CJ26" s="1215">
        <v>205.4382626177723</v>
      </c>
      <c r="CK26" s="1215">
        <v>284.71249959645701</v>
      </c>
      <c r="CL26" s="1215">
        <v>147.97090425092887</v>
      </c>
      <c r="CM26" s="1215">
        <v>197.51929784838981</v>
      </c>
      <c r="CN26" s="1259">
        <v>198.15420196868655</v>
      </c>
      <c r="CO26" s="1215">
        <v>227.7996343492959</v>
      </c>
      <c r="CP26" s="1215">
        <v>266.21343063299565</v>
      </c>
      <c r="CQ26" s="1215">
        <v>195.49905081105493</v>
      </c>
      <c r="CR26" s="1215">
        <v>172.21804835169692</v>
      </c>
      <c r="CS26" s="1215">
        <v>245.17112571815426</v>
      </c>
      <c r="CT26" s="1215">
        <v>246.01969902892671</v>
      </c>
      <c r="CU26" s="1215">
        <v>221.77927712079145</v>
      </c>
      <c r="CV26" s="1215">
        <v>151.32809760510642</v>
      </c>
      <c r="CW26" s="1215">
        <v>268.16848167283644</v>
      </c>
      <c r="CX26" s="1215">
        <v>142.28590762518309</v>
      </c>
      <c r="CY26" s="1215">
        <v>102.17702176677963</v>
      </c>
      <c r="CZ26" s="1241">
        <v>220.27507326613735</v>
      </c>
      <c r="DA26" s="1239">
        <v>163.48947897889195</v>
      </c>
      <c r="DB26" s="1239">
        <v>180.04565166668786</v>
      </c>
      <c r="DC26" s="1239">
        <v>121.79915873704283</v>
      </c>
      <c r="DD26" s="1239">
        <v>130.08278912711626</v>
      </c>
      <c r="DE26" s="1239">
        <v>123.05249333235358</v>
      </c>
      <c r="DF26" s="1239">
        <v>167.32423354367569</v>
      </c>
      <c r="DG26" s="1239">
        <v>126.82737666600259</v>
      </c>
      <c r="DH26" s="1239">
        <v>139.7432350188642</v>
      </c>
      <c r="DI26" s="1239">
        <v>220.94181561384559</v>
      </c>
      <c r="DJ26" s="1239">
        <v>173.49318749048601</v>
      </c>
      <c r="DK26" s="1239">
        <v>168.83248943874983</v>
      </c>
      <c r="DL26" s="1241">
        <v>219.53272441698454</v>
      </c>
      <c r="DM26" s="1239">
        <v>127.05400933904112</v>
      </c>
      <c r="DN26" s="1239">
        <v>202.20909452493311</v>
      </c>
      <c r="DO26" s="1239">
        <v>233.5045212442549</v>
      </c>
      <c r="DP26" s="1239">
        <v>253.97604726818597</v>
      </c>
      <c r="DQ26" s="1239">
        <v>208.12141014332889</v>
      </c>
      <c r="DR26" s="1239">
        <v>254.73122046977869</v>
      </c>
      <c r="DS26" s="1239">
        <v>250.67305407485662</v>
      </c>
      <c r="DT26" s="1239">
        <v>201.71360858281807</v>
      </c>
      <c r="DU26" s="1239">
        <v>235.09346546616575</v>
      </c>
      <c r="DV26" s="1239">
        <v>393.63449629384178</v>
      </c>
      <c r="DW26" s="1239">
        <v>299.91759150527275</v>
      </c>
      <c r="DX26" s="1241">
        <v>252.42219408092328</v>
      </c>
      <c r="DY26" s="1239">
        <v>356.32024722264782</v>
      </c>
      <c r="DZ26" s="1239">
        <v>393.49236163284195</v>
      </c>
      <c r="EA26" s="1239">
        <v>314.98412027329914</v>
      </c>
      <c r="EB26" s="1239">
        <v>459.31566214190542</v>
      </c>
      <c r="EC26" s="1239">
        <v>495.20440164127439</v>
      </c>
      <c r="ED26" s="1239">
        <v>594.20705235569881</v>
      </c>
      <c r="EE26" s="1239">
        <v>461.66302745567822</v>
      </c>
      <c r="EF26" s="1239">
        <v>467.75019095987346</v>
      </c>
      <c r="EG26" s="1239">
        <v>315.40299673520906</v>
      </c>
      <c r="EH26" s="1239">
        <v>343.53513361814078</v>
      </c>
      <c r="EI26" s="1239">
        <v>316.40422728226815</v>
      </c>
      <c r="EJ26" s="1241">
        <v>308.31177666362288</v>
      </c>
      <c r="EK26" s="1239">
        <v>381.47730624618868</v>
      </c>
      <c r="EL26" s="1239">
        <v>384.5356660384179</v>
      </c>
      <c r="EM26" s="1239">
        <v>430.32794763834283</v>
      </c>
      <c r="EN26" s="1239">
        <v>356.87197230883851</v>
      </c>
      <c r="EO26" s="1239">
        <v>359.08924506899439</v>
      </c>
      <c r="EP26" s="1239">
        <v>365.22721338394251</v>
      </c>
      <c r="EQ26" s="1239">
        <v>379.87733151264484</v>
      </c>
      <c r="ER26" s="1239">
        <v>472.96348633274141</v>
      </c>
      <c r="ES26" s="1239">
        <v>435.79831169402928</v>
      </c>
      <c r="ET26" s="1239">
        <v>325.6508920132955</v>
      </c>
      <c r="EU26" s="1239">
        <v>382.53699597079947</v>
      </c>
      <c r="EV26" s="1241">
        <f t="shared" ref="EV26:EX26" si="4">SUM(EV19:EV25)</f>
        <v>395.58398872690151</v>
      </c>
      <c r="EW26" s="1239">
        <f t="shared" si="4"/>
        <v>265.02885554614051</v>
      </c>
      <c r="EX26" s="1239">
        <f t="shared" si="4"/>
        <v>431.48003429464165</v>
      </c>
      <c r="EY26" s="1239">
        <f t="shared" ref="EY26:FA26" si="5">SUM(EY19:EY25)</f>
        <v>392.99954273090736</v>
      </c>
      <c r="EZ26" s="1239">
        <f t="shared" si="5"/>
        <v>432.7279329078375</v>
      </c>
      <c r="FA26" s="1239">
        <f t="shared" si="5"/>
        <v>438.56549084493014</v>
      </c>
      <c r="FB26" s="1239">
        <f t="shared" ref="FB26:FD26" si="6">SUM(FB19:FB25)</f>
        <v>371.90500516781418</v>
      </c>
      <c r="FC26" s="1239">
        <f t="shared" si="6"/>
        <v>345.25419839605985</v>
      </c>
      <c r="FD26" s="1239">
        <f t="shared" si="6"/>
        <v>354.81234100895682</v>
      </c>
      <c r="FE26" s="1239">
        <v>339.29888847627996</v>
      </c>
      <c r="FF26" s="1239">
        <v>421.51877267222392</v>
      </c>
      <c r="FG26" s="1239">
        <v>400.11950017805202</v>
      </c>
      <c r="FH26" s="1241">
        <v>441.25149470968108</v>
      </c>
      <c r="FI26" s="1239">
        <v>402.25128140929155</v>
      </c>
      <c r="FJ26" s="1239">
        <v>454.60150124692376</v>
      </c>
      <c r="FK26" s="1239">
        <f t="shared" ref="FK26:FS26" si="7">SUM(FK19:FK25)</f>
        <v>360.86209836136118</v>
      </c>
      <c r="FL26" s="1239">
        <f t="shared" si="7"/>
        <v>446.1516084807879</v>
      </c>
      <c r="FM26" s="1239">
        <f t="shared" si="7"/>
        <v>358.07606863705627</v>
      </c>
      <c r="FN26" s="1239">
        <f t="shared" si="7"/>
        <v>308.95175920001583</v>
      </c>
      <c r="FO26" s="1239">
        <f t="shared" si="7"/>
        <v>559.06925680997165</v>
      </c>
      <c r="FP26" s="1239">
        <f t="shared" si="7"/>
        <v>471.53931516556634</v>
      </c>
      <c r="FQ26" s="1239">
        <f t="shared" si="7"/>
        <v>584.25204610434423</v>
      </c>
      <c r="FR26" s="1239">
        <f t="shared" si="7"/>
        <v>438.53695904659349</v>
      </c>
      <c r="FS26" s="1242">
        <f t="shared" si="7"/>
        <v>422.78883222830012</v>
      </c>
    </row>
    <row r="27" spans="1:175" ht="48" hidden="1" customHeight="1" thickBot="1" x14ac:dyDescent="0.5">
      <c r="A27" s="1243" t="s">
        <v>881</v>
      </c>
      <c r="H27" s="1172"/>
      <c r="J27" s="1172"/>
      <c r="K27" s="1172"/>
      <c r="L27" s="1172"/>
      <c r="M27" s="1172"/>
      <c r="N27" s="1261"/>
      <c r="O27" s="1261"/>
      <c r="P27" s="1261"/>
      <c r="Q27" s="1262"/>
      <c r="R27" s="1262"/>
      <c r="S27" s="1262"/>
      <c r="T27" s="1262"/>
      <c r="U27" s="1262"/>
      <c r="V27" s="1263"/>
      <c r="W27" s="1264"/>
      <c r="X27" s="1264"/>
      <c r="Y27" s="1270"/>
      <c r="Z27" s="1264"/>
      <c r="AA27" s="1264"/>
      <c r="AB27" s="1264"/>
      <c r="AC27" s="1264"/>
      <c r="AD27" s="1264"/>
      <c r="AE27" s="1264"/>
      <c r="AF27" s="1264"/>
      <c r="AG27" s="1264"/>
      <c r="AH27" s="1264"/>
      <c r="AI27" s="1172"/>
      <c r="AJ27" s="1172"/>
      <c r="AK27" s="1172"/>
      <c r="AL27" s="1172"/>
      <c r="AM27" s="1172"/>
      <c r="AN27" s="1172"/>
      <c r="AO27" s="1172"/>
      <c r="AP27" s="1172"/>
      <c r="AQ27" s="1172"/>
      <c r="AZ27" s="1188"/>
      <c r="BA27" s="1188"/>
      <c r="BB27" s="1197"/>
      <c r="BC27" s="1197"/>
      <c r="BD27" s="1188"/>
      <c r="BE27" s="1197"/>
      <c r="BF27" s="1188"/>
      <c r="BG27" s="1199"/>
      <c r="BH27" s="1254"/>
      <c r="BI27" s="1188"/>
      <c r="BJ27" s="1188"/>
      <c r="BK27" s="1265"/>
      <c r="BL27" s="1188"/>
      <c r="BM27" s="1188"/>
      <c r="BN27" s="1188"/>
      <c r="BO27" s="1188"/>
      <c r="BP27" s="1188"/>
      <c r="BQ27" s="1188"/>
      <c r="BR27" s="1188"/>
      <c r="BS27" s="1188"/>
      <c r="BT27" s="1188"/>
      <c r="BU27" s="1188"/>
      <c r="BV27" s="1188"/>
      <c r="BW27" s="1188"/>
      <c r="BX27" s="1188"/>
      <c r="BY27" s="1188"/>
      <c r="BZ27" s="1188"/>
      <c r="CA27" s="1188"/>
      <c r="CB27" s="1188"/>
      <c r="CC27" s="1188"/>
      <c r="CD27" s="1188"/>
      <c r="CE27" s="1188"/>
      <c r="CF27" s="1188"/>
      <c r="CG27" s="1188"/>
      <c r="CH27" s="1188"/>
      <c r="CI27" s="1188"/>
      <c r="CJ27" s="1188"/>
      <c r="CK27" s="1188"/>
      <c r="CL27" s="1188"/>
      <c r="CM27" s="1188"/>
      <c r="CN27" s="1188"/>
      <c r="CO27" s="1188"/>
      <c r="CP27" s="1188"/>
      <c r="CQ27" s="1188"/>
      <c r="CR27" s="1188"/>
      <c r="CS27" s="1188"/>
      <c r="CT27" s="1188"/>
      <c r="CU27" s="1188"/>
      <c r="CV27" s="1188"/>
      <c r="CW27" s="1188"/>
      <c r="CX27" s="1188"/>
      <c r="CY27" s="1188"/>
      <c r="CZ27" s="1188"/>
      <c r="DA27" s="1188"/>
      <c r="DB27" s="1188"/>
      <c r="DC27" s="1188"/>
      <c r="DD27" s="1188"/>
      <c r="DE27" s="1188"/>
      <c r="DF27" s="1188"/>
      <c r="DG27" s="1188"/>
      <c r="DH27" s="1188"/>
      <c r="DI27" s="1188"/>
      <c r="DJ27" s="1188"/>
      <c r="DK27" s="1188"/>
      <c r="DL27" s="1188"/>
      <c r="DM27" s="1188"/>
      <c r="DN27" s="1188"/>
      <c r="DO27" s="1188"/>
      <c r="DP27" s="1188"/>
      <c r="DQ27" s="1188"/>
      <c r="DR27" s="1188"/>
      <c r="DS27" s="1188"/>
      <c r="DT27" s="1188"/>
      <c r="DU27" s="1188"/>
      <c r="DV27" s="1188"/>
      <c r="DW27" s="1188"/>
      <c r="DX27" s="1188"/>
      <c r="DY27" s="1188"/>
      <c r="DZ27" s="1188"/>
      <c r="EA27" s="1188"/>
      <c r="EB27" s="1188"/>
      <c r="EC27" s="1188"/>
      <c r="ED27" s="1188"/>
      <c r="EE27" s="1188"/>
      <c r="EF27" s="1188"/>
      <c r="EG27" s="1188"/>
      <c r="EH27" s="1188"/>
      <c r="EI27" s="1188"/>
      <c r="EJ27" s="1188"/>
      <c r="EK27" s="1188"/>
      <c r="EL27" s="1188"/>
      <c r="EM27" s="1188"/>
      <c r="EN27" s="1188"/>
      <c r="EO27" s="1188"/>
      <c r="EP27" s="1188"/>
      <c r="EQ27" s="1188"/>
      <c r="ER27" s="1188"/>
      <c r="ES27" s="1188"/>
      <c r="ET27" s="1188"/>
      <c r="EU27" s="1188"/>
      <c r="EV27" s="1188"/>
      <c r="EW27" s="1188"/>
      <c r="EX27" s="1188"/>
      <c r="EY27" s="1188"/>
      <c r="EZ27" s="1188"/>
      <c r="FA27" s="1188"/>
      <c r="FB27" s="1188"/>
      <c r="FC27" s="1188"/>
      <c r="FD27" s="1188"/>
      <c r="FE27" s="1188"/>
      <c r="FF27" s="1188"/>
      <c r="FG27" s="1188"/>
      <c r="FH27" s="1188"/>
      <c r="FI27" s="1188"/>
      <c r="FJ27" s="1188"/>
      <c r="FK27" s="1188"/>
      <c r="FL27" s="1188"/>
      <c r="FM27" s="1188"/>
      <c r="FN27" s="1188"/>
      <c r="FO27" s="1188"/>
      <c r="FP27" s="1188"/>
      <c r="FQ27" s="1188"/>
      <c r="FR27" s="1188"/>
      <c r="FS27" s="1188"/>
    </row>
    <row r="28" spans="1:175" ht="47.5" customHeight="1" thickTop="1" x14ac:dyDescent="0.5">
      <c r="A28" s="1243" t="s">
        <v>1045</v>
      </c>
      <c r="B28" s="1244"/>
      <c r="C28" s="1244"/>
      <c r="D28" s="1244"/>
      <c r="E28" s="1245"/>
      <c r="F28" s="1245"/>
      <c r="G28" s="1245"/>
      <c r="H28" s="1246"/>
      <c r="W28" s="1198"/>
      <c r="X28" s="1198"/>
      <c r="Y28" s="1603"/>
      <c r="Z28" s="1198"/>
      <c r="AA28" s="1198"/>
      <c r="AB28" s="1198"/>
      <c r="AC28" s="1198"/>
      <c r="AD28" s="1198"/>
      <c r="AE28" s="1198"/>
      <c r="AF28" s="1198"/>
      <c r="AG28" s="1198"/>
      <c r="AH28" s="1198"/>
      <c r="AS28" s="1186"/>
      <c r="AT28" s="1186"/>
      <c r="AU28" s="1186"/>
      <c r="AV28" s="1186"/>
      <c r="AW28" s="1186"/>
      <c r="AX28" s="1186"/>
      <c r="AY28" s="1186"/>
      <c r="AZ28" s="1186"/>
      <c r="BA28" s="1186"/>
      <c r="BB28" s="1197"/>
      <c r="BC28" s="1197"/>
      <c r="BD28" s="1197"/>
    </row>
    <row r="29" spans="1:175" ht="24.75" customHeight="1" x14ac:dyDescent="0.5">
      <c r="A29" s="1243"/>
      <c r="AS29" s="1186"/>
      <c r="AT29" s="1186"/>
      <c r="AU29" s="1186"/>
      <c r="AV29" s="1186"/>
      <c r="AW29" s="1186"/>
      <c r="AX29" s="1186"/>
      <c r="AY29" s="1186"/>
      <c r="AZ29" s="1186"/>
      <c r="BA29" s="1186"/>
      <c r="BB29" s="1186"/>
      <c r="BC29" s="1186"/>
      <c r="BD29" s="1186"/>
      <c r="BE29" s="1186"/>
      <c r="BF29" s="1186"/>
      <c r="BG29" s="1186"/>
      <c r="BH29" s="1186"/>
      <c r="BI29" s="1186"/>
      <c r="BJ29" s="1186"/>
      <c r="BK29" s="1186"/>
      <c r="BL29" s="1186"/>
      <c r="BM29" s="1186"/>
      <c r="BN29" s="1186"/>
      <c r="BO29" s="1186"/>
      <c r="BP29" s="1186"/>
      <c r="BQ29" s="1186"/>
      <c r="BR29" s="1186"/>
      <c r="BS29" s="1186"/>
      <c r="BT29" s="1186"/>
      <c r="BU29" s="1186"/>
      <c r="BV29" s="1186"/>
      <c r="BW29" s="1186"/>
      <c r="BX29" s="1186"/>
      <c r="BY29" s="1186"/>
      <c r="BZ29" s="1186"/>
      <c r="CA29" s="1186"/>
      <c r="CB29" s="1186"/>
      <c r="CC29" s="1186"/>
      <c r="CD29" s="1186"/>
      <c r="CE29" s="1186"/>
      <c r="CF29" s="1186"/>
      <c r="CG29" s="1186"/>
      <c r="CH29" s="1186"/>
      <c r="CI29" s="1186"/>
      <c r="CJ29" s="1186"/>
      <c r="CK29" s="1186"/>
      <c r="CL29" s="1186"/>
      <c r="CM29" s="1186"/>
      <c r="CN29" s="1186"/>
      <c r="CO29" s="1186"/>
      <c r="CP29" s="1186"/>
      <c r="CQ29" s="1186"/>
      <c r="CR29" s="1186"/>
      <c r="CS29" s="1186"/>
      <c r="CT29" s="1186"/>
      <c r="CU29" s="1186"/>
      <c r="CV29" s="1186"/>
      <c r="CW29" s="1186"/>
      <c r="CX29" s="1186"/>
      <c r="CY29" s="1186"/>
      <c r="CZ29" s="1186"/>
      <c r="DA29" s="1186"/>
      <c r="DB29" s="1186"/>
      <c r="DC29" s="1186"/>
      <c r="DD29" s="1186"/>
      <c r="DE29" s="1186"/>
      <c r="DF29" s="1186"/>
      <c r="DG29" s="1186"/>
      <c r="DH29" s="1186"/>
      <c r="DI29" s="1186"/>
      <c r="DJ29" s="1186"/>
      <c r="DK29" s="1186"/>
      <c r="DL29" s="1186"/>
      <c r="DM29" s="1186"/>
      <c r="DN29" s="1186"/>
      <c r="DO29" s="1186"/>
      <c r="DP29" s="1186"/>
      <c r="DQ29" s="1186"/>
      <c r="DR29" s="1186"/>
      <c r="DS29" s="1186"/>
      <c r="DT29" s="1186"/>
      <c r="DU29" s="1186"/>
      <c r="DV29" s="1186"/>
      <c r="DW29" s="1186"/>
      <c r="DX29" s="1186"/>
      <c r="DY29" s="1186"/>
      <c r="DZ29" s="1186"/>
      <c r="EA29" s="1186"/>
      <c r="EB29" s="1186"/>
      <c r="EC29" s="1186"/>
      <c r="ED29" s="1186"/>
      <c r="EE29" s="1186"/>
      <c r="EF29" s="1186"/>
      <c r="EG29" s="1186"/>
      <c r="EH29" s="1186"/>
      <c r="EI29" s="1186"/>
      <c r="EJ29" s="1186"/>
      <c r="EK29" s="1186"/>
      <c r="EL29" s="1186"/>
      <c r="EM29" s="1186"/>
      <c r="EN29" s="1186"/>
      <c r="EO29" s="1186"/>
      <c r="EP29" s="1186"/>
      <c r="EQ29" s="1186"/>
      <c r="ER29" s="1186"/>
      <c r="ES29" s="1186"/>
      <c r="ET29" s="1186"/>
      <c r="EU29" s="1186"/>
      <c r="EV29" s="1186"/>
      <c r="EW29" s="1186"/>
      <c r="EX29" s="1186"/>
      <c r="EY29" s="1186"/>
      <c r="EZ29" s="1186"/>
      <c r="FA29" s="1186"/>
      <c r="FB29" s="1186"/>
      <c r="FC29" s="1186"/>
      <c r="FD29" s="1186"/>
      <c r="FE29" s="1186"/>
      <c r="FF29" s="1186"/>
      <c r="FG29" s="1186"/>
      <c r="FH29" s="1186"/>
      <c r="FI29" s="1186"/>
      <c r="FJ29" s="1186"/>
      <c r="FK29" s="1186"/>
      <c r="FL29" s="1186"/>
      <c r="FM29" s="1186"/>
      <c r="FN29" s="1186"/>
      <c r="FO29" s="1186"/>
      <c r="FP29" s="1186"/>
      <c r="FQ29" s="1186"/>
      <c r="FR29" s="1186"/>
      <c r="FS29" s="1186"/>
    </row>
    <row r="42" spans="7:175" ht="24.75" customHeight="1" x14ac:dyDescent="0.5">
      <c r="N42" s="1197"/>
      <c r="O42" s="1197"/>
      <c r="P42" s="1197"/>
      <c r="Q42" s="1204"/>
      <c r="R42" s="1204"/>
      <c r="S42" s="1204"/>
      <c r="T42" s="1204"/>
      <c r="U42" s="1204"/>
      <c r="V42" s="1204"/>
      <c r="W42" s="1228"/>
      <c r="X42" s="1228"/>
      <c r="Y42" s="1253"/>
      <c r="AB42" s="1228"/>
      <c r="AC42" s="1228"/>
      <c r="AD42" s="1253"/>
      <c r="AE42" s="1228"/>
      <c r="AF42" s="1228"/>
      <c r="AG42" s="1228"/>
      <c r="AH42" s="1228"/>
      <c r="AI42" s="1228"/>
      <c r="AJ42" s="1228"/>
      <c r="AK42" s="1228"/>
      <c r="AL42" s="1253"/>
      <c r="AM42" s="1253"/>
      <c r="AN42" s="1253"/>
      <c r="AO42" s="1253"/>
      <c r="AP42" s="1253"/>
      <c r="AQ42" s="1253"/>
      <c r="BD42" s="1222"/>
      <c r="BH42" s="1261"/>
      <c r="BI42" s="1261"/>
      <c r="BJ42" s="1261"/>
      <c r="BK42" s="1262"/>
      <c r="BL42" s="1261"/>
      <c r="BM42" s="1261"/>
      <c r="BN42" s="1261"/>
      <c r="BO42" s="1261"/>
      <c r="BP42" s="1261"/>
      <c r="BQ42" s="1261"/>
      <c r="BR42" s="1261"/>
      <c r="BS42" s="1261"/>
      <c r="BT42" s="1261"/>
      <c r="BU42" s="1261"/>
      <c r="BV42" s="1261"/>
      <c r="BW42" s="1261"/>
      <c r="BX42" s="1261"/>
      <c r="BY42" s="1261"/>
      <c r="BZ42" s="1261"/>
      <c r="CA42" s="1261"/>
      <c r="CB42" s="1261"/>
      <c r="CC42" s="1261"/>
      <c r="CD42" s="1261"/>
      <c r="CE42" s="1261"/>
      <c r="CF42" s="1261"/>
      <c r="CG42" s="1261"/>
      <c r="CH42" s="1261"/>
      <c r="CI42" s="1261"/>
      <c r="CJ42" s="1261"/>
      <c r="CK42" s="1261"/>
      <c r="CL42" s="1261"/>
      <c r="CM42" s="1261"/>
      <c r="CN42" s="1261"/>
      <c r="CO42" s="1261"/>
      <c r="CP42" s="1261"/>
      <c r="CQ42" s="1261"/>
      <c r="CR42" s="1261"/>
      <c r="CS42" s="1261"/>
      <c r="CT42" s="1261"/>
      <c r="CU42" s="1261"/>
      <c r="CV42" s="1261"/>
      <c r="CW42" s="1261"/>
      <c r="CX42" s="1261"/>
      <c r="CY42" s="1261"/>
      <c r="CZ42" s="1261"/>
      <c r="DA42" s="1261"/>
      <c r="DB42" s="1261"/>
      <c r="DC42" s="1261"/>
      <c r="DD42" s="1261"/>
      <c r="DE42" s="1261"/>
      <c r="DF42" s="1261"/>
      <c r="DG42" s="1261"/>
      <c r="DH42" s="1261"/>
      <c r="DI42" s="1261"/>
      <c r="DJ42" s="1261"/>
      <c r="DK42" s="1261"/>
      <c r="DL42" s="1261"/>
      <c r="DM42" s="1261"/>
      <c r="DN42" s="1261"/>
      <c r="DO42" s="1261"/>
      <c r="DP42" s="1261"/>
      <c r="DQ42" s="1261"/>
      <c r="DR42" s="1261"/>
      <c r="DS42" s="1261"/>
      <c r="DT42" s="1261"/>
      <c r="DU42" s="1261"/>
      <c r="DV42" s="1261"/>
      <c r="DW42" s="1261"/>
      <c r="DX42" s="1261"/>
      <c r="DY42" s="1261"/>
      <c r="DZ42" s="1261"/>
      <c r="EA42" s="1261"/>
      <c r="EB42" s="1261"/>
      <c r="EC42" s="1261"/>
      <c r="ED42" s="1261"/>
      <c r="EE42" s="1261"/>
      <c r="EF42" s="1261"/>
      <c r="EG42" s="1261"/>
      <c r="EH42" s="1261"/>
      <c r="EI42" s="1261"/>
      <c r="EJ42" s="1261"/>
      <c r="EK42" s="1261"/>
      <c r="EL42" s="1261"/>
      <c r="EM42" s="1261"/>
      <c r="EN42" s="1261"/>
      <c r="EO42" s="1261"/>
      <c r="EP42" s="1261"/>
      <c r="EQ42" s="1261"/>
      <c r="ER42" s="1261"/>
      <c r="ES42" s="1261"/>
      <c r="ET42" s="1261"/>
      <c r="EU42" s="1261"/>
      <c r="EV42" s="1261"/>
      <c r="EW42" s="1261"/>
      <c r="EX42" s="1261"/>
      <c r="EY42" s="1261"/>
      <c r="EZ42" s="1261"/>
      <c r="FA42" s="1261"/>
      <c r="FB42" s="1261"/>
      <c r="FC42" s="1261"/>
      <c r="FD42" s="1261"/>
      <c r="FE42" s="1261"/>
      <c r="FF42" s="1261"/>
      <c r="FG42" s="1261"/>
      <c r="FH42" s="1261"/>
      <c r="FI42" s="1261"/>
      <c r="FJ42" s="1261"/>
      <c r="FK42" s="1261"/>
      <c r="FL42" s="1261"/>
      <c r="FM42" s="1261"/>
      <c r="FN42" s="1261"/>
      <c r="FO42" s="1261"/>
      <c r="FP42" s="1261"/>
      <c r="FQ42" s="1261"/>
      <c r="FR42" s="1261"/>
      <c r="FS42" s="1261"/>
    </row>
    <row r="43" spans="7:175" ht="24.75" customHeight="1" x14ac:dyDescent="0.6">
      <c r="G43" s="1266"/>
      <c r="I43" s="1267">
        <v>44013</v>
      </c>
      <c r="N43" s="1253"/>
      <c r="O43" s="1253"/>
      <c r="P43" s="1253"/>
      <c r="Q43" s="1253"/>
      <c r="R43" s="1253"/>
      <c r="S43" s="1253"/>
      <c r="T43" s="1253"/>
      <c r="U43" s="1253"/>
      <c r="V43" s="1253"/>
      <c r="W43" s="1253"/>
      <c r="X43" s="1253"/>
      <c r="Y43" s="1253"/>
      <c r="AB43" s="1228"/>
      <c r="AC43" s="1228"/>
      <c r="AD43" s="1268"/>
      <c r="AE43" s="1228"/>
      <c r="AF43" s="1228"/>
      <c r="AG43" s="1228"/>
      <c r="AH43" s="1228"/>
      <c r="AI43" s="1228"/>
      <c r="AJ43" s="1228"/>
      <c r="AK43" s="1228"/>
      <c r="AL43" s="1268"/>
      <c r="AM43" s="1268"/>
      <c r="AN43" s="1268"/>
      <c r="AO43" s="1268"/>
      <c r="AP43" s="1268"/>
      <c r="AQ43" s="1268"/>
      <c r="BH43" s="1190"/>
      <c r="BI43" s="1190"/>
      <c r="BJ43" s="1190"/>
      <c r="BK43" s="1222"/>
      <c r="BL43" s="1190"/>
      <c r="BM43" s="1190"/>
      <c r="BN43" s="1190"/>
      <c r="BO43" s="1190"/>
      <c r="BP43" s="1190"/>
      <c r="BQ43" s="1190"/>
      <c r="BR43" s="1190"/>
      <c r="BS43" s="1190"/>
      <c r="BT43" s="1190"/>
      <c r="BU43" s="1190"/>
      <c r="BV43" s="1190"/>
      <c r="BW43" s="1190"/>
      <c r="BX43" s="1190"/>
      <c r="BY43" s="1190"/>
      <c r="BZ43" s="1190"/>
      <c r="CA43" s="1190"/>
      <c r="CB43" s="1190"/>
      <c r="CC43" s="1190"/>
      <c r="CD43" s="1190"/>
      <c r="CE43" s="1190"/>
      <c r="CF43" s="1190"/>
      <c r="CG43" s="1190"/>
      <c r="CH43" s="1190"/>
      <c r="CI43" s="1190"/>
      <c r="CJ43" s="1190"/>
      <c r="CK43" s="1190"/>
      <c r="CL43" s="1190"/>
      <c r="CM43" s="1190"/>
      <c r="CN43" s="1190"/>
      <c r="CO43" s="1190"/>
      <c r="CP43" s="1190"/>
      <c r="CQ43" s="1190"/>
      <c r="CR43" s="1190"/>
      <c r="CS43" s="1190"/>
      <c r="CT43" s="1190"/>
      <c r="CU43" s="1190"/>
      <c r="CV43" s="1190"/>
      <c r="CW43" s="1190"/>
      <c r="CX43" s="1190"/>
      <c r="CY43" s="1190"/>
      <c r="CZ43" s="1190"/>
      <c r="DA43" s="1190"/>
      <c r="DB43" s="1190"/>
      <c r="DC43" s="1190"/>
      <c r="DD43" s="1190"/>
      <c r="DE43" s="1190"/>
      <c r="DF43" s="1190"/>
      <c r="DG43" s="1190"/>
      <c r="DH43" s="1190"/>
      <c r="DI43" s="1190"/>
      <c r="DJ43" s="1190"/>
      <c r="DK43" s="1190"/>
      <c r="DL43" s="1190"/>
      <c r="DM43" s="1190"/>
      <c r="DN43" s="1190"/>
      <c r="DO43" s="1190"/>
      <c r="DP43" s="1190"/>
      <c r="DQ43" s="1190"/>
      <c r="DR43" s="1190"/>
      <c r="DS43" s="1190"/>
      <c r="DT43" s="1190"/>
      <c r="DU43" s="1190"/>
      <c r="DV43" s="1190"/>
      <c r="DW43" s="1190"/>
      <c r="DX43" s="1190"/>
      <c r="DY43" s="1190"/>
      <c r="DZ43" s="1190"/>
      <c r="EA43" s="1190"/>
      <c r="EB43" s="1190"/>
      <c r="EC43" s="1190"/>
      <c r="ED43" s="1190"/>
      <c r="EE43" s="1190"/>
      <c r="EF43" s="1190"/>
      <c r="EG43" s="1190"/>
      <c r="EH43" s="1190"/>
      <c r="EI43" s="1190"/>
      <c r="EJ43" s="1190"/>
      <c r="EK43" s="1190"/>
      <c r="EL43" s="1190"/>
      <c r="EM43" s="1190"/>
      <c r="EN43" s="1190"/>
      <c r="EO43" s="1190"/>
      <c r="EP43" s="1190"/>
      <c r="EQ43" s="1190"/>
      <c r="ER43" s="1190"/>
      <c r="ES43" s="1190"/>
      <c r="ET43" s="1190"/>
      <c r="EU43" s="1190"/>
      <c r="EV43" s="1190"/>
      <c r="EW43" s="1190"/>
      <c r="EX43" s="1190"/>
      <c r="EY43" s="1190"/>
      <c r="EZ43" s="1190"/>
      <c r="FA43" s="1190"/>
      <c r="FB43" s="1190"/>
      <c r="FC43" s="1190"/>
      <c r="FD43" s="1190"/>
      <c r="FE43" s="1190"/>
      <c r="FF43" s="1190"/>
      <c r="FG43" s="1190"/>
      <c r="FH43" s="1190"/>
      <c r="FI43" s="1190"/>
      <c r="FJ43" s="1190"/>
      <c r="FK43" s="1190"/>
      <c r="FL43" s="1190"/>
      <c r="FM43" s="1190"/>
      <c r="FN43" s="1190"/>
      <c r="FO43" s="1190"/>
      <c r="FP43" s="1190"/>
      <c r="FQ43" s="1190"/>
      <c r="FR43" s="1190"/>
      <c r="FS43" s="1190"/>
    </row>
    <row r="46" spans="7:175" ht="24.75" customHeight="1" x14ac:dyDescent="0.5">
      <c r="I46" s="1178" t="s">
        <v>284</v>
      </c>
    </row>
  </sheetData>
  <mergeCells count="32">
    <mergeCell ref="BE2:BO2"/>
    <mergeCell ref="A2:A3"/>
    <mergeCell ref="B2:M2"/>
    <mergeCell ref="N2:Y2"/>
    <mergeCell ref="Z2:AK2"/>
    <mergeCell ref="AS2:BD2"/>
    <mergeCell ref="AL2:AR2"/>
    <mergeCell ref="EJ2:EU2"/>
    <mergeCell ref="EV2:FG2"/>
    <mergeCell ref="FH2:FS2"/>
    <mergeCell ref="A17:A18"/>
    <mergeCell ref="C17:M17"/>
    <mergeCell ref="N17:Y17"/>
    <mergeCell ref="Z17:AK17"/>
    <mergeCell ref="AL17:AR17"/>
    <mergeCell ref="AS17:BD17"/>
    <mergeCell ref="BE17:BO17"/>
    <mergeCell ref="BP2:CA2"/>
    <mergeCell ref="CB2:CM2"/>
    <mergeCell ref="CN2:CY2"/>
    <mergeCell ref="CZ2:DK2"/>
    <mergeCell ref="DL2:DW2"/>
    <mergeCell ref="DX2:EI2"/>
    <mergeCell ref="EJ17:EU17"/>
    <mergeCell ref="EV17:FG17"/>
    <mergeCell ref="FH17:FS17"/>
    <mergeCell ref="BP17:CA17"/>
    <mergeCell ref="CB17:CM17"/>
    <mergeCell ref="CN17:CY17"/>
    <mergeCell ref="CZ17:DK17"/>
    <mergeCell ref="DL17:DW17"/>
    <mergeCell ref="DX17:EI17"/>
  </mergeCells>
  <phoneticPr fontId="153" type="noConversion"/>
  <printOptions horizontalCentered="1"/>
  <pageMargins left="0" right="0" top="0.51181102362204722" bottom="0.98425196850393704" header="0.55118110236220474" footer="0.51181102362204722"/>
  <pageSetup paperSize="9" scale="37" orientation="landscape" r:id="rId1"/>
  <headerFooter>
    <oddHeader>&amp;C&amp;"Aptos"&amp;10&amp;K000000 PUBLIC&amp;1#_x000D_&amp;"Arialri"&amp;10&amp;K000000&amp;G</oddHeader>
    <oddFooter>&amp;C&amp;14 28&amp;10_x000D_&amp;1#&amp;"Aptos"&amp;10&amp;K000000 PUBLIC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9B628-69FC-4C99-831D-0132A22C4360}">
  <dimension ref="A1:FT42"/>
  <sheetViews>
    <sheetView showGridLines="0" view="pageBreakPreview" zoomScale="70" zoomScaleNormal="100" zoomScaleSheetLayoutView="70" workbookViewId="0">
      <pane xSplit="1" topLeftCell="FH1" activePane="topRight" state="frozen"/>
      <selection activeCell="FZ29" sqref="FZ29"/>
      <selection pane="topRight" activeCell="FZ29" sqref="FZ29"/>
    </sheetView>
  </sheetViews>
  <sheetFormatPr defaultColWidth="9.1796875" defaultRowHeight="20" x14ac:dyDescent="0.4"/>
  <cols>
    <col min="1" max="1" width="41" style="1249" customWidth="1"/>
    <col min="2" max="2" width="11.81640625" style="1249" hidden="1" customWidth="1"/>
    <col min="3" max="24" width="9.1796875" style="1249" hidden="1" customWidth="1"/>
    <col min="25" max="25" width="9.1796875" style="1248" hidden="1" customWidth="1"/>
    <col min="26" max="28" width="9.1796875" style="1249" hidden="1" customWidth="1"/>
    <col min="29" max="31" width="10.81640625" style="1249" hidden="1" customWidth="1"/>
    <col min="32" max="32" width="9.453125" style="1249" hidden="1" customWidth="1"/>
    <col min="33" max="36" width="9.81640625" style="1249" hidden="1" customWidth="1"/>
    <col min="37" max="37" width="10.81640625" style="1249" hidden="1" customWidth="1"/>
    <col min="38" max="43" width="9.1796875" style="1249" hidden="1" customWidth="1"/>
    <col min="44" max="44" width="9.453125" style="1249" hidden="1" customWidth="1"/>
    <col min="45" max="50" width="9.1796875" style="1249" hidden="1" customWidth="1"/>
    <col min="51" max="53" width="9.453125" style="1249" hidden="1" customWidth="1"/>
    <col min="54" max="56" width="9.1796875" style="1249" hidden="1" customWidth="1"/>
    <col min="57" max="58" width="11.453125" style="1249" hidden="1" customWidth="1"/>
    <col min="59" max="59" width="10.54296875" style="1248" hidden="1" customWidth="1"/>
    <col min="60" max="61" width="11.1796875" style="1249" hidden="1" customWidth="1"/>
    <col min="62" max="62" width="11.1796875" style="1248" hidden="1" customWidth="1"/>
    <col min="63" max="64" width="11.1796875" style="1249" hidden="1" customWidth="1"/>
    <col min="65" max="72" width="11.1796875" style="1248" hidden="1" customWidth="1"/>
    <col min="73" max="113" width="16.54296875" style="1248" hidden="1" customWidth="1"/>
    <col min="114" max="115" width="16.453125" style="1249" hidden="1" customWidth="1"/>
    <col min="116" max="116" width="18.1796875" style="1248" hidden="1" customWidth="1"/>
    <col min="117" max="127" width="16.453125" style="1249" hidden="1" customWidth="1"/>
    <col min="128" max="128" width="16.453125" style="1248" hidden="1" customWidth="1"/>
    <col min="129" max="139" width="16.453125" style="1249" hidden="1" customWidth="1"/>
    <col min="140" max="140" width="16.453125" style="1248" hidden="1" customWidth="1"/>
    <col min="141" max="151" width="16.453125" style="1249" hidden="1" customWidth="1"/>
    <col min="152" max="152" width="16.453125" style="1248" hidden="1" customWidth="1"/>
    <col min="153" max="163" width="16.453125" style="1249" hidden="1" customWidth="1"/>
    <col min="164" max="166" width="16.453125" style="1249" customWidth="1"/>
    <col min="167" max="167" width="19.453125" style="1249" customWidth="1"/>
    <col min="168" max="176" width="16.453125" style="1249" customWidth="1"/>
    <col min="177" max="177" width="7.81640625" style="1249" customWidth="1"/>
    <col min="178" max="16384" width="9.1796875" style="1249"/>
  </cols>
  <sheetData>
    <row r="1" spans="1:176" s="1178" customFormat="1" ht="40" customHeight="1" thickBot="1" x14ac:dyDescent="0.55000000000000004">
      <c r="A1" s="1221" t="s">
        <v>1028</v>
      </c>
      <c r="Y1" s="1222"/>
      <c r="AS1" s="1186"/>
      <c r="AT1" s="1186"/>
      <c r="AU1" s="1186"/>
      <c r="AV1" s="1186"/>
      <c r="AW1" s="1186"/>
      <c r="AX1" s="1186"/>
      <c r="AY1" s="1186"/>
      <c r="AZ1" s="1186"/>
      <c r="BA1" s="1186"/>
      <c r="BB1" s="1186"/>
      <c r="BC1" s="1186"/>
      <c r="BD1" s="1186"/>
      <c r="BE1" s="1186"/>
      <c r="BF1" s="1186"/>
      <c r="BG1" s="1186"/>
      <c r="BH1" s="1186"/>
      <c r="BI1" s="1186"/>
      <c r="BJ1" s="1186"/>
      <c r="BK1" s="1186"/>
      <c r="BL1" s="1186"/>
      <c r="BM1" s="1186"/>
      <c r="BN1" s="1186"/>
      <c r="BO1" s="1186"/>
      <c r="BP1" s="1265"/>
      <c r="BQ1" s="1186"/>
      <c r="BR1" s="1186"/>
      <c r="BS1" s="1186"/>
      <c r="BT1" s="1186"/>
      <c r="BU1" s="1186"/>
      <c r="BV1" s="1186"/>
      <c r="BW1" s="1186"/>
      <c r="BX1" s="1186"/>
      <c r="BY1" s="1186"/>
      <c r="BZ1" s="1186"/>
      <c r="CA1" s="1186"/>
      <c r="CB1" s="1265"/>
      <c r="CC1" s="1186"/>
      <c r="CD1" s="1186"/>
      <c r="CE1" s="1186"/>
      <c r="CF1" s="1186"/>
      <c r="CG1" s="1186"/>
      <c r="CH1" s="1186"/>
      <c r="CI1" s="1186"/>
      <c r="CJ1" s="1186"/>
      <c r="CK1" s="1186"/>
      <c r="CL1" s="1186"/>
      <c r="CM1" s="1186"/>
      <c r="CN1" s="1265"/>
      <c r="CO1" s="1186"/>
      <c r="CP1" s="1186"/>
      <c r="CQ1" s="1186"/>
      <c r="CR1" s="1186"/>
      <c r="CS1" s="1186"/>
      <c r="CT1" s="1186"/>
      <c r="CU1" s="1186"/>
      <c r="CV1" s="1186"/>
      <c r="CW1" s="1186"/>
      <c r="CX1" s="1186"/>
      <c r="CY1" s="1186"/>
      <c r="CZ1" s="1265"/>
      <c r="DA1" s="1186"/>
      <c r="DB1" s="1186"/>
      <c r="DC1" s="1186"/>
      <c r="DD1" s="1186"/>
      <c r="DE1" s="1186"/>
      <c r="DF1" s="1186"/>
      <c r="DG1" s="1186"/>
      <c r="DH1" s="1186"/>
      <c r="DI1" s="1186"/>
      <c r="DJ1" s="1186"/>
      <c r="DK1" s="1186"/>
      <c r="DL1" s="1265"/>
      <c r="DM1" s="1186"/>
      <c r="DN1" s="1186"/>
      <c r="DO1" s="1186"/>
      <c r="DP1" s="1186"/>
      <c r="DQ1" s="1186"/>
      <c r="DR1" s="1186"/>
      <c r="DS1" s="1186"/>
      <c r="DT1" s="1186"/>
      <c r="DU1" s="1186"/>
      <c r="DV1" s="1186"/>
      <c r="DW1" s="1186"/>
      <c r="DX1" s="1265"/>
      <c r="DY1" s="1186"/>
      <c r="DZ1" s="1186"/>
      <c r="EA1" s="1186"/>
      <c r="EB1" s="1186"/>
      <c r="EC1" s="1186"/>
      <c r="ED1" s="1186"/>
      <c r="EE1" s="1186"/>
      <c r="EF1" s="1186"/>
      <c r="EG1" s="1186"/>
      <c r="EH1" s="1186"/>
      <c r="EI1" s="1186"/>
      <c r="EJ1" s="1265"/>
      <c r="EK1" s="1186"/>
      <c r="EL1" s="1186"/>
      <c r="EM1" s="1186"/>
      <c r="EN1" s="1186"/>
      <c r="EO1" s="1186"/>
      <c r="EP1" s="1186"/>
      <c r="EQ1" s="1186"/>
      <c r="ER1" s="1186"/>
      <c r="ES1" s="1186"/>
      <c r="ET1" s="1186"/>
      <c r="EU1" s="1186"/>
      <c r="EV1" s="1265"/>
      <c r="EW1" s="1186"/>
      <c r="EX1" s="1186"/>
      <c r="EY1" s="1186"/>
      <c r="EZ1" s="1186"/>
      <c r="FA1" s="1186"/>
      <c r="FB1" s="1186"/>
      <c r="FC1" s="1186"/>
      <c r="FD1" s="1186"/>
      <c r="FE1" s="1186"/>
      <c r="FF1" s="1186"/>
      <c r="FG1" s="1186"/>
      <c r="FH1" s="1186"/>
      <c r="FI1" s="1186"/>
      <c r="FJ1" s="1186"/>
      <c r="FK1" s="1186"/>
      <c r="FL1" s="1186"/>
      <c r="FM1" s="1186"/>
      <c r="FN1" s="1186"/>
      <c r="FO1" s="1186"/>
      <c r="FP1" s="1186"/>
      <c r="FQ1" s="1186"/>
      <c r="FR1" s="1186"/>
      <c r="FS1" s="1186"/>
      <c r="FT1" s="1186"/>
    </row>
    <row r="2" spans="1:176" s="1178" customFormat="1" ht="37.5" customHeight="1" thickTop="1" thickBot="1" x14ac:dyDescent="0.55000000000000004">
      <c r="A2" s="2046"/>
      <c r="B2" s="2049">
        <v>2011</v>
      </c>
      <c r="C2" s="2048"/>
      <c r="D2" s="2048"/>
      <c r="E2" s="2048"/>
      <c r="F2" s="2048"/>
      <c r="G2" s="2048"/>
      <c r="H2" s="2048"/>
      <c r="I2" s="2048"/>
      <c r="J2" s="2048"/>
      <c r="K2" s="2048"/>
      <c r="L2" s="2048"/>
      <c r="M2" s="2050"/>
      <c r="N2" s="2041" t="s">
        <v>878</v>
      </c>
      <c r="O2" s="2042"/>
      <c r="P2" s="2042"/>
      <c r="Q2" s="2042"/>
      <c r="R2" s="2042"/>
      <c r="S2" s="2042"/>
      <c r="T2" s="2042"/>
      <c r="U2" s="2042"/>
      <c r="V2" s="2042"/>
      <c r="W2" s="1179"/>
      <c r="X2" s="1179"/>
      <c r="Y2" s="1180"/>
      <c r="Z2" s="2041">
        <v>2013</v>
      </c>
      <c r="AA2" s="2042"/>
      <c r="AB2" s="2042"/>
      <c r="AC2" s="2042"/>
      <c r="AD2" s="2042"/>
      <c r="AE2" s="2042"/>
      <c r="AF2" s="2042"/>
      <c r="AG2" s="2042"/>
      <c r="AH2" s="2042"/>
      <c r="AI2" s="2042"/>
      <c r="AJ2" s="2042"/>
      <c r="AK2" s="2043"/>
      <c r="AL2" s="2041">
        <v>2014</v>
      </c>
      <c r="AM2" s="2042"/>
      <c r="AN2" s="2042"/>
      <c r="AO2" s="2042"/>
      <c r="AP2" s="2042"/>
      <c r="AQ2" s="2042"/>
      <c r="AR2" s="2043"/>
      <c r="AS2" s="2041">
        <v>2015</v>
      </c>
      <c r="AT2" s="2042"/>
      <c r="AU2" s="2042"/>
      <c r="AV2" s="2042"/>
      <c r="AW2" s="2042"/>
      <c r="AX2" s="2042"/>
      <c r="AY2" s="2042"/>
      <c r="AZ2" s="2042"/>
      <c r="BA2" s="2042"/>
      <c r="BB2" s="2042"/>
      <c r="BC2" s="2042"/>
      <c r="BD2" s="2043"/>
      <c r="BE2" s="2041">
        <v>2016</v>
      </c>
      <c r="BF2" s="2042"/>
      <c r="BG2" s="2042"/>
      <c r="BH2" s="2042"/>
      <c r="BI2" s="2042"/>
      <c r="BJ2" s="2042"/>
      <c r="BK2" s="2042"/>
      <c r="BL2" s="2042"/>
      <c r="BM2" s="2042"/>
      <c r="BN2" s="2042"/>
      <c r="BO2" s="2042"/>
      <c r="BP2" s="2043"/>
      <c r="BQ2" s="2041">
        <v>2017</v>
      </c>
      <c r="BR2" s="2042"/>
      <c r="BS2" s="2042"/>
      <c r="BT2" s="2042"/>
      <c r="BU2" s="2042"/>
      <c r="BV2" s="2042"/>
      <c r="BW2" s="2042"/>
      <c r="BX2" s="2042"/>
      <c r="BY2" s="2042"/>
      <c r="BZ2" s="2042"/>
      <c r="CA2" s="2042"/>
      <c r="CB2" s="2043"/>
      <c r="CC2" s="2042" t="s">
        <v>668</v>
      </c>
      <c r="CD2" s="2042"/>
      <c r="CE2" s="2042"/>
      <c r="CF2" s="2042"/>
      <c r="CG2" s="2042"/>
      <c r="CH2" s="2042"/>
      <c r="CI2" s="2042"/>
      <c r="CJ2" s="2042"/>
      <c r="CK2" s="2042"/>
      <c r="CL2" s="2042"/>
      <c r="CM2" s="2042"/>
      <c r="CN2" s="2042"/>
      <c r="CO2" s="2041">
        <v>2019</v>
      </c>
      <c r="CP2" s="2042"/>
      <c r="CQ2" s="2042"/>
      <c r="CR2" s="2042"/>
      <c r="CS2" s="2042"/>
      <c r="CT2" s="2042"/>
      <c r="CU2" s="2042"/>
      <c r="CV2" s="2042"/>
      <c r="CW2" s="2042"/>
      <c r="CX2" s="2042"/>
      <c r="CY2" s="2042"/>
      <c r="CZ2" s="2043"/>
      <c r="DA2" s="2042">
        <v>2020</v>
      </c>
      <c r="DB2" s="2042"/>
      <c r="DC2" s="2042"/>
      <c r="DD2" s="2042"/>
      <c r="DE2" s="2042"/>
      <c r="DF2" s="2042"/>
      <c r="DG2" s="2042"/>
      <c r="DH2" s="2042"/>
      <c r="DI2" s="2042"/>
      <c r="DJ2" s="2042"/>
      <c r="DK2" s="2042"/>
      <c r="DL2" s="2042"/>
      <c r="DM2" s="2041">
        <v>2021</v>
      </c>
      <c r="DN2" s="2042"/>
      <c r="DO2" s="2042"/>
      <c r="DP2" s="2042"/>
      <c r="DQ2" s="2042"/>
      <c r="DR2" s="2042"/>
      <c r="DS2" s="2042"/>
      <c r="DT2" s="2042"/>
      <c r="DU2" s="2042"/>
      <c r="DV2" s="2042"/>
      <c r="DW2" s="2042"/>
      <c r="DX2" s="2042"/>
      <c r="DY2" s="2041">
        <v>2022</v>
      </c>
      <c r="DZ2" s="2042"/>
      <c r="EA2" s="2042"/>
      <c r="EB2" s="2042"/>
      <c r="EC2" s="2042"/>
      <c r="ED2" s="2042"/>
      <c r="EE2" s="2042"/>
      <c r="EF2" s="2042"/>
      <c r="EG2" s="2042"/>
      <c r="EH2" s="2042"/>
      <c r="EI2" s="2042"/>
      <c r="EJ2" s="2042"/>
      <c r="EK2" s="2041">
        <v>2023</v>
      </c>
      <c r="EL2" s="2042"/>
      <c r="EM2" s="2042"/>
      <c r="EN2" s="2042"/>
      <c r="EO2" s="2042"/>
      <c r="EP2" s="2042"/>
      <c r="EQ2" s="2042"/>
      <c r="ER2" s="2042"/>
      <c r="ES2" s="2042"/>
      <c r="ET2" s="2042"/>
      <c r="EU2" s="2042"/>
      <c r="EV2" s="2042"/>
      <c r="EW2" s="2041">
        <v>2024</v>
      </c>
      <c r="EX2" s="2042"/>
      <c r="EY2" s="2042"/>
      <c r="EZ2" s="2042"/>
      <c r="FA2" s="2042"/>
      <c r="FB2" s="2042"/>
      <c r="FC2" s="2042"/>
      <c r="FD2" s="2042"/>
      <c r="FE2" s="2042"/>
      <c r="FF2" s="2042"/>
      <c r="FG2" s="2042"/>
      <c r="FH2" s="2042"/>
      <c r="FI2" s="2041">
        <v>2025</v>
      </c>
      <c r="FJ2" s="2042"/>
      <c r="FK2" s="2042"/>
      <c r="FL2" s="2042"/>
      <c r="FM2" s="2042"/>
      <c r="FN2" s="2042"/>
      <c r="FO2" s="2042"/>
      <c r="FP2" s="2042"/>
      <c r="FQ2" s="2042"/>
      <c r="FR2" s="2042"/>
      <c r="FS2" s="2042"/>
      <c r="FT2" s="2043"/>
    </row>
    <row r="3" spans="1:176" s="1178" customFormat="1" ht="37.5" customHeight="1" thickTop="1" thickBot="1" x14ac:dyDescent="0.55000000000000004">
      <c r="A3" s="2047"/>
      <c r="B3" s="1185" t="s">
        <v>79</v>
      </c>
      <c r="C3" s="1182" t="s">
        <v>80</v>
      </c>
      <c r="D3" s="1182" t="s">
        <v>81</v>
      </c>
      <c r="E3" s="1179" t="s">
        <v>869</v>
      </c>
      <c r="F3" s="1179" t="s">
        <v>83</v>
      </c>
      <c r="G3" s="1179" t="s">
        <v>93</v>
      </c>
      <c r="H3" s="1179" t="s">
        <v>85</v>
      </c>
      <c r="I3" s="1179" t="s">
        <v>86</v>
      </c>
      <c r="J3" s="1179" t="s">
        <v>87</v>
      </c>
      <c r="K3" s="1179" t="s">
        <v>88</v>
      </c>
      <c r="L3" s="1179" t="s">
        <v>89</v>
      </c>
      <c r="M3" s="1180" t="s">
        <v>90</v>
      </c>
      <c r="N3" s="1287" t="s">
        <v>79</v>
      </c>
      <c r="O3" s="1181" t="s">
        <v>80</v>
      </c>
      <c r="P3" s="1181" t="s">
        <v>81</v>
      </c>
      <c r="Q3" s="1223" t="s">
        <v>883</v>
      </c>
      <c r="R3" s="1223" t="s">
        <v>83</v>
      </c>
      <c r="S3" s="1223" t="s">
        <v>84</v>
      </c>
      <c r="T3" s="1223" t="s">
        <v>85</v>
      </c>
      <c r="U3" s="1223" t="s">
        <v>86</v>
      </c>
      <c r="V3" s="1223" t="s">
        <v>87</v>
      </c>
      <c r="W3" s="1223" t="s">
        <v>88</v>
      </c>
      <c r="X3" s="1223" t="s">
        <v>89</v>
      </c>
      <c r="Y3" s="1251" t="s">
        <v>90</v>
      </c>
      <c r="Z3" s="1778" t="s">
        <v>79</v>
      </c>
      <c r="AA3" s="1181" t="s">
        <v>80</v>
      </c>
      <c r="AB3" s="1181" t="s">
        <v>81</v>
      </c>
      <c r="AC3" s="1779" t="s">
        <v>130</v>
      </c>
      <c r="AD3" s="1181" t="s">
        <v>83</v>
      </c>
      <c r="AE3" s="1181" t="s">
        <v>93</v>
      </c>
      <c r="AF3" s="1181" t="s">
        <v>85</v>
      </c>
      <c r="AG3" s="1181" t="s">
        <v>86</v>
      </c>
      <c r="AH3" s="1181" t="s">
        <v>87</v>
      </c>
      <c r="AI3" s="1223" t="s">
        <v>88</v>
      </c>
      <c r="AJ3" s="1223" t="s">
        <v>89</v>
      </c>
      <c r="AK3" s="1251" t="s">
        <v>90</v>
      </c>
      <c r="AL3" s="1633" t="s">
        <v>79</v>
      </c>
      <c r="AM3" s="1179" t="s">
        <v>80</v>
      </c>
      <c r="AN3" s="1179" t="s">
        <v>81</v>
      </c>
      <c r="AO3" s="1182" t="s">
        <v>130</v>
      </c>
      <c r="AP3" s="1182" t="s">
        <v>83</v>
      </c>
      <c r="AQ3" s="1182" t="s">
        <v>93</v>
      </c>
      <c r="AR3" s="1180" t="s">
        <v>90</v>
      </c>
      <c r="AS3" s="1185" t="s">
        <v>79</v>
      </c>
      <c r="AT3" s="1182" t="s">
        <v>80</v>
      </c>
      <c r="AU3" s="1182" t="s">
        <v>81</v>
      </c>
      <c r="AV3" s="1182" t="s">
        <v>130</v>
      </c>
      <c r="AW3" s="1182" t="s">
        <v>83</v>
      </c>
      <c r="AX3" s="1182" t="s">
        <v>84</v>
      </c>
      <c r="AY3" s="1182" t="s">
        <v>85</v>
      </c>
      <c r="AZ3" s="1182" t="s">
        <v>86</v>
      </c>
      <c r="BA3" s="1182" t="s">
        <v>87</v>
      </c>
      <c r="BB3" s="1182" t="s">
        <v>88</v>
      </c>
      <c r="BC3" s="1182" t="s">
        <v>89</v>
      </c>
      <c r="BD3" s="1184" t="s">
        <v>90</v>
      </c>
      <c r="BE3" s="1185" t="s">
        <v>79</v>
      </c>
      <c r="BF3" s="1182" t="s">
        <v>80</v>
      </c>
      <c r="BG3" s="1182" t="s">
        <v>81</v>
      </c>
      <c r="BH3" s="1182" t="s">
        <v>130</v>
      </c>
      <c r="BI3" s="1182" t="s">
        <v>83</v>
      </c>
      <c r="BJ3" s="1182" t="s">
        <v>84</v>
      </c>
      <c r="BK3" s="1182" t="s">
        <v>85</v>
      </c>
      <c r="BL3" s="1182" t="s">
        <v>86</v>
      </c>
      <c r="BM3" s="1182" t="s">
        <v>87</v>
      </c>
      <c r="BN3" s="1182" t="s">
        <v>88</v>
      </c>
      <c r="BO3" s="1182" t="s">
        <v>89</v>
      </c>
      <c r="BP3" s="1184" t="s">
        <v>90</v>
      </c>
      <c r="BQ3" s="1185" t="s">
        <v>79</v>
      </c>
      <c r="BR3" s="1182" t="s">
        <v>80</v>
      </c>
      <c r="BS3" s="1182" t="s">
        <v>81</v>
      </c>
      <c r="BT3" s="1182" t="s">
        <v>82</v>
      </c>
      <c r="BU3" s="1182" t="s">
        <v>83</v>
      </c>
      <c r="BV3" s="1182" t="s">
        <v>84</v>
      </c>
      <c r="BW3" s="1182" t="s">
        <v>85</v>
      </c>
      <c r="BX3" s="1182" t="s">
        <v>86</v>
      </c>
      <c r="BY3" s="1182" t="s">
        <v>87</v>
      </c>
      <c r="BZ3" s="1182" t="s">
        <v>88</v>
      </c>
      <c r="CA3" s="1182" t="s">
        <v>89</v>
      </c>
      <c r="CB3" s="1184" t="s">
        <v>90</v>
      </c>
      <c r="CC3" s="1182" t="s">
        <v>79</v>
      </c>
      <c r="CD3" s="1182" t="s">
        <v>80</v>
      </c>
      <c r="CE3" s="1182" t="s">
        <v>81</v>
      </c>
      <c r="CF3" s="1182" t="s">
        <v>82</v>
      </c>
      <c r="CG3" s="1182" t="s">
        <v>83</v>
      </c>
      <c r="CH3" s="1182" t="s">
        <v>84</v>
      </c>
      <c r="CI3" s="1182" t="s">
        <v>85</v>
      </c>
      <c r="CJ3" s="1182" t="s">
        <v>86</v>
      </c>
      <c r="CK3" s="1182" t="s">
        <v>87</v>
      </c>
      <c r="CL3" s="1182" t="s">
        <v>88</v>
      </c>
      <c r="CM3" s="1182" t="s">
        <v>89</v>
      </c>
      <c r="CN3" s="1182" t="s">
        <v>90</v>
      </c>
      <c r="CO3" s="1185" t="s">
        <v>79</v>
      </c>
      <c r="CP3" s="1182" t="s">
        <v>80</v>
      </c>
      <c r="CQ3" s="1182" t="s">
        <v>81</v>
      </c>
      <c r="CR3" s="1182" t="s">
        <v>82</v>
      </c>
      <c r="CS3" s="1182" t="s">
        <v>83</v>
      </c>
      <c r="CT3" s="1182" t="s">
        <v>84</v>
      </c>
      <c r="CU3" s="1182" t="s">
        <v>85</v>
      </c>
      <c r="CV3" s="1182" t="s">
        <v>86</v>
      </c>
      <c r="CW3" s="1182" t="s">
        <v>87</v>
      </c>
      <c r="CX3" s="1182" t="s">
        <v>88</v>
      </c>
      <c r="CY3" s="1182" t="s">
        <v>89</v>
      </c>
      <c r="CZ3" s="1184" t="s">
        <v>90</v>
      </c>
      <c r="DA3" s="1182" t="s">
        <v>79</v>
      </c>
      <c r="DB3" s="1182" t="s">
        <v>80</v>
      </c>
      <c r="DC3" s="1182" t="s">
        <v>81</v>
      </c>
      <c r="DD3" s="1182" t="s">
        <v>82</v>
      </c>
      <c r="DE3" s="1182" t="s">
        <v>83</v>
      </c>
      <c r="DF3" s="1182" t="s">
        <v>84</v>
      </c>
      <c r="DG3" s="1182" t="s">
        <v>85</v>
      </c>
      <c r="DH3" s="1182" t="s">
        <v>86</v>
      </c>
      <c r="DI3" s="1182" t="s">
        <v>87</v>
      </c>
      <c r="DJ3" s="1182" t="s">
        <v>88</v>
      </c>
      <c r="DK3" s="1182" t="s">
        <v>89</v>
      </c>
      <c r="DL3" s="1182" t="s">
        <v>90</v>
      </c>
      <c r="DM3" s="1185" t="s">
        <v>79</v>
      </c>
      <c r="DN3" s="1182" t="s">
        <v>80</v>
      </c>
      <c r="DO3" s="1182" t="s">
        <v>81</v>
      </c>
      <c r="DP3" s="1182" t="s">
        <v>82</v>
      </c>
      <c r="DQ3" s="1182" t="s">
        <v>83</v>
      </c>
      <c r="DR3" s="1182" t="s">
        <v>84</v>
      </c>
      <c r="DS3" s="1182" t="s">
        <v>85</v>
      </c>
      <c r="DT3" s="1182" t="s">
        <v>86</v>
      </c>
      <c r="DU3" s="1182" t="s">
        <v>87</v>
      </c>
      <c r="DV3" s="1182" t="s">
        <v>88</v>
      </c>
      <c r="DW3" s="1182" t="s">
        <v>89</v>
      </c>
      <c r="DX3" s="1182" t="s">
        <v>90</v>
      </c>
      <c r="DY3" s="1185" t="s">
        <v>79</v>
      </c>
      <c r="DZ3" s="1182" t="s">
        <v>80</v>
      </c>
      <c r="EA3" s="1182" t="s">
        <v>81</v>
      </c>
      <c r="EB3" s="1182" t="s">
        <v>82</v>
      </c>
      <c r="EC3" s="1182" t="s">
        <v>83</v>
      </c>
      <c r="ED3" s="1182" t="s">
        <v>84</v>
      </c>
      <c r="EE3" s="1182" t="s">
        <v>85</v>
      </c>
      <c r="EF3" s="1182" t="s">
        <v>86</v>
      </c>
      <c r="EG3" s="1182" t="s">
        <v>87</v>
      </c>
      <c r="EH3" s="1182" t="s">
        <v>88</v>
      </c>
      <c r="EI3" s="1182" t="s">
        <v>89</v>
      </c>
      <c r="EJ3" s="1182" t="s">
        <v>90</v>
      </c>
      <c r="EK3" s="1185" t="s">
        <v>79</v>
      </c>
      <c r="EL3" s="1182" t="s">
        <v>80</v>
      </c>
      <c r="EM3" s="1182" t="s">
        <v>81</v>
      </c>
      <c r="EN3" s="1182" t="s">
        <v>82</v>
      </c>
      <c r="EO3" s="1182" t="s">
        <v>83</v>
      </c>
      <c r="EP3" s="1182" t="s">
        <v>84</v>
      </c>
      <c r="EQ3" s="1182" t="s">
        <v>85</v>
      </c>
      <c r="ER3" s="1182" t="s">
        <v>86</v>
      </c>
      <c r="ES3" s="1182" t="s">
        <v>87</v>
      </c>
      <c r="ET3" s="1182" t="s">
        <v>88</v>
      </c>
      <c r="EU3" s="1182" t="s">
        <v>89</v>
      </c>
      <c r="EV3" s="1182" t="s">
        <v>90</v>
      </c>
      <c r="EW3" s="1185" t="s">
        <v>79</v>
      </c>
      <c r="EX3" s="1182" t="s">
        <v>80</v>
      </c>
      <c r="EY3" s="1182" t="s">
        <v>81</v>
      </c>
      <c r="EZ3" s="1182" t="s">
        <v>82</v>
      </c>
      <c r="FA3" s="1182" t="s">
        <v>83</v>
      </c>
      <c r="FB3" s="1182" t="s">
        <v>84</v>
      </c>
      <c r="FC3" s="1182" t="s">
        <v>85</v>
      </c>
      <c r="FD3" s="1182" t="s">
        <v>86</v>
      </c>
      <c r="FE3" s="1182" t="s">
        <v>87</v>
      </c>
      <c r="FF3" s="1182" t="s">
        <v>88</v>
      </c>
      <c r="FG3" s="1182" t="s">
        <v>89</v>
      </c>
      <c r="FH3" s="1182" t="s">
        <v>90</v>
      </c>
      <c r="FI3" s="1185" t="s">
        <v>79</v>
      </c>
      <c r="FJ3" s="1182" t="s">
        <v>80</v>
      </c>
      <c r="FK3" s="1182" t="s">
        <v>81</v>
      </c>
      <c r="FL3" s="1182" t="s">
        <v>82</v>
      </c>
      <c r="FM3" s="1182" t="s">
        <v>83</v>
      </c>
      <c r="FN3" s="1182" t="s">
        <v>84</v>
      </c>
      <c r="FO3" s="1182" t="s">
        <v>85</v>
      </c>
      <c r="FP3" s="1182" t="s">
        <v>86</v>
      </c>
      <c r="FQ3" s="1182" t="s">
        <v>87</v>
      </c>
      <c r="FR3" s="1182" t="s">
        <v>88</v>
      </c>
      <c r="FS3" s="1182" t="s">
        <v>89</v>
      </c>
      <c r="FT3" s="1184" t="s">
        <v>90</v>
      </c>
    </row>
    <row r="4" spans="1:176" s="1172" customFormat="1" ht="37.5" customHeight="1" thickTop="1" x14ac:dyDescent="0.5">
      <c r="A4" s="1876" t="s">
        <v>884</v>
      </c>
      <c r="B4" s="1877">
        <v>1628694</v>
      </c>
      <c r="C4" s="1254">
        <v>449932</v>
      </c>
      <c r="D4" s="1254">
        <v>779534</v>
      </c>
      <c r="E4" s="1254">
        <v>1041699</v>
      </c>
      <c r="F4" s="1254">
        <v>657604</v>
      </c>
      <c r="G4" s="1254">
        <v>1897907</v>
      </c>
      <c r="H4" s="1878">
        <v>97819</v>
      </c>
      <c r="I4" s="1879">
        <v>0</v>
      </c>
      <c r="J4" s="1879">
        <v>1430633</v>
      </c>
      <c r="K4" s="1880">
        <v>715742</v>
      </c>
      <c r="L4" s="1880">
        <v>1827286</v>
      </c>
      <c r="M4" s="1881">
        <v>1170420</v>
      </c>
      <c r="N4" s="1882">
        <v>0</v>
      </c>
      <c r="O4" s="1880">
        <v>1040222</v>
      </c>
      <c r="P4" s="1880">
        <v>114416</v>
      </c>
      <c r="Q4" s="1880">
        <v>1596965</v>
      </c>
      <c r="R4" s="1880">
        <v>919028</v>
      </c>
      <c r="S4" s="1880">
        <v>513122</v>
      </c>
      <c r="T4" s="1880">
        <v>695253</v>
      </c>
      <c r="U4" s="1880">
        <v>939634</v>
      </c>
      <c r="V4" s="1880">
        <v>0</v>
      </c>
      <c r="W4" s="1880">
        <v>939334</v>
      </c>
      <c r="X4" s="1880">
        <v>349281</v>
      </c>
      <c r="Y4" s="1881">
        <v>440317</v>
      </c>
      <c r="Z4" s="1882">
        <v>422203</v>
      </c>
      <c r="AA4" s="1880">
        <v>440945</v>
      </c>
      <c r="AB4" s="1880">
        <v>950253</v>
      </c>
      <c r="AC4" s="1880">
        <v>932768</v>
      </c>
      <c r="AD4" s="1880">
        <v>1160682</v>
      </c>
      <c r="AE4" s="1880">
        <v>1205894</v>
      </c>
      <c r="AF4" s="1879">
        <v>0</v>
      </c>
      <c r="AG4" s="1880">
        <v>1297399</v>
      </c>
      <c r="AH4" s="1880">
        <v>434353</v>
      </c>
      <c r="AI4" s="1880">
        <v>849597</v>
      </c>
      <c r="AJ4" s="1880">
        <v>400000</v>
      </c>
      <c r="AK4" s="1883">
        <v>1103060</v>
      </c>
      <c r="AL4" s="1882">
        <v>448143</v>
      </c>
      <c r="AM4" s="1880">
        <v>436953</v>
      </c>
      <c r="AN4" s="1880">
        <v>288069</v>
      </c>
      <c r="AO4" s="1880">
        <v>731252.35499999998</v>
      </c>
      <c r="AP4" s="1880">
        <v>33227.902499999997</v>
      </c>
      <c r="AQ4" s="1880">
        <v>706185.47499999998</v>
      </c>
      <c r="AR4" s="1883">
        <v>349722</v>
      </c>
      <c r="AS4" s="1882">
        <v>450408</v>
      </c>
      <c r="AT4" s="1880">
        <v>500190</v>
      </c>
      <c r="AU4" s="1880">
        <v>327169.005</v>
      </c>
      <c r="AV4" s="1880">
        <v>314669.47499999998</v>
      </c>
      <c r="AW4" s="1880">
        <v>149995.61249999999</v>
      </c>
      <c r="AX4" s="1880">
        <v>332967.995</v>
      </c>
      <c r="AY4" s="1880">
        <v>527023.27249999996</v>
      </c>
      <c r="AZ4" s="1880">
        <v>32613.33</v>
      </c>
      <c r="BA4" s="1880">
        <v>28325.212500000001</v>
      </c>
      <c r="BB4" s="1880">
        <v>42951.345000000001</v>
      </c>
      <c r="BC4" s="1880">
        <v>32420.489999999998</v>
      </c>
      <c r="BD4" s="1883">
        <v>584217.07750000001</v>
      </c>
      <c r="BE4" s="1882">
        <v>28698.697500000002</v>
      </c>
      <c r="BF4" s="1880">
        <v>1335674.7250000001</v>
      </c>
      <c r="BG4" s="1880">
        <v>1621328.075</v>
      </c>
      <c r="BH4" s="1880">
        <v>27532.814999999999</v>
      </c>
      <c r="BI4" s="1880">
        <v>1562884.5599999998</v>
      </c>
      <c r="BJ4" s="1880">
        <v>0</v>
      </c>
      <c r="BK4" s="1880">
        <v>970104.29249999998</v>
      </c>
      <c r="BL4" s="1880">
        <v>862226.49750000006</v>
      </c>
      <c r="BM4" s="1878">
        <v>1929675.8474999999</v>
      </c>
      <c r="BN4" s="1878">
        <v>7214.4</v>
      </c>
      <c r="BO4" s="1878">
        <v>949081</v>
      </c>
      <c r="BP4" s="1881">
        <v>1012226.37</v>
      </c>
      <c r="BQ4" s="1882">
        <v>921677.59</v>
      </c>
      <c r="BR4" s="1879">
        <v>1341182.7625</v>
      </c>
      <c r="BS4" s="1880">
        <v>0</v>
      </c>
      <c r="BT4" s="1879">
        <v>411745.91</v>
      </c>
      <c r="BU4" s="1879">
        <v>14612.684999999999</v>
      </c>
      <c r="BV4" s="1880">
        <v>0</v>
      </c>
      <c r="BW4" s="1879">
        <v>3327.1425000000004</v>
      </c>
      <c r="BX4" s="1879">
        <v>0</v>
      </c>
      <c r="BY4" s="1879">
        <v>0</v>
      </c>
      <c r="BZ4" s="1879">
        <v>0</v>
      </c>
      <c r="CA4" s="1879">
        <v>0</v>
      </c>
      <c r="CB4" s="1881">
        <v>0</v>
      </c>
      <c r="CC4" s="1879">
        <v>0</v>
      </c>
      <c r="CD4" s="1879">
        <v>0</v>
      </c>
      <c r="CE4" s="1879">
        <v>0</v>
      </c>
      <c r="CF4" s="1879">
        <v>0</v>
      </c>
      <c r="CG4" s="1879">
        <v>394527</v>
      </c>
      <c r="CH4" s="1879">
        <v>0</v>
      </c>
      <c r="CI4" s="1879">
        <v>0</v>
      </c>
      <c r="CJ4" s="1879">
        <v>0</v>
      </c>
      <c r="CK4" s="1879">
        <v>0</v>
      </c>
      <c r="CL4" s="1879">
        <v>966547.5</v>
      </c>
      <c r="CM4" s="1879">
        <v>0</v>
      </c>
      <c r="CN4" s="1268">
        <v>0</v>
      </c>
      <c r="CO4" s="1882">
        <v>16986.022499999999</v>
      </c>
      <c r="CP4" s="1879">
        <v>473941.75499999995</v>
      </c>
      <c r="CQ4" s="1879">
        <v>1025620.9874999999</v>
      </c>
      <c r="CR4" s="1879">
        <v>207619.785</v>
      </c>
      <c r="CS4" s="1879">
        <v>12468.795</v>
      </c>
      <c r="CT4" s="1879">
        <v>563434.26</v>
      </c>
      <c r="CU4" s="1879">
        <v>697787.45250000001</v>
      </c>
      <c r="CV4" s="1879">
        <v>1130559.5475000001</v>
      </c>
      <c r="CW4" s="1879">
        <v>155740.11749999999</v>
      </c>
      <c r="CX4" s="1879">
        <v>1340576.5875000001</v>
      </c>
      <c r="CY4" s="1879">
        <v>33533.294999999998</v>
      </c>
      <c r="CZ4" s="1881">
        <v>39813.412499999999</v>
      </c>
      <c r="DA4" s="1879">
        <v>762944.11499999999</v>
      </c>
      <c r="DB4" s="1879">
        <v>80825.895000000004</v>
      </c>
      <c r="DC4" s="1879">
        <v>553805.95499999996</v>
      </c>
      <c r="DD4" s="1879">
        <v>1070464.71</v>
      </c>
      <c r="DE4" s="1879">
        <v>1043398.9049999999</v>
      </c>
      <c r="DF4" s="1879">
        <v>74351.587499999994</v>
      </c>
      <c r="DG4" s="1879">
        <v>0</v>
      </c>
      <c r="DH4" s="1879">
        <v>0</v>
      </c>
      <c r="DI4" s="1879">
        <v>37143.172500000001</v>
      </c>
      <c r="DJ4" s="1884">
        <v>1618539.3975</v>
      </c>
      <c r="DK4" s="1879">
        <v>321876.4425</v>
      </c>
      <c r="DL4" s="1268">
        <v>28353.997499999998</v>
      </c>
      <c r="DM4" s="1885">
        <v>26503.065000000002</v>
      </c>
      <c r="DN4" s="1878">
        <v>10385.182500000001</v>
      </c>
      <c r="DO4" s="1878">
        <v>41452.417500000003</v>
      </c>
      <c r="DP4" s="1878">
        <v>211042.875</v>
      </c>
      <c r="DQ4" s="1878">
        <v>38892.614999999998</v>
      </c>
      <c r="DR4" s="1878">
        <v>53462.82</v>
      </c>
      <c r="DS4" s="1878">
        <v>51004.348611111112</v>
      </c>
      <c r="DT4" s="1878">
        <v>249625.49314814812</v>
      </c>
      <c r="DU4" s="1878">
        <v>55478.235030864205</v>
      </c>
      <c r="DV4" s="1878">
        <v>52412.844763374495</v>
      </c>
      <c r="DW4" s="1878">
        <v>291709.32848079561</v>
      </c>
      <c r="DX4" s="1886">
        <v>53591.141091678102</v>
      </c>
      <c r="DY4" s="1882">
        <v>12317.122499999999</v>
      </c>
      <c r="DZ4" s="1879">
        <v>58431.270000000004</v>
      </c>
      <c r="EA4" s="1879">
        <v>65051.94</v>
      </c>
      <c r="EB4" s="1879">
        <v>23008.072500000002</v>
      </c>
      <c r="EC4" s="1879">
        <v>6447.375</v>
      </c>
      <c r="ED4" s="1879">
        <v>13429.470000000001</v>
      </c>
      <c r="EE4" s="1879">
        <v>20447.227500000001</v>
      </c>
      <c r="EF4" s="1879">
        <v>4355.0775000000003</v>
      </c>
      <c r="EG4" s="1879">
        <v>9036.5625</v>
      </c>
      <c r="EH4" s="1879">
        <v>10554.907499999999</v>
      </c>
      <c r="EI4" s="1879">
        <v>11082.652875</v>
      </c>
      <c r="EJ4" s="1268">
        <v>10818.7801875</v>
      </c>
      <c r="EK4" s="1882">
        <v>0</v>
      </c>
      <c r="EL4" s="1879">
        <v>9104.7322700000004</v>
      </c>
      <c r="EM4" s="1879">
        <v>0</v>
      </c>
      <c r="EN4" s="1879">
        <v>1453862.4215899999</v>
      </c>
      <c r="EO4" s="1879">
        <v>0</v>
      </c>
      <c r="EP4" s="1879">
        <v>0</v>
      </c>
      <c r="EQ4" s="1879">
        <v>25876.219400000002</v>
      </c>
      <c r="ER4" s="1879">
        <v>22081.932860000001</v>
      </c>
      <c r="ES4" s="1879">
        <v>1010168.4375</v>
      </c>
      <c r="ET4" s="1879">
        <v>974803.9458000001</v>
      </c>
      <c r="EU4" s="1879">
        <v>3863.1152400000001</v>
      </c>
      <c r="EV4" s="1268">
        <v>6901.4222300000001</v>
      </c>
      <c r="EW4" s="1882">
        <v>50514.884999999995</v>
      </c>
      <c r="EX4" s="1879">
        <v>0</v>
      </c>
      <c r="EY4" s="1879">
        <v>11274.4725</v>
      </c>
      <c r="EZ4" s="1879">
        <v>4798.8337199999996</v>
      </c>
      <c r="FA4" s="1879">
        <v>75000.442500000005</v>
      </c>
      <c r="FB4" s="1879">
        <v>1000797.1274999999</v>
      </c>
      <c r="FC4" s="1879">
        <v>0</v>
      </c>
      <c r="FD4" s="1879">
        <v>14127.38754</v>
      </c>
      <c r="FE4" s="1879">
        <v>538642.5</v>
      </c>
      <c r="FF4" s="1879">
        <v>4112.49</v>
      </c>
      <c r="FG4" s="1879">
        <v>475242.85592999996</v>
      </c>
      <c r="FH4" s="1897">
        <v>81593.463430000003</v>
      </c>
      <c r="FI4" s="1900">
        <v>93068.647499999992</v>
      </c>
      <c r="FJ4" s="1899">
        <v>48066.414369999999</v>
      </c>
      <c r="FK4" s="1899">
        <v>478796.57250000007</v>
      </c>
      <c r="FL4" s="1899">
        <v>18891.557690000001</v>
      </c>
      <c r="FM4" s="1899">
        <v>1121695.4475</v>
      </c>
      <c r="FN4" s="1899">
        <v>30802.582500000004</v>
      </c>
      <c r="FO4" s="1899">
        <v>0</v>
      </c>
      <c r="FP4" s="1899">
        <v>1498080</v>
      </c>
      <c r="FQ4" s="1899">
        <v>1653007.5</v>
      </c>
      <c r="FR4" s="1899">
        <v>967581.99</v>
      </c>
      <c r="FS4" s="1899">
        <v>1194385.5596</v>
      </c>
      <c r="FT4" s="1903">
        <v>897142.5</v>
      </c>
    </row>
    <row r="5" spans="1:176" s="1172" customFormat="1" ht="37.5" customHeight="1" x14ac:dyDescent="0.5">
      <c r="A5" s="1887" t="s">
        <v>885</v>
      </c>
      <c r="B5" s="1877">
        <v>0</v>
      </c>
      <c r="C5" s="1254">
        <v>72885.293000000005</v>
      </c>
      <c r="D5" s="1254">
        <v>97036.6</v>
      </c>
      <c r="E5" s="1254">
        <v>47718.478999999999</v>
      </c>
      <c r="F5" s="1254">
        <v>57218</v>
      </c>
      <c r="G5" s="1254">
        <v>35960.18</v>
      </c>
      <c r="H5" s="1879">
        <v>69342.53</v>
      </c>
      <c r="I5" s="1879">
        <v>34109.050000000003</v>
      </c>
      <c r="J5" s="1879">
        <v>29894.14</v>
      </c>
      <c r="K5" s="1880">
        <v>65395.781000000003</v>
      </c>
      <c r="L5" s="1880">
        <v>116672.33100000001</v>
      </c>
      <c r="M5" s="1881">
        <v>86504.716</v>
      </c>
      <c r="N5" s="1882">
        <v>62428.53</v>
      </c>
      <c r="O5" s="1880">
        <v>46550.46</v>
      </c>
      <c r="P5" s="1880">
        <v>68397.14</v>
      </c>
      <c r="Q5" s="1880">
        <v>98386.62</v>
      </c>
      <c r="R5" s="1880">
        <v>60683.534</v>
      </c>
      <c r="S5" s="1880">
        <v>117269.29400000001</v>
      </c>
      <c r="T5" s="1880">
        <v>77191.947</v>
      </c>
      <c r="U5" s="1880">
        <v>81219.099000000017</v>
      </c>
      <c r="V5" s="1880">
        <v>51822.516000000003</v>
      </c>
      <c r="W5" s="1880">
        <v>63347.97</v>
      </c>
      <c r="X5" s="1880">
        <v>71303.47</v>
      </c>
      <c r="Y5" s="1881">
        <v>70912.84</v>
      </c>
      <c r="Z5" s="1882">
        <v>128417.151</v>
      </c>
      <c r="AA5" s="1880">
        <v>90335.550999999992</v>
      </c>
      <c r="AB5" s="1880">
        <v>128685.11600000001</v>
      </c>
      <c r="AC5" s="1880">
        <v>81961.100000000006</v>
      </c>
      <c r="AD5" s="1880">
        <v>82933.492000000013</v>
      </c>
      <c r="AE5" s="1880">
        <v>71607.891999999993</v>
      </c>
      <c r="AF5" s="1880">
        <v>103665.857</v>
      </c>
      <c r="AG5" s="1880">
        <v>52373.08</v>
      </c>
      <c r="AH5" s="1880">
        <v>67345.775999999998</v>
      </c>
      <c r="AI5" s="1880">
        <v>47871.752</v>
      </c>
      <c r="AJ5" s="1880">
        <v>154659.21099999998</v>
      </c>
      <c r="AK5" s="1883">
        <v>10422.66</v>
      </c>
      <c r="AL5" s="1882">
        <v>113614.67599999999</v>
      </c>
      <c r="AM5" s="1880">
        <v>176022.04700000002</v>
      </c>
      <c r="AN5" s="1880">
        <v>102202.10500000001</v>
      </c>
      <c r="AO5" s="1880">
        <v>78196.59</v>
      </c>
      <c r="AP5" s="1880">
        <v>75188.62</v>
      </c>
      <c r="AQ5" s="1880">
        <v>74884.474000000002</v>
      </c>
      <c r="AR5" s="1883">
        <v>128693.306</v>
      </c>
      <c r="AS5" s="1882">
        <v>71207.671000000002</v>
      </c>
      <c r="AT5" s="1880">
        <v>102975.17500000002</v>
      </c>
      <c r="AU5" s="1880">
        <v>124118.82</v>
      </c>
      <c r="AV5" s="1880">
        <v>101200.85800000001</v>
      </c>
      <c r="AW5" s="1880">
        <v>92215.974000000002</v>
      </c>
      <c r="AX5" s="1880">
        <v>88705.73</v>
      </c>
      <c r="AY5" s="1880">
        <v>89308.713000000003</v>
      </c>
      <c r="AZ5" s="1880">
        <v>147673.774</v>
      </c>
      <c r="BA5" s="1880">
        <v>59883.687999999995</v>
      </c>
      <c r="BB5" s="1880">
        <v>113462.913</v>
      </c>
      <c r="BC5" s="1880">
        <v>123849.863</v>
      </c>
      <c r="BD5" s="1883">
        <v>93775.144</v>
      </c>
      <c r="BE5" s="1882">
        <v>193455.59899999996</v>
      </c>
      <c r="BF5" s="1880">
        <v>87848.112999999983</v>
      </c>
      <c r="BG5" s="1880">
        <v>90441.65</v>
      </c>
      <c r="BH5" s="1880">
        <v>105798.66500000001</v>
      </c>
      <c r="BI5" s="1880">
        <v>134866.81200000001</v>
      </c>
      <c r="BJ5" s="1880">
        <v>101812.28</v>
      </c>
      <c r="BK5" s="1880">
        <v>126903.67200000002</v>
      </c>
      <c r="BL5" s="1880">
        <v>76472.837</v>
      </c>
      <c r="BM5" s="1880">
        <v>73136.934000000008</v>
      </c>
      <c r="BN5" s="1880">
        <v>121546.01200000002</v>
      </c>
      <c r="BO5" s="1880">
        <v>79043.161000000007</v>
      </c>
      <c r="BP5" s="1881">
        <v>31133.246999999996</v>
      </c>
      <c r="BQ5" s="1882">
        <v>107073.75300000001</v>
      </c>
      <c r="BR5" s="1879">
        <v>114378.424</v>
      </c>
      <c r="BS5" s="1879">
        <v>103903.224</v>
      </c>
      <c r="BT5" s="1879">
        <v>108803</v>
      </c>
      <c r="BU5" s="1879">
        <v>103655.103</v>
      </c>
      <c r="BV5" s="1879">
        <v>161406.69699999999</v>
      </c>
      <c r="BW5" s="1879">
        <v>86359.453999999998</v>
      </c>
      <c r="BX5" s="1879">
        <v>104124.094</v>
      </c>
      <c r="BY5" s="1879">
        <v>74135.379478584728</v>
      </c>
      <c r="BZ5" s="1879">
        <v>102898.91099999999</v>
      </c>
      <c r="CA5" s="1879">
        <v>62118.934999999998</v>
      </c>
      <c r="CB5" s="1881">
        <v>132600.755</v>
      </c>
      <c r="CC5" s="1879">
        <v>139996.66700000002</v>
      </c>
      <c r="CD5" s="1879">
        <v>107212.822</v>
      </c>
      <c r="CE5" s="1879">
        <v>147692.00000000003</v>
      </c>
      <c r="CF5" s="1879">
        <v>175813.823</v>
      </c>
      <c r="CG5" s="1879">
        <v>127600.07400000001</v>
      </c>
      <c r="CH5" s="1879">
        <v>72234.071000000011</v>
      </c>
      <c r="CI5" s="1879">
        <v>100276.588</v>
      </c>
      <c r="CJ5" s="1879">
        <v>45930.349000000002</v>
      </c>
      <c r="CK5" s="1879">
        <v>64508.144999999997</v>
      </c>
      <c r="CL5" s="1879">
        <v>63275.582000000002</v>
      </c>
      <c r="CM5" s="1879">
        <v>111639.402</v>
      </c>
      <c r="CN5" s="1268">
        <v>171990.36300000001</v>
      </c>
      <c r="CO5" s="1882">
        <v>176982.11400000006</v>
      </c>
      <c r="CP5" s="1879">
        <v>113246.21008835336</v>
      </c>
      <c r="CQ5" s="1879">
        <v>91258.305999999997</v>
      </c>
      <c r="CR5" s="1879">
        <v>58800.199000000001</v>
      </c>
      <c r="CS5" s="1879">
        <v>119460.43</v>
      </c>
      <c r="CT5" s="1879">
        <v>134080.12099999998</v>
      </c>
      <c r="CU5" s="1879">
        <v>86597.449000000008</v>
      </c>
      <c r="CV5" s="1879">
        <v>95972.026000000042</v>
      </c>
      <c r="CW5" s="1879">
        <v>58003.417000000001</v>
      </c>
      <c r="CX5" s="1879">
        <v>96670.126999999979</v>
      </c>
      <c r="CY5" s="1879">
        <v>107230.895</v>
      </c>
      <c r="CZ5" s="1881">
        <v>101736.32900000001</v>
      </c>
      <c r="DA5" s="1879">
        <v>172411.49800000002</v>
      </c>
      <c r="DB5" s="1879">
        <v>147651.87</v>
      </c>
      <c r="DC5" s="1879">
        <v>75957.111000000004</v>
      </c>
      <c r="DD5" s="1879">
        <v>152847.421</v>
      </c>
      <c r="DE5" s="1879">
        <v>182467.535</v>
      </c>
      <c r="DF5" s="1879">
        <v>146363.19900000002</v>
      </c>
      <c r="DG5" s="1879">
        <v>146783.389</v>
      </c>
      <c r="DH5" s="1879">
        <v>90291.054000000004</v>
      </c>
      <c r="DI5" s="1879">
        <v>73588.672000000006</v>
      </c>
      <c r="DJ5" s="1884">
        <v>102877.19299999998</v>
      </c>
      <c r="DK5" s="1879">
        <v>222113.93300000005</v>
      </c>
      <c r="DL5" s="1268">
        <v>149551.57899999997</v>
      </c>
      <c r="DM5" s="1882">
        <v>205404.81300000002</v>
      </c>
      <c r="DN5" s="1879">
        <v>75150.445000000007</v>
      </c>
      <c r="DO5" s="1879">
        <v>123647.36899999998</v>
      </c>
      <c r="DP5" s="1879">
        <v>156318.726</v>
      </c>
      <c r="DQ5" s="1879">
        <v>171674.04600000003</v>
      </c>
      <c r="DR5" s="1879">
        <v>100572.97200000001</v>
      </c>
      <c r="DS5" s="1879">
        <v>136341.696</v>
      </c>
      <c r="DT5" s="1879">
        <v>134774.739</v>
      </c>
      <c r="DU5" s="1879">
        <v>80695.612000000008</v>
      </c>
      <c r="DV5" s="1879">
        <v>141808.08199999999</v>
      </c>
      <c r="DW5" s="1879">
        <v>162920.97300000003</v>
      </c>
      <c r="DX5" s="1268">
        <v>200742.32899999997</v>
      </c>
      <c r="DY5" s="1882">
        <v>126955</v>
      </c>
      <c r="DZ5" s="1879">
        <v>149296</v>
      </c>
      <c r="EA5" s="1879">
        <v>141049</v>
      </c>
      <c r="EB5" s="1879">
        <v>136023</v>
      </c>
      <c r="EC5" s="1879">
        <v>154566</v>
      </c>
      <c r="ED5" s="1879">
        <v>90901</v>
      </c>
      <c r="EE5" s="1879">
        <v>175709</v>
      </c>
      <c r="EF5" s="1879">
        <v>132858</v>
      </c>
      <c r="EG5" s="1879">
        <v>136290</v>
      </c>
      <c r="EH5" s="1879">
        <v>140535</v>
      </c>
      <c r="EI5" s="1879">
        <v>147561.75</v>
      </c>
      <c r="EJ5" s="1268">
        <v>140183.66250000001</v>
      </c>
      <c r="EK5" s="1882">
        <v>142331.77299999999</v>
      </c>
      <c r="EL5" s="1879">
        <v>143077.39099999997</v>
      </c>
      <c r="EM5" s="1879">
        <v>229331.685</v>
      </c>
      <c r="EN5" s="1879">
        <v>149287.10600000003</v>
      </c>
      <c r="EO5" s="1879">
        <v>110452.31200000001</v>
      </c>
      <c r="EP5" s="1879">
        <v>235474.05700000009</v>
      </c>
      <c r="EQ5" s="1879">
        <v>145747.177</v>
      </c>
      <c r="ER5" s="1879">
        <v>142683.003</v>
      </c>
      <c r="ES5" s="1879">
        <v>141856.43400000001</v>
      </c>
      <c r="ET5" s="1879">
        <v>181060.17200000002</v>
      </c>
      <c r="EU5" s="1879">
        <v>108596.54500000001</v>
      </c>
      <c r="EV5" s="1268">
        <v>186788.94299999997</v>
      </c>
      <c r="EW5" s="1882">
        <v>112847.73599999999</v>
      </c>
      <c r="EX5" s="1879">
        <v>123278.74200000001</v>
      </c>
      <c r="EY5" s="1879">
        <v>250472.33499999999</v>
      </c>
      <c r="EZ5" s="1879">
        <v>156727.95699999999</v>
      </c>
      <c r="FA5" s="1879">
        <v>203988.88100000002</v>
      </c>
      <c r="FB5" s="1879">
        <v>188328.87700000001</v>
      </c>
      <c r="FC5" s="1879">
        <v>152563.31799999997</v>
      </c>
      <c r="FD5" s="1879">
        <v>95161.443999999989</v>
      </c>
      <c r="FE5" s="1879">
        <v>221297</v>
      </c>
      <c r="FF5" s="1879">
        <v>149313.29499999998</v>
      </c>
      <c r="FG5" s="1879">
        <v>150203.13799999998</v>
      </c>
      <c r="FH5" s="1897">
        <v>157713.29489999998</v>
      </c>
      <c r="FI5" s="1900">
        <v>186149.62699999998</v>
      </c>
      <c r="FJ5" s="1899">
        <v>251572.42699999997</v>
      </c>
      <c r="FK5" s="1899">
        <v>215438.93400000001</v>
      </c>
      <c r="FL5" s="1899">
        <v>216948.772</v>
      </c>
      <c r="FM5" s="1899">
        <v>254276.57199999999</v>
      </c>
      <c r="FN5" s="1899">
        <v>148037.25599999999</v>
      </c>
      <c r="FO5" s="1899">
        <v>114796.351</v>
      </c>
      <c r="FP5" s="1899">
        <v>147844.39700000003</v>
      </c>
      <c r="FQ5" s="1899">
        <v>102071</v>
      </c>
      <c r="FR5" s="1904">
        <v>335426</v>
      </c>
      <c r="FS5" s="1904">
        <v>226172</v>
      </c>
      <c r="FT5" s="1905">
        <v>252665</v>
      </c>
    </row>
    <row r="6" spans="1:176" s="1172" customFormat="1" ht="37.5" customHeight="1" x14ac:dyDescent="0.5">
      <c r="A6" s="1887" t="s">
        <v>886</v>
      </c>
      <c r="B6" s="1877">
        <v>70675.040999999997</v>
      </c>
      <c r="C6" s="1254">
        <v>77977.959999999992</v>
      </c>
      <c r="D6" s="1254">
        <v>49283.825000000004</v>
      </c>
      <c r="E6" s="1254">
        <v>52094.328999999998</v>
      </c>
      <c r="F6" s="1254">
        <v>68852.36</v>
      </c>
      <c r="G6" s="1254">
        <v>98237.49</v>
      </c>
      <c r="H6" s="1879">
        <v>109210.86</v>
      </c>
      <c r="I6" s="1879">
        <v>36809.33</v>
      </c>
      <c r="J6" s="1879">
        <v>70396.11</v>
      </c>
      <c r="K6" s="1880">
        <v>109661.304</v>
      </c>
      <c r="L6" s="1880">
        <v>49261.387000000002</v>
      </c>
      <c r="M6" s="1881">
        <v>94683.240999999995</v>
      </c>
      <c r="N6" s="1882">
        <v>135873.59</v>
      </c>
      <c r="O6" s="1880">
        <v>29580.91</v>
      </c>
      <c r="P6" s="1880">
        <v>65201.67</v>
      </c>
      <c r="Q6" s="1880">
        <v>154879.94</v>
      </c>
      <c r="R6" s="1880">
        <v>131782.35</v>
      </c>
      <c r="S6" s="1880">
        <v>99299.38</v>
      </c>
      <c r="T6" s="1880">
        <v>96054.793000000005</v>
      </c>
      <c r="U6" s="1880">
        <v>112243.95400000001</v>
      </c>
      <c r="V6" s="1880">
        <v>103565.19099999999</v>
      </c>
      <c r="W6" s="1880">
        <v>155454.68</v>
      </c>
      <c r="X6" s="1880">
        <v>52030.67</v>
      </c>
      <c r="Y6" s="1881">
        <v>119346.32</v>
      </c>
      <c r="Z6" s="1882">
        <v>69346.737999999998</v>
      </c>
      <c r="AA6" s="1880">
        <v>205088.03499999997</v>
      </c>
      <c r="AB6" s="1880">
        <v>94768.239000000001</v>
      </c>
      <c r="AC6" s="1880">
        <v>127166.496</v>
      </c>
      <c r="AD6" s="1880">
        <v>89651.596999999994</v>
      </c>
      <c r="AE6" s="1880">
        <v>91835.237000000008</v>
      </c>
      <c r="AF6" s="1880">
        <v>57754.016000000003</v>
      </c>
      <c r="AG6" s="1880">
        <v>133022.976</v>
      </c>
      <c r="AH6" s="1880">
        <v>67146.365999999995</v>
      </c>
      <c r="AI6" s="1880">
        <v>160857.75399999999</v>
      </c>
      <c r="AJ6" s="1880">
        <v>104526.81899999999</v>
      </c>
      <c r="AK6" s="1883">
        <v>115425.027</v>
      </c>
      <c r="AL6" s="1882">
        <v>78185.320999999996</v>
      </c>
      <c r="AM6" s="1880">
        <v>151872.01149999999</v>
      </c>
      <c r="AN6" s="1880">
        <v>176000.80599999998</v>
      </c>
      <c r="AO6" s="1880">
        <v>150228.01600000003</v>
      </c>
      <c r="AP6" s="1880">
        <v>144572.02600000001</v>
      </c>
      <c r="AQ6" s="1880">
        <v>74697.192999999999</v>
      </c>
      <c r="AR6" s="1883">
        <v>187695.78199999998</v>
      </c>
      <c r="AS6" s="1882">
        <v>141665.62600000002</v>
      </c>
      <c r="AT6" s="1880">
        <v>75315.564000000013</v>
      </c>
      <c r="AU6" s="1880">
        <v>111717.09000000001</v>
      </c>
      <c r="AV6" s="1880">
        <v>179853.20800000001</v>
      </c>
      <c r="AW6" s="1880">
        <v>193290.59300000002</v>
      </c>
      <c r="AX6" s="1880">
        <v>165781.42299999998</v>
      </c>
      <c r="AY6" s="1880">
        <v>127497.18299999999</v>
      </c>
      <c r="AZ6" s="1880">
        <v>189250.24099999998</v>
      </c>
      <c r="BA6" s="1880">
        <v>160862.50599999999</v>
      </c>
      <c r="BB6" s="1880">
        <v>217436.81600000005</v>
      </c>
      <c r="BC6" s="1880">
        <v>143467.12099999998</v>
      </c>
      <c r="BD6" s="1883">
        <v>120942.18400000001</v>
      </c>
      <c r="BE6" s="1882">
        <v>146585.921</v>
      </c>
      <c r="BF6" s="1880">
        <v>141537.67199999999</v>
      </c>
      <c r="BG6" s="1880">
        <v>102810.82599999999</v>
      </c>
      <c r="BH6" s="1880">
        <v>231953.02451000002</v>
      </c>
      <c r="BI6" s="1880">
        <v>89434.277999999991</v>
      </c>
      <c r="BJ6" s="1880">
        <v>206233.44999999998</v>
      </c>
      <c r="BK6" s="1880">
        <v>175418.01199999999</v>
      </c>
      <c r="BL6" s="1880">
        <v>159809.10858999999</v>
      </c>
      <c r="BM6" s="1880">
        <v>114426.34547250002</v>
      </c>
      <c r="BN6" s="1880">
        <v>169537.22650250001</v>
      </c>
      <c r="BO6" s="1880">
        <v>103872.902</v>
      </c>
      <c r="BP6" s="1881">
        <v>93732.87609250001</v>
      </c>
      <c r="BQ6" s="1882">
        <v>127448.417</v>
      </c>
      <c r="BR6" s="1879">
        <v>114777.21665750002</v>
      </c>
      <c r="BS6" s="1879">
        <v>173564.87900000002</v>
      </c>
      <c r="BT6" s="1879">
        <v>210433.0521425</v>
      </c>
      <c r="BU6" s="1879">
        <v>177582.323</v>
      </c>
      <c r="BV6" s="1879">
        <v>81556</v>
      </c>
      <c r="BW6" s="1879">
        <v>174819.07800000001</v>
      </c>
      <c r="BX6" s="1879">
        <v>161042.72900000002</v>
      </c>
      <c r="BY6" s="1879">
        <v>129400.53600000001</v>
      </c>
      <c r="BZ6" s="1879">
        <v>114674.77999999998</v>
      </c>
      <c r="CA6" s="1879">
        <v>105942.08</v>
      </c>
      <c r="CB6" s="1881">
        <v>129905.59700000001</v>
      </c>
      <c r="CC6" s="1879">
        <v>160920.08100000001</v>
      </c>
      <c r="CD6" s="1879">
        <v>122805.72499999999</v>
      </c>
      <c r="CE6" s="1879">
        <v>234666.74599999993</v>
      </c>
      <c r="CF6" s="1879">
        <v>157044.53399999999</v>
      </c>
      <c r="CG6" s="1879">
        <v>124087.82699999999</v>
      </c>
      <c r="CH6" s="1879">
        <v>116397.86500000001</v>
      </c>
      <c r="CI6" s="1879">
        <v>90276.032000000007</v>
      </c>
      <c r="CJ6" s="1879">
        <v>147457.10500000001</v>
      </c>
      <c r="CK6" s="1879">
        <v>162555.39499999999</v>
      </c>
      <c r="CL6" s="1879">
        <v>175742.55999999994</v>
      </c>
      <c r="CM6" s="1879">
        <v>86962.267000000007</v>
      </c>
      <c r="CN6" s="1268">
        <v>156411.51799999998</v>
      </c>
      <c r="CO6" s="1882">
        <v>119258.29400000001</v>
      </c>
      <c r="CP6" s="1879">
        <v>184541.36645582752</v>
      </c>
      <c r="CQ6" s="1879">
        <v>218718.86300000001</v>
      </c>
      <c r="CR6" s="1879">
        <v>164221.61300000001</v>
      </c>
      <c r="CS6" s="1879">
        <v>73090.528000000006</v>
      </c>
      <c r="CT6" s="1879">
        <v>151490.40300000002</v>
      </c>
      <c r="CU6" s="1879">
        <v>168172.47300000003</v>
      </c>
      <c r="CV6" s="1879">
        <v>80588.618000000002</v>
      </c>
      <c r="CW6" s="1879">
        <v>119430.22699999998</v>
      </c>
      <c r="CX6" s="1879">
        <v>195228.79200000002</v>
      </c>
      <c r="CY6" s="1879">
        <v>101868.01300000001</v>
      </c>
      <c r="CZ6" s="1881">
        <v>52637.379000000001</v>
      </c>
      <c r="DA6" s="1879">
        <v>116628.274</v>
      </c>
      <c r="DB6" s="1879">
        <v>160058.201</v>
      </c>
      <c r="DC6" s="1879">
        <v>171006.40599999999</v>
      </c>
      <c r="DD6" s="1879">
        <v>107826.56800000001</v>
      </c>
      <c r="DE6" s="1879">
        <v>137201.24299999999</v>
      </c>
      <c r="DF6" s="1879">
        <v>154025.37199999997</v>
      </c>
      <c r="DG6" s="1879">
        <v>193647.201</v>
      </c>
      <c r="DH6" s="1879">
        <v>168463.005</v>
      </c>
      <c r="DI6" s="1879">
        <v>207627.307</v>
      </c>
      <c r="DJ6" s="1884">
        <v>240899.37500000003</v>
      </c>
      <c r="DK6" s="1879">
        <v>130607.39800000002</v>
      </c>
      <c r="DL6" s="1268">
        <v>192968.04</v>
      </c>
      <c r="DM6" s="1882">
        <v>170740.30899999998</v>
      </c>
      <c r="DN6" s="1879">
        <v>133484.57</v>
      </c>
      <c r="DO6" s="1879">
        <v>153957.31300000002</v>
      </c>
      <c r="DP6" s="1879">
        <v>163440.68900000001</v>
      </c>
      <c r="DQ6" s="1879">
        <v>175595.467</v>
      </c>
      <c r="DR6" s="1879">
        <v>193809.56099999999</v>
      </c>
      <c r="DS6" s="1879">
        <v>131297.96400000001</v>
      </c>
      <c r="DT6" s="1879">
        <v>104770.739</v>
      </c>
      <c r="DU6" s="1879">
        <v>137015.44300000003</v>
      </c>
      <c r="DV6" s="1879">
        <v>90959.937000000005</v>
      </c>
      <c r="DW6" s="1879">
        <v>218908.33100000001</v>
      </c>
      <c r="DX6" s="1268">
        <v>103674.04699999999</v>
      </c>
      <c r="DY6" s="1882">
        <v>160458</v>
      </c>
      <c r="DZ6" s="1879">
        <v>209449</v>
      </c>
      <c r="EA6" s="1879">
        <v>191457</v>
      </c>
      <c r="EB6" s="1879">
        <v>93635</v>
      </c>
      <c r="EC6" s="1879">
        <v>183213</v>
      </c>
      <c r="ED6" s="1879">
        <v>239758</v>
      </c>
      <c r="EE6" s="1879">
        <v>216825</v>
      </c>
      <c r="EF6" s="1879">
        <v>218351</v>
      </c>
      <c r="EG6" s="1879">
        <v>172765</v>
      </c>
      <c r="EH6" s="1879">
        <v>120534</v>
      </c>
      <c r="EI6" s="1879">
        <v>126560.70000000001</v>
      </c>
      <c r="EJ6" s="1268">
        <v>120232.66500000001</v>
      </c>
      <c r="EK6" s="1882">
        <v>161913.31600000002</v>
      </c>
      <c r="EL6" s="1879">
        <v>198450.66399999999</v>
      </c>
      <c r="EM6" s="1879">
        <v>146013.88300000003</v>
      </c>
      <c r="EN6" s="1879">
        <v>173404.75900000002</v>
      </c>
      <c r="EO6" s="1879">
        <v>261057</v>
      </c>
      <c r="EP6" s="1879">
        <v>143971.389</v>
      </c>
      <c r="EQ6" s="1879">
        <v>250141.53800000003</v>
      </c>
      <c r="ER6" s="1879">
        <v>216563.02999999997</v>
      </c>
      <c r="ES6" s="1879">
        <v>179856.01800000001</v>
      </c>
      <c r="ET6" s="1879">
        <v>124416.183</v>
      </c>
      <c r="EU6" s="1879">
        <v>170363.65100000001</v>
      </c>
      <c r="EV6" s="1268">
        <v>192058.20199999999</v>
      </c>
      <c r="EW6" s="1882">
        <v>305728.66299999994</v>
      </c>
      <c r="EX6" s="1879">
        <v>144097.389</v>
      </c>
      <c r="EY6" s="1879">
        <v>164611.54</v>
      </c>
      <c r="EZ6" s="1879">
        <v>218417.60100000002</v>
      </c>
      <c r="FA6" s="1879">
        <v>211073.63299999997</v>
      </c>
      <c r="FB6" s="1879">
        <v>192519.633</v>
      </c>
      <c r="FC6" s="1879">
        <v>215532.21500000003</v>
      </c>
      <c r="FD6" s="1879">
        <v>255538.21199999994</v>
      </c>
      <c r="FE6" s="1879">
        <v>145177</v>
      </c>
      <c r="FF6" s="1879">
        <v>183724.65300000002</v>
      </c>
      <c r="FG6" s="1879">
        <v>236342.79299999998</v>
      </c>
      <c r="FH6" s="1897">
        <v>248159.93264999997</v>
      </c>
      <c r="FI6" s="1900">
        <v>324621.353</v>
      </c>
      <c r="FJ6" s="1899">
        <v>219281.75099999999</v>
      </c>
      <c r="FK6" s="1899">
        <v>294722.58299999993</v>
      </c>
      <c r="FL6" s="1899">
        <v>221937.90899999999</v>
      </c>
      <c r="FM6" s="1899">
        <v>221545.07599999997</v>
      </c>
      <c r="FN6" s="1899">
        <v>280304.77700000006</v>
      </c>
      <c r="FO6" s="1899">
        <v>234099.02900000001</v>
      </c>
      <c r="FP6" s="1899">
        <v>368848.34499999991</v>
      </c>
      <c r="FQ6" s="1899">
        <v>300510</v>
      </c>
      <c r="FR6" s="1904">
        <v>169332</v>
      </c>
      <c r="FS6" s="1904">
        <v>154653</v>
      </c>
      <c r="FT6" s="1905">
        <v>173353</v>
      </c>
    </row>
    <row r="7" spans="1:176" s="1172" customFormat="1" ht="37.5" customHeight="1" x14ac:dyDescent="0.5">
      <c r="A7" s="1887" t="s">
        <v>887</v>
      </c>
      <c r="B7" s="1877">
        <v>11413.375999999998</v>
      </c>
      <c r="C7" s="1254">
        <v>9914.4680000000008</v>
      </c>
      <c r="D7" s="1254">
        <v>8434.2800000000007</v>
      </c>
      <c r="E7" s="1254">
        <v>15318.34</v>
      </c>
      <c r="F7" s="1254">
        <v>9799.9599999999991</v>
      </c>
      <c r="G7" s="1254">
        <v>13102.31</v>
      </c>
      <c r="H7" s="1879">
        <v>14370.93</v>
      </c>
      <c r="I7" s="1879">
        <v>11322.38</v>
      </c>
      <c r="J7" s="1879">
        <v>29406.94</v>
      </c>
      <c r="K7" s="1880">
        <v>14432.44</v>
      </c>
      <c r="L7" s="1880">
        <v>16720.57</v>
      </c>
      <c r="M7" s="1881">
        <v>20558.395</v>
      </c>
      <c r="N7" s="1882">
        <v>16530.52</v>
      </c>
      <c r="O7" s="1880">
        <v>17838.89</v>
      </c>
      <c r="P7" s="1880">
        <v>13947.59</v>
      </c>
      <c r="Q7" s="1880">
        <v>24682.51</v>
      </c>
      <c r="R7" s="1880">
        <v>21565.3</v>
      </c>
      <c r="S7" s="1880">
        <v>21321.46</v>
      </c>
      <c r="T7" s="1880">
        <v>13616.887999999999</v>
      </c>
      <c r="U7" s="1880">
        <v>25187.552000000003</v>
      </c>
      <c r="V7" s="1880">
        <v>23600.346000000001</v>
      </c>
      <c r="W7" s="1880">
        <v>21347.58</v>
      </c>
      <c r="X7" s="1880">
        <v>22116.65</v>
      </c>
      <c r="Y7" s="1881">
        <v>21070.080000000002</v>
      </c>
      <c r="Z7" s="1882">
        <v>23109.435999999998</v>
      </c>
      <c r="AA7" s="1880">
        <v>6693.3050000000003</v>
      </c>
      <c r="AB7" s="1880">
        <v>23508.698</v>
      </c>
      <c r="AC7" s="1880">
        <v>13236.662</v>
      </c>
      <c r="AD7" s="1880">
        <v>16222.373</v>
      </c>
      <c r="AE7" s="1880">
        <v>12312.077000000001</v>
      </c>
      <c r="AF7" s="1880">
        <v>19850.667999999998</v>
      </c>
      <c r="AG7" s="1880">
        <v>14901.771000000001</v>
      </c>
      <c r="AH7" s="1880">
        <v>16741.594000000001</v>
      </c>
      <c r="AI7" s="1880">
        <v>20761.57</v>
      </c>
      <c r="AJ7" s="1880">
        <v>14076.635999999999</v>
      </c>
      <c r="AK7" s="1883">
        <v>23464.118000000002</v>
      </c>
      <c r="AL7" s="1882">
        <v>25020.084999999999</v>
      </c>
      <c r="AM7" s="1880">
        <v>21910.393</v>
      </c>
      <c r="AN7" s="1880">
        <v>18506.224999999999</v>
      </c>
      <c r="AO7" s="1880">
        <v>18009.28</v>
      </c>
      <c r="AP7" s="1880">
        <v>18637.218000000001</v>
      </c>
      <c r="AQ7" s="1880">
        <v>18543.242999999999</v>
      </c>
      <c r="AR7" s="1883">
        <v>22916.611000000001</v>
      </c>
      <c r="AS7" s="1882">
        <v>20762.458999999999</v>
      </c>
      <c r="AT7" s="1880">
        <v>17797.080999999998</v>
      </c>
      <c r="AU7" s="1880">
        <v>13484.090999999999</v>
      </c>
      <c r="AV7" s="1880">
        <v>13782.384999999998</v>
      </c>
      <c r="AW7" s="1880">
        <v>19471.798000000003</v>
      </c>
      <c r="AX7" s="1880">
        <v>13134.842000000001</v>
      </c>
      <c r="AY7" s="1880">
        <v>21753.340000000004</v>
      </c>
      <c r="AZ7" s="1880">
        <v>21311.842000000001</v>
      </c>
      <c r="BA7" s="1880">
        <v>12641.692999999999</v>
      </c>
      <c r="BB7" s="1880">
        <v>23196.046999999999</v>
      </c>
      <c r="BC7" s="1880">
        <v>20467.167000000001</v>
      </c>
      <c r="BD7" s="1883">
        <v>8549.4920000000002</v>
      </c>
      <c r="BE7" s="1882">
        <v>13929.556</v>
      </c>
      <c r="BF7" s="1880">
        <v>14092.684000000001</v>
      </c>
      <c r="BG7" s="1880">
        <v>5489.027</v>
      </c>
      <c r="BH7" s="1880">
        <v>17369.444</v>
      </c>
      <c r="BI7" s="1880">
        <v>23552.645000000004</v>
      </c>
      <c r="BJ7" s="1880">
        <v>10734.531999999999</v>
      </c>
      <c r="BK7" s="1880">
        <v>10911.028999999999</v>
      </c>
      <c r="BL7" s="1880">
        <v>19499.631999999998</v>
      </c>
      <c r="BM7" s="1880">
        <v>19156.766</v>
      </c>
      <c r="BN7" s="1880">
        <v>13031.273999999999</v>
      </c>
      <c r="BO7" s="1880">
        <v>12727.483</v>
      </c>
      <c r="BP7" s="1881">
        <v>17363.713</v>
      </c>
      <c r="BQ7" s="1882">
        <v>10508.203</v>
      </c>
      <c r="BR7" s="1879">
        <v>21793.004999999997</v>
      </c>
      <c r="BS7" s="1879">
        <v>14432.917999999998</v>
      </c>
      <c r="BT7" s="1879">
        <v>17913.682000000001</v>
      </c>
      <c r="BU7" s="1879">
        <v>17123.170000000002</v>
      </c>
      <c r="BV7" s="1879">
        <v>16645.643</v>
      </c>
      <c r="BW7" s="1879">
        <v>16087.064000000002</v>
      </c>
      <c r="BX7" s="1879">
        <v>20868.309000000001</v>
      </c>
      <c r="BY7" s="1879">
        <v>18497.373</v>
      </c>
      <c r="BZ7" s="1879">
        <v>12172.573</v>
      </c>
      <c r="CA7" s="1879">
        <v>16464.031000000003</v>
      </c>
      <c r="CB7" s="1881">
        <v>14887.025</v>
      </c>
      <c r="CC7" s="1879">
        <v>17530.668000000001</v>
      </c>
      <c r="CD7" s="1879">
        <v>21943.621000000003</v>
      </c>
      <c r="CE7" s="1879">
        <v>8653.1460000000006</v>
      </c>
      <c r="CF7" s="1879">
        <v>20550.072</v>
      </c>
      <c r="CG7" s="1879">
        <v>17215.260000000002</v>
      </c>
      <c r="CH7" s="1879">
        <v>14099.921</v>
      </c>
      <c r="CI7" s="1879">
        <v>12391.731</v>
      </c>
      <c r="CJ7" s="1879">
        <v>10648.707</v>
      </c>
      <c r="CK7" s="1879">
        <v>19888.962000000003</v>
      </c>
      <c r="CL7" s="1879">
        <v>18976.539999999997</v>
      </c>
      <c r="CM7" s="1879">
        <v>13299.85</v>
      </c>
      <c r="CN7" s="1268">
        <v>15587.787</v>
      </c>
      <c r="CO7" s="1882">
        <v>14043.963</v>
      </c>
      <c r="CP7" s="1879">
        <v>15606.553</v>
      </c>
      <c r="CQ7" s="1879">
        <v>17760.253000000001</v>
      </c>
      <c r="CR7" s="1879">
        <v>24043.79</v>
      </c>
      <c r="CS7" s="1879">
        <v>16093.25</v>
      </c>
      <c r="CT7" s="1879">
        <v>18877.578000000001</v>
      </c>
      <c r="CU7" s="1879">
        <v>12141.339</v>
      </c>
      <c r="CV7" s="1879">
        <v>25277.716</v>
      </c>
      <c r="CW7" s="1879">
        <v>22600.003000000001</v>
      </c>
      <c r="CX7" s="1879">
        <v>19452.924999999999</v>
      </c>
      <c r="CY7" s="1879">
        <v>16729.187000000002</v>
      </c>
      <c r="CZ7" s="1881">
        <v>13745.416000000001</v>
      </c>
      <c r="DA7" s="1879">
        <v>27610.578000000001</v>
      </c>
      <c r="DB7" s="1879">
        <v>23937.147000000001</v>
      </c>
      <c r="DC7" s="1879">
        <v>29595.431</v>
      </c>
      <c r="DD7" s="1879">
        <v>31144.514999999999</v>
      </c>
      <c r="DE7" s="1879">
        <v>18400.805999999997</v>
      </c>
      <c r="DF7" s="1879">
        <v>15141.371000000001</v>
      </c>
      <c r="DG7" s="1879">
        <v>20294.025000000001</v>
      </c>
      <c r="DH7" s="1879">
        <v>27460.817000000003</v>
      </c>
      <c r="DI7" s="1879">
        <v>18929.965</v>
      </c>
      <c r="DJ7" s="1879">
        <v>21880.305999999997</v>
      </c>
      <c r="DK7" s="1879">
        <v>22106.194</v>
      </c>
      <c r="DL7" s="1268">
        <v>13138.988999999998</v>
      </c>
      <c r="DM7" s="1882">
        <v>26115.501000000004</v>
      </c>
      <c r="DN7" s="1879">
        <v>12120.865</v>
      </c>
      <c r="DO7" s="1879">
        <v>21667.446000000004</v>
      </c>
      <c r="DP7" s="1879">
        <v>18141.170000000002</v>
      </c>
      <c r="DQ7" s="1879">
        <v>25896.858999999997</v>
      </c>
      <c r="DR7" s="1879">
        <v>14853.655999999999</v>
      </c>
      <c r="DS7" s="1879">
        <v>19536.581000000002</v>
      </c>
      <c r="DT7" s="1879">
        <v>26293.791000000001</v>
      </c>
      <c r="DU7" s="1879">
        <v>26379.546999999999</v>
      </c>
      <c r="DV7" s="1879">
        <v>18567.561000000002</v>
      </c>
      <c r="DW7" s="1879">
        <v>31266.336999999996</v>
      </c>
      <c r="DX7" s="1268">
        <v>30789.371999999999</v>
      </c>
      <c r="DY7" s="1882">
        <v>26194</v>
      </c>
      <c r="DZ7" s="1879">
        <v>11311</v>
      </c>
      <c r="EA7" s="1879">
        <v>13191</v>
      </c>
      <c r="EB7" s="1879">
        <v>18925</v>
      </c>
      <c r="EC7" s="1879">
        <v>21567</v>
      </c>
      <c r="ED7" s="1879">
        <v>17268</v>
      </c>
      <c r="EE7" s="1879">
        <v>19360</v>
      </c>
      <c r="EF7" s="1879">
        <v>17773</v>
      </c>
      <c r="EG7" s="1879">
        <v>21650</v>
      </c>
      <c r="EH7" s="1879">
        <v>23471</v>
      </c>
      <c r="EI7" s="1879">
        <v>24644.55</v>
      </c>
      <c r="EJ7" s="1268">
        <v>23412.322499999998</v>
      </c>
      <c r="EK7" s="1882">
        <v>13914.906999999999</v>
      </c>
      <c r="EL7" s="1879">
        <v>25806.790999999997</v>
      </c>
      <c r="EM7" s="1879">
        <v>19006.48</v>
      </c>
      <c r="EN7" s="1879">
        <v>12986.682000000001</v>
      </c>
      <c r="EO7" s="1879">
        <v>34841.675999999999</v>
      </c>
      <c r="EP7" s="1879">
        <v>18348.690000000002</v>
      </c>
      <c r="EQ7" s="1879">
        <v>24672.604000000003</v>
      </c>
      <c r="ER7" s="1879">
        <v>36228.194000000003</v>
      </c>
      <c r="ES7" s="1879">
        <v>24939.207000000002</v>
      </c>
      <c r="ET7" s="1879">
        <v>22187.070999999996</v>
      </c>
      <c r="EU7" s="1879">
        <v>32615.159</v>
      </c>
      <c r="EV7" s="1268">
        <v>29902.881000000001</v>
      </c>
      <c r="EW7" s="1882">
        <v>34932.413999999997</v>
      </c>
      <c r="EX7" s="1879">
        <v>8106.7179999999989</v>
      </c>
      <c r="EY7" s="1879">
        <v>21077.225999999999</v>
      </c>
      <c r="EZ7" s="1879">
        <v>21923.968000000001</v>
      </c>
      <c r="FA7" s="1879">
        <v>21701.625</v>
      </c>
      <c r="FB7" s="1879">
        <v>0</v>
      </c>
      <c r="FC7" s="1879">
        <v>28235.838</v>
      </c>
      <c r="FD7" s="1879">
        <v>34189.601000000002</v>
      </c>
      <c r="FE7" s="1879">
        <v>20480</v>
      </c>
      <c r="FF7" s="1879">
        <v>48563.947999999997</v>
      </c>
      <c r="FG7" s="1879">
        <v>29931.184000000001</v>
      </c>
      <c r="FH7" s="1897">
        <v>31427.743200000001</v>
      </c>
      <c r="FI7" s="1900">
        <v>27846.437000000005</v>
      </c>
      <c r="FJ7" s="1899">
        <v>35673.544999999998</v>
      </c>
      <c r="FK7" s="1899">
        <v>35411.961000000003</v>
      </c>
      <c r="FL7" s="1899">
        <v>31903.196</v>
      </c>
      <c r="FM7" s="1899">
        <v>26758.537</v>
      </c>
      <c r="FN7" s="1899">
        <v>32746.833999999999</v>
      </c>
      <c r="FO7" s="1899">
        <v>13000.963</v>
      </c>
      <c r="FP7" s="1899">
        <v>50887.256999999998</v>
      </c>
      <c r="FQ7" s="1899">
        <v>38494</v>
      </c>
      <c r="FR7" s="1904">
        <v>14075</v>
      </c>
      <c r="FS7" s="1904">
        <v>33687</v>
      </c>
      <c r="FT7" s="1905">
        <v>33526</v>
      </c>
    </row>
    <row r="8" spans="1:176" s="1172" customFormat="1" ht="37.5" customHeight="1" x14ac:dyDescent="0.5">
      <c r="A8" s="1887" t="s">
        <v>888</v>
      </c>
      <c r="B8" s="1877">
        <v>0</v>
      </c>
      <c r="C8" s="1254">
        <v>0</v>
      </c>
      <c r="D8" s="1254">
        <v>0</v>
      </c>
      <c r="E8" s="1254">
        <v>0</v>
      </c>
      <c r="F8" s="1254">
        <v>0</v>
      </c>
      <c r="G8" s="1254">
        <v>0</v>
      </c>
      <c r="H8" s="1879">
        <v>0</v>
      </c>
      <c r="I8" s="1879">
        <v>0</v>
      </c>
      <c r="J8" s="1879">
        <v>0</v>
      </c>
      <c r="K8" s="1880">
        <v>0</v>
      </c>
      <c r="L8" s="1880">
        <v>0</v>
      </c>
      <c r="M8" s="1883">
        <v>0</v>
      </c>
      <c r="N8" s="1882">
        <v>0</v>
      </c>
      <c r="O8" s="1880">
        <v>0</v>
      </c>
      <c r="P8" s="1880">
        <v>5969.0940000000001</v>
      </c>
      <c r="Q8" s="1880">
        <v>13127.695</v>
      </c>
      <c r="R8" s="1880">
        <v>15905.883</v>
      </c>
      <c r="S8" s="1880">
        <v>11861.771000000001</v>
      </c>
      <c r="T8" s="1880">
        <v>5052.8100000000004</v>
      </c>
      <c r="U8" s="1880">
        <v>11974.460999999999</v>
      </c>
      <c r="V8" s="1880">
        <v>0</v>
      </c>
      <c r="W8" s="1880">
        <v>9863.6209999999992</v>
      </c>
      <c r="X8" s="1880">
        <v>14950.687</v>
      </c>
      <c r="Y8" s="1881">
        <v>6990.5559999999996</v>
      </c>
      <c r="Z8" s="1882">
        <v>7979.7190000000001</v>
      </c>
      <c r="AA8" s="1880">
        <v>8952.5059999999994</v>
      </c>
      <c r="AB8" s="1880">
        <v>15153.094000000001</v>
      </c>
      <c r="AC8" s="1880">
        <v>9328.6059999999998</v>
      </c>
      <c r="AD8" s="1880">
        <v>0</v>
      </c>
      <c r="AE8" s="1880">
        <v>0</v>
      </c>
      <c r="AF8" s="1880">
        <v>0</v>
      </c>
      <c r="AG8" s="1880">
        <v>0</v>
      </c>
      <c r="AH8" s="1880">
        <v>0</v>
      </c>
      <c r="AI8" s="1880">
        <v>0</v>
      </c>
      <c r="AJ8" s="1880">
        <v>0</v>
      </c>
      <c r="AK8" s="1883">
        <v>0</v>
      </c>
      <c r="AL8" s="1882">
        <v>0</v>
      </c>
      <c r="AM8" s="1880">
        <v>0</v>
      </c>
      <c r="AN8" s="1880">
        <v>0</v>
      </c>
      <c r="AO8" s="1880">
        <v>0</v>
      </c>
      <c r="AP8" s="1880">
        <v>0</v>
      </c>
      <c r="AQ8" s="1880">
        <v>0</v>
      </c>
      <c r="AR8" s="1883">
        <v>0</v>
      </c>
      <c r="AS8" s="1882">
        <v>0</v>
      </c>
      <c r="AT8" s="1880">
        <v>0</v>
      </c>
      <c r="AU8" s="1880">
        <v>0</v>
      </c>
      <c r="AV8" s="1880">
        <v>0</v>
      </c>
      <c r="AW8" s="1880">
        <v>0</v>
      </c>
      <c r="AX8" s="1880">
        <v>0</v>
      </c>
      <c r="AY8" s="1880">
        <v>0</v>
      </c>
      <c r="AZ8" s="1880">
        <v>0</v>
      </c>
      <c r="BA8" s="1880">
        <v>0</v>
      </c>
      <c r="BB8" s="1880">
        <v>0</v>
      </c>
      <c r="BC8" s="1880">
        <v>0</v>
      </c>
      <c r="BD8" s="1883">
        <v>0</v>
      </c>
      <c r="BE8" s="1882">
        <v>2969.6260000000002</v>
      </c>
      <c r="BF8" s="1880">
        <v>12952.186000000002</v>
      </c>
      <c r="BG8" s="1880">
        <v>11888.864</v>
      </c>
      <c r="BH8" s="1880">
        <v>14940.241000000002</v>
      </c>
      <c r="BI8" s="1880">
        <v>6428.4440000000004</v>
      </c>
      <c r="BJ8" s="1880">
        <v>11525.45</v>
      </c>
      <c r="BK8" s="1880">
        <v>20638.303</v>
      </c>
      <c r="BL8" s="1880">
        <v>15873.2603925</v>
      </c>
      <c r="BM8" s="1880">
        <v>7549.2485775000005</v>
      </c>
      <c r="BN8" s="1880">
        <v>11925.196</v>
      </c>
      <c r="BO8" s="1880">
        <v>0</v>
      </c>
      <c r="BP8" s="1881">
        <v>0</v>
      </c>
      <c r="BQ8" s="1882">
        <v>12913.074000000001</v>
      </c>
      <c r="BR8" s="1879">
        <v>19951.61</v>
      </c>
      <c r="BS8" s="1879">
        <v>17949.923999999999</v>
      </c>
      <c r="BT8" s="1879">
        <v>18175.977172500003</v>
      </c>
      <c r="BU8" s="1879">
        <v>34898.676999999996</v>
      </c>
      <c r="BV8" s="1879">
        <v>43466.714999999997</v>
      </c>
      <c r="BW8" s="1879">
        <v>23357.133999999998</v>
      </c>
      <c r="BX8" s="1879">
        <v>107870.0289775</v>
      </c>
      <c r="BY8" s="1879">
        <v>32756.514000000003</v>
      </c>
      <c r="BZ8" s="1879">
        <v>0</v>
      </c>
      <c r="CA8" s="1879">
        <v>29828.176609999995</v>
      </c>
      <c r="CB8" s="1881">
        <v>42684.697702500001</v>
      </c>
      <c r="CC8" s="1879">
        <v>24297.315472499999</v>
      </c>
      <c r="CD8" s="1879">
        <v>29665.690897500001</v>
      </c>
      <c r="CE8" s="1879">
        <v>49091.524957500005</v>
      </c>
      <c r="CF8" s="1879">
        <v>9398.7510000000002</v>
      </c>
      <c r="CG8" s="1879">
        <v>40699.491000000002</v>
      </c>
      <c r="CH8" s="1879">
        <v>0</v>
      </c>
      <c r="CI8" s="1879">
        <v>86597</v>
      </c>
      <c r="CJ8" s="1879">
        <v>9335.7750675000007</v>
      </c>
      <c r="CK8" s="1879">
        <v>9976.6029825000005</v>
      </c>
      <c r="CL8" s="1879">
        <v>20389.727924999999</v>
      </c>
      <c r="CM8" s="1879">
        <v>0</v>
      </c>
      <c r="CN8" s="1268">
        <v>0</v>
      </c>
      <c r="CO8" s="1882">
        <v>34874.728665000002</v>
      </c>
      <c r="CP8" s="1879">
        <v>35726.101897500004</v>
      </c>
      <c r="CQ8" s="1879">
        <v>18869.409</v>
      </c>
      <c r="CR8" s="1879">
        <v>21757.61</v>
      </c>
      <c r="CS8" s="1879">
        <v>21807.614000000001</v>
      </c>
      <c r="CT8" s="1879">
        <v>0</v>
      </c>
      <c r="CU8" s="1879">
        <v>27394.904999999999</v>
      </c>
      <c r="CV8" s="1879">
        <v>15640.401</v>
      </c>
      <c r="CW8" s="1879">
        <v>18825.136999999999</v>
      </c>
      <c r="CX8" s="1879">
        <v>4036.7649999999999</v>
      </c>
      <c r="CY8" s="1879">
        <v>8902.7060000000001</v>
      </c>
      <c r="CZ8" s="1881">
        <v>0</v>
      </c>
      <c r="DA8" s="1879">
        <v>0</v>
      </c>
      <c r="DB8" s="1879">
        <v>0</v>
      </c>
      <c r="DC8" s="1879">
        <v>16949.714</v>
      </c>
      <c r="DD8" s="1879">
        <v>5079.5870000000004</v>
      </c>
      <c r="DE8" s="1879">
        <v>0</v>
      </c>
      <c r="DF8" s="1879">
        <v>0</v>
      </c>
      <c r="DG8" s="1879">
        <v>35682.856</v>
      </c>
      <c r="DH8" s="1879">
        <v>0</v>
      </c>
      <c r="DI8" s="1879">
        <v>10929.9</v>
      </c>
      <c r="DJ8" s="1879">
        <v>10929.9</v>
      </c>
      <c r="DK8" s="1879">
        <v>0</v>
      </c>
      <c r="DL8" s="1268">
        <v>10982.698</v>
      </c>
      <c r="DM8" s="1882">
        <v>31289.951999999997</v>
      </c>
      <c r="DN8" s="1879">
        <v>0</v>
      </c>
      <c r="DO8" s="1879">
        <v>10833.14</v>
      </c>
      <c r="DP8" s="1879">
        <v>13746.171</v>
      </c>
      <c r="DQ8" s="1879">
        <v>9972.35</v>
      </c>
      <c r="DR8" s="1879">
        <v>0</v>
      </c>
      <c r="DS8" s="1879">
        <v>27818.455000000002</v>
      </c>
      <c r="DT8" s="1879">
        <v>10890.212</v>
      </c>
      <c r="DU8" s="1879">
        <v>22014.085999999999</v>
      </c>
      <c r="DV8" s="1879">
        <v>19991.256000000001</v>
      </c>
      <c r="DW8" s="1879">
        <v>9945.1689999999999</v>
      </c>
      <c r="DX8" s="1268">
        <v>19869.46</v>
      </c>
      <c r="DY8" s="1882">
        <v>9962</v>
      </c>
      <c r="DZ8" s="1879">
        <v>25275</v>
      </c>
      <c r="EA8" s="1879">
        <v>10480</v>
      </c>
      <c r="EB8" s="1879">
        <v>19914</v>
      </c>
      <c r="EC8" s="1879">
        <v>20706</v>
      </c>
      <c r="ED8" s="1879">
        <v>20963</v>
      </c>
      <c r="EE8" s="1879">
        <v>23769</v>
      </c>
      <c r="EF8" s="1879">
        <v>21335</v>
      </c>
      <c r="EG8" s="1879">
        <v>24960</v>
      </c>
      <c r="EH8" s="1879">
        <v>10964</v>
      </c>
      <c r="EI8" s="1879">
        <v>11512.2</v>
      </c>
      <c r="EJ8" s="1268">
        <v>10936.59</v>
      </c>
      <c r="EK8" s="1882">
        <v>17914.548999999999</v>
      </c>
      <c r="EL8" s="1879">
        <v>19771.672999999999</v>
      </c>
      <c r="EM8" s="1879">
        <v>18416.220999999998</v>
      </c>
      <c r="EN8" s="1879">
        <v>27615.613000000001</v>
      </c>
      <c r="EO8" s="1879">
        <v>20872.915999999997</v>
      </c>
      <c r="EP8" s="1879">
        <v>20888.881999999998</v>
      </c>
      <c r="EQ8" s="1879">
        <v>18940.024000000001</v>
      </c>
      <c r="ER8" s="1879">
        <v>0</v>
      </c>
      <c r="ES8" s="1879">
        <v>20853.410000000003</v>
      </c>
      <c r="ET8" s="1879">
        <v>10921.184000000001</v>
      </c>
      <c r="EU8" s="1879">
        <v>20830.468999999997</v>
      </c>
      <c r="EV8" s="1268">
        <v>20750.453999999998</v>
      </c>
      <c r="EW8" s="1882">
        <v>10812.140000000001</v>
      </c>
      <c r="EX8" s="1879">
        <v>9995.1689999999999</v>
      </c>
      <c r="EY8" s="1879">
        <v>23179.845000000001</v>
      </c>
      <c r="EZ8" s="1879">
        <v>10035.906999999999</v>
      </c>
      <c r="FA8" s="1879">
        <v>31702.302999999996</v>
      </c>
      <c r="FB8" s="1879">
        <v>22607.881000000001</v>
      </c>
      <c r="FC8" s="1879">
        <v>16968.866999999998</v>
      </c>
      <c r="FD8" s="1879">
        <v>24158.878000000001</v>
      </c>
      <c r="FE8" s="1879">
        <v>0</v>
      </c>
      <c r="FF8" s="1879">
        <v>28497.075000000001</v>
      </c>
      <c r="FG8" s="1879">
        <v>22785.646999999997</v>
      </c>
      <c r="FH8" s="1897">
        <v>23924.929349999999</v>
      </c>
      <c r="FI8" s="1900">
        <v>28046.258000000002</v>
      </c>
      <c r="FJ8" s="1899">
        <v>0</v>
      </c>
      <c r="FK8" s="1899">
        <v>9940.9529999999995</v>
      </c>
      <c r="FL8" s="1899">
        <v>10977.224999999999</v>
      </c>
      <c r="FM8" s="1899">
        <v>16964.752</v>
      </c>
      <c r="FN8" s="1899">
        <v>24797.929</v>
      </c>
      <c r="FO8" s="1899">
        <v>11972.689</v>
      </c>
      <c r="FP8" s="1899">
        <v>31047.926000000003</v>
      </c>
      <c r="FQ8" s="1899">
        <v>14777</v>
      </c>
      <c r="FR8" s="1899">
        <v>21917</v>
      </c>
      <c r="FS8" s="1899">
        <v>23459</v>
      </c>
      <c r="FT8" s="1903">
        <v>0</v>
      </c>
    </row>
    <row r="9" spans="1:176" s="1172" customFormat="1" ht="37.5" customHeight="1" thickBot="1" x14ac:dyDescent="0.55000000000000004">
      <c r="A9" s="1888" t="s">
        <v>889</v>
      </c>
      <c r="B9" s="1889">
        <v>3165518.44</v>
      </c>
      <c r="C9" s="1890">
        <v>2206747.63</v>
      </c>
      <c r="D9" s="1890">
        <v>3233318.74</v>
      </c>
      <c r="E9" s="1890">
        <v>3376930</v>
      </c>
      <c r="F9" s="1890">
        <v>2523186</v>
      </c>
      <c r="G9" s="1890">
        <v>2015814</v>
      </c>
      <c r="H9" s="1891">
        <v>3061117.08</v>
      </c>
      <c r="I9" s="1891">
        <v>2130748</v>
      </c>
      <c r="J9" s="1891">
        <v>2114624</v>
      </c>
      <c r="K9" s="1891">
        <v>2401624</v>
      </c>
      <c r="L9" s="1891">
        <v>2524140</v>
      </c>
      <c r="M9" s="1892">
        <v>2410338</v>
      </c>
      <c r="N9" s="1893">
        <v>2283351.91</v>
      </c>
      <c r="O9" s="1891">
        <v>1235074.3899999999</v>
      </c>
      <c r="P9" s="1891">
        <v>1900955</v>
      </c>
      <c r="Q9" s="1891">
        <v>1716758.68</v>
      </c>
      <c r="R9" s="1891">
        <v>1720000</v>
      </c>
      <c r="S9" s="1891">
        <v>1467522.71</v>
      </c>
      <c r="T9" s="1891">
        <v>2556530</v>
      </c>
      <c r="U9" s="1891">
        <v>2567154</v>
      </c>
      <c r="V9" s="1891">
        <v>0</v>
      </c>
      <c r="W9" s="1891">
        <v>0</v>
      </c>
      <c r="X9" s="1891">
        <v>0</v>
      </c>
      <c r="Y9" s="1892">
        <v>0</v>
      </c>
      <c r="Z9" s="1893">
        <v>0</v>
      </c>
      <c r="AA9" s="1891">
        <v>0</v>
      </c>
      <c r="AB9" s="1891">
        <v>0</v>
      </c>
      <c r="AC9" s="1891">
        <v>0</v>
      </c>
      <c r="AD9" s="1891">
        <v>0</v>
      </c>
      <c r="AE9" s="1891">
        <v>0</v>
      </c>
      <c r="AF9" s="1891">
        <v>1448667</v>
      </c>
      <c r="AG9" s="1891">
        <v>1788735</v>
      </c>
      <c r="AH9" s="1891">
        <v>2012153</v>
      </c>
      <c r="AI9" s="1891">
        <v>1713241</v>
      </c>
      <c r="AJ9" s="1891">
        <v>2202386</v>
      </c>
      <c r="AK9" s="1894">
        <v>2407829</v>
      </c>
      <c r="AL9" s="1893">
        <v>1862621</v>
      </c>
      <c r="AM9" s="1891">
        <v>1637288.41</v>
      </c>
      <c r="AN9" s="1891">
        <v>1471482.53</v>
      </c>
      <c r="AO9" s="1891">
        <v>1902184</v>
      </c>
      <c r="AP9" s="1891">
        <v>1848986.66</v>
      </c>
      <c r="AQ9" s="1891">
        <v>2041079</v>
      </c>
      <c r="AR9" s="1894">
        <v>1834598</v>
      </c>
      <c r="AS9" s="1893">
        <v>1626880</v>
      </c>
      <c r="AT9" s="1891">
        <v>1430117</v>
      </c>
      <c r="AU9" s="1891">
        <v>1669978.73</v>
      </c>
      <c r="AV9" s="1891">
        <v>1732725</v>
      </c>
      <c r="AW9" s="1891">
        <v>1442176</v>
      </c>
      <c r="AX9" s="1891">
        <v>1228384.33</v>
      </c>
      <c r="AY9" s="1891">
        <v>1823177</v>
      </c>
      <c r="AZ9" s="1891">
        <v>2453109</v>
      </c>
      <c r="BA9" s="1891">
        <v>2647651</v>
      </c>
      <c r="BB9" s="1891">
        <v>2163008</v>
      </c>
      <c r="BC9" s="1891">
        <v>1205502</v>
      </c>
      <c r="BD9" s="1894">
        <v>1130865</v>
      </c>
      <c r="BE9" s="1893">
        <v>1029209</v>
      </c>
      <c r="BF9" s="1891">
        <v>685094.12</v>
      </c>
      <c r="BG9" s="1891">
        <v>642214.63</v>
      </c>
      <c r="BH9" s="1891">
        <v>575054.56000000006</v>
      </c>
      <c r="BI9" s="1891">
        <v>373577.6</v>
      </c>
      <c r="BJ9" s="1891">
        <v>84404.03</v>
      </c>
      <c r="BK9" s="1891">
        <v>0</v>
      </c>
      <c r="BL9" s="1891">
        <v>0</v>
      </c>
      <c r="BM9" s="1891">
        <v>0</v>
      </c>
      <c r="BN9" s="1891">
        <v>0</v>
      </c>
      <c r="BO9" s="1891">
        <v>30989</v>
      </c>
      <c r="BP9" s="1892">
        <v>582138</v>
      </c>
      <c r="BQ9" s="1893">
        <v>501590.41</v>
      </c>
      <c r="BR9" s="1891">
        <v>405951.05</v>
      </c>
      <c r="BS9" s="1891">
        <v>434062.98</v>
      </c>
      <c r="BT9" s="1891">
        <v>515012.66</v>
      </c>
      <c r="BU9" s="1891">
        <v>532696.18999999994</v>
      </c>
      <c r="BV9" s="1891">
        <v>804452.84</v>
      </c>
      <c r="BW9" s="1891">
        <v>1085054</v>
      </c>
      <c r="BX9" s="1891">
        <v>1721805</v>
      </c>
      <c r="BY9" s="1891">
        <v>1716646.8</v>
      </c>
      <c r="BZ9" s="1891">
        <v>1436114</v>
      </c>
      <c r="CA9" s="1891">
        <v>1290747</v>
      </c>
      <c r="CB9" s="1892">
        <v>1268765</v>
      </c>
      <c r="CC9" s="1891">
        <v>1095922</v>
      </c>
      <c r="CD9" s="1891">
        <v>1146451</v>
      </c>
      <c r="CE9" s="1891">
        <v>2493117</v>
      </c>
      <c r="CF9" s="1891">
        <v>2187820.92</v>
      </c>
      <c r="CG9" s="1891">
        <v>1718412.91</v>
      </c>
      <c r="CH9" s="1891">
        <v>1415246.25</v>
      </c>
      <c r="CI9" s="1891">
        <v>2694889.23</v>
      </c>
      <c r="CJ9" s="1891">
        <v>2840884.07</v>
      </c>
      <c r="CK9" s="1891">
        <v>2703491.98</v>
      </c>
      <c r="CL9" s="1891">
        <v>2891235.93</v>
      </c>
      <c r="CM9" s="1891">
        <v>2237811.92</v>
      </c>
      <c r="CN9" s="1895">
        <v>2610846.61</v>
      </c>
      <c r="CO9" s="1893">
        <v>1862224.36</v>
      </c>
      <c r="CP9" s="1891">
        <v>1362289</v>
      </c>
      <c r="CQ9" s="1891">
        <v>1519494.89</v>
      </c>
      <c r="CR9" s="1891">
        <v>1863654.39</v>
      </c>
      <c r="CS9" s="1891">
        <v>2167784</v>
      </c>
      <c r="CT9" s="1891">
        <v>2025474.04</v>
      </c>
      <c r="CU9" s="1891">
        <v>2406898.73</v>
      </c>
      <c r="CV9" s="1891">
        <v>3062869.05</v>
      </c>
      <c r="CW9" s="1891">
        <v>1776610.34</v>
      </c>
      <c r="CX9" s="1891">
        <v>2000399.83</v>
      </c>
      <c r="CY9" s="1891">
        <v>1568357.01</v>
      </c>
      <c r="CZ9" s="1892">
        <v>2148476.61</v>
      </c>
      <c r="DA9" s="1891">
        <v>2135537.63</v>
      </c>
      <c r="DB9" s="1891">
        <v>1670290.56</v>
      </c>
      <c r="DC9" s="1891">
        <v>1902914.095</v>
      </c>
      <c r="DD9" s="1891">
        <v>2063042.44</v>
      </c>
      <c r="DE9" s="1891">
        <v>2393646.5699999998</v>
      </c>
      <c r="DF9" s="1891">
        <v>2228653.56</v>
      </c>
      <c r="DG9" s="1891">
        <v>2252724.4500000002</v>
      </c>
      <c r="DH9" s="1891">
        <v>1977587.37</v>
      </c>
      <c r="DI9" s="1891">
        <v>1928421.42</v>
      </c>
      <c r="DJ9" s="1896">
        <v>1948502.28</v>
      </c>
      <c r="DK9" s="1891">
        <v>1999754.28</v>
      </c>
      <c r="DL9" s="1895">
        <v>2099741.9939999999</v>
      </c>
      <c r="DM9" s="1893">
        <v>1929187.88</v>
      </c>
      <c r="DN9" s="1891">
        <v>1461278.58</v>
      </c>
      <c r="DO9" s="1891">
        <v>1816615.53</v>
      </c>
      <c r="DP9" s="1891">
        <v>1905397.9146828617</v>
      </c>
      <c r="DQ9" s="1891">
        <v>1832808.1</v>
      </c>
      <c r="DR9" s="1891">
        <v>1515132.02</v>
      </c>
      <c r="DS9" s="1891">
        <v>1558343.66</v>
      </c>
      <c r="DT9" s="1891">
        <v>1490042.79</v>
      </c>
      <c r="DU9" s="1891">
        <v>768223.28</v>
      </c>
      <c r="DV9" s="1891">
        <v>1272203.2433333334</v>
      </c>
      <c r="DW9" s="1891">
        <v>1208593.0811666667</v>
      </c>
      <c r="DX9" s="1895">
        <v>1148163.4271083332</v>
      </c>
      <c r="DY9" s="1893">
        <v>1326675.31</v>
      </c>
      <c r="DZ9" s="1891">
        <v>1706275.74</v>
      </c>
      <c r="EA9" s="1891">
        <v>2034208.62</v>
      </c>
      <c r="EB9" s="1891">
        <v>1577601.92</v>
      </c>
      <c r="EC9" s="1891">
        <v>1777851.54</v>
      </c>
      <c r="ED9" s="1891">
        <v>2403142.91</v>
      </c>
      <c r="EE9" s="1891">
        <v>1754073.22</v>
      </c>
      <c r="EF9" s="1891">
        <v>2923416.0100000002</v>
      </c>
      <c r="EG9" s="1891">
        <v>2360210.7133333334</v>
      </c>
      <c r="EH9" s="1891">
        <v>2345899.9811111111</v>
      </c>
      <c r="EI9" s="1891">
        <v>2543175.5681481478</v>
      </c>
      <c r="EJ9" s="1895">
        <v>2444537.7746296292</v>
      </c>
      <c r="EK9" s="1893">
        <v>1906912.25</v>
      </c>
      <c r="EL9" s="1891">
        <v>1692661.27</v>
      </c>
      <c r="EM9" s="1891">
        <v>2530970.88</v>
      </c>
      <c r="EN9" s="1891">
        <v>1700385.62</v>
      </c>
      <c r="EO9" s="1891">
        <v>1970516.45</v>
      </c>
      <c r="EP9" s="1891">
        <v>2788549.5</v>
      </c>
      <c r="EQ9" s="1891">
        <v>2153150.5233333334</v>
      </c>
      <c r="ER9" s="1891">
        <v>2379532.9750000001</v>
      </c>
      <c r="ES9" s="1891">
        <v>2266341.7491666665</v>
      </c>
      <c r="ET9" s="1891">
        <v>2379658.836625</v>
      </c>
      <c r="EU9" s="1891">
        <v>2498641.7784562502</v>
      </c>
      <c r="EV9" s="1895">
        <v>2623573.8673790628</v>
      </c>
      <c r="EW9" s="1893">
        <v>1843611.35</v>
      </c>
      <c r="EX9" s="1891">
        <v>1739840.88</v>
      </c>
      <c r="EY9" s="1891">
        <v>2195660.0499999998</v>
      </c>
      <c r="EZ9" s="1891">
        <v>2155529.84</v>
      </c>
      <c r="FA9" s="1891">
        <v>2456005.37</v>
      </c>
      <c r="FB9" s="1891">
        <v>2301471.46</v>
      </c>
      <c r="FC9" s="1891">
        <v>2304335.5566666666</v>
      </c>
      <c r="FD9" s="1891">
        <v>2353937.4622222222</v>
      </c>
      <c r="FE9" s="1891">
        <v>2471634.3353333334</v>
      </c>
      <c r="FF9" s="1891">
        <v>2376635.7847407409</v>
      </c>
      <c r="FG9" s="1891">
        <v>2412785.8987777778</v>
      </c>
      <c r="FH9" s="1898">
        <v>2394710.8417592593</v>
      </c>
      <c r="FI9" s="1901">
        <v>2394710.8417592593</v>
      </c>
      <c r="FJ9" s="1902">
        <v>2274975.2996712965</v>
      </c>
      <c r="FK9" s="1902">
        <v>2388724.0646548616</v>
      </c>
      <c r="FL9" s="1902">
        <v>2352803.4020284726</v>
      </c>
      <c r="FM9" s="1902">
        <v>2470443.5721298964</v>
      </c>
      <c r="FN9" s="1902">
        <v>2593965.7507363912</v>
      </c>
      <c r="FO9" s="1902">
        <v>2472404.2416315866</v>
      </c>
      <c r="FP9" s="1902">
        <v>2348784.0295500071</v>
      </c>
      <c r="FQ9" s="1902">
        <v>2231344.8280725065</v>
      </c>
      <c r="FR9" s="1902">
        <v>2499106.2074412075</v>
      </c>
      <c r="FS9" s="1902">
        <v>2525157</v>
      </c>
      <c r="FT9" s="1906">
        <v>2588285.9249999998</v>
      </c>
    </row>
    <row r="10" spans="1:176" s="1178" customFormat="1" ht="21" customHeight="1" thickTop="1" x14ac:dyDescent="0.5">
      <c r="B10" s="1244"/>
      <c r="C10" s="1244"/>
      <c r="D10" s="1244"/>
      <c r="E10" s="1245"/>
      <c r="F10" s="1245"/>
      <c r="G10" s="1245"/>
      <c r="H10" s="1246"/>
      <c r="I10" s="1271"/>
      <c r="J10" s="1271"/>
      <c r="K10" s="1264"/>
      <c r="L10" s="1264"/>
      <c r="M10" s="1270"/>
      <c r="N10" s="1264"/>
      <c r="O10" s="1264"/>
      <c r="P10" s="1264"/>
      <c r="Q10" s="1264"/>
      <c r="R10" s="1264"/>
      <c r="S10" s="1264"/>
      <c r="T10" s="1264"/>
      <c r="U10" s="1264"/>
      <c r="V10" s="1204"/>
      <c r="W10" s="1264"/>
      <c r="X10" s="1264"/>
      <c r="Y10" s="1270"/>
      <c r="Z10" s="1264"/>
      <c r="AA10" s="1264"/>
      <c r="AB10" s="1264"/>
      <c r="AC10" s="1264"/>
      <c r="AD10" s="1264"/>
      <c r="AE10" s="1264"/>
      <c r="AF10" s="1264"/>
      <c r="AG10" s="1264"/>
      <c r="AH10" s="1264"/>
      <c r="AI10" s="1264"/>
      <c r="AJ10" s="1264"/>
      <c r="AK10" s="1264"/>
      <c r="AL10" s="1264"/>
      <c r="AM10" s="1264"/>
      <c r="AN10" s="1264"/>
      <c r="AO10" s="1264"/>
      <c r="AP10" s="1264"/>
      <c r="AQ10" s="1264"/>
      <c r="AR10" s="1264"/>
      <c r="AS10" s="1264"/>
      <c r="AT10" s="1264"/>
      <c r="AU10" s="1264"/>
      <c r="AV10" s="1264"/>
      <c r="AW10" s="1264"/>
      <c r="AX10" s="1264"/>
      <c r="AY10" s="1264"/>
      <c r="AZ10" s="1264"/>
      <c r="BA10" s="1264"/>
      <c r="BB10" s="1264"/>
      <c r="BC10" s="1264"/>
      <c r="BD10" s="1264"/>
      <c r="BE10" s="1273"/>
      <c r="BF10" s="1273"/>
      <c r="BG10" s="1274"/>
      <c r="BH10" s="1275"/>
      <c r="BI10" s="1275"/>
      <c r="BJ10" s="1275"/>
      <c r="BK10" s="1275"/>
      <c r="BL10" s="1275"/>
      <c r="BM10" s="1275"/>
      <c r="BN10" s="1275"/>
      <c r="BO10" s="1275"/>
      <c r="BP10" s="1784"/>
      <c r="BQ10" s="1275"/>
      <c r="BR10" s="1275"/>
      <c r="BS10" s="1275"/>
      <c r="BT10" s="1275"/>
      <c r="BU10" s="1275"/>
      <c r="BV10" s="1275"/>
      <c r="BW10" s="1275"/>
      <c r="BX10" s="1275"/>
      <c r="BY10" s="1275"/>
      <c r="BZ10" s="1275"/>
      <c r="CA10" s="1275"/>
      <c r="CB10" s="1784"/>
      <c r="CC10" s="1275"/>
      <c r="CD10" s="1275"/>
      <c r="CE10" s="1275"/>
      <c r="CF10" s="1275"/>
      <c r="CG10" s="1275"/>
      <c r="CH10" s="1275"/>
      <c r="CI10" s="1275"/>
      <c r="CJ10" s="1275"/>
      <c r="CK10" s="1275"/>
      <c r="CL10" s="1275"/>
      <c r="CM10" s="1275"/>
      <c r="CN10" s="1784"/>
      <c r="CO10" s="1275"/>
      <c r="CP10" s="1275"/>
      <c r="CQ10" s="1275"/>
      <c r="CR10" s="1275"/>
      <c r="CS10" s="1275"/>
      <c r="CT10" s="1275"/>
      <c r="CU10" s="1275"/>
      <c r="CV10" s="1275"/>
      <c r="CW10" s="1275"/>
      <c r="CX10" s="1275"/>
      <c r="CY10" s="1275"/>
      <c r="CZ10" s="1784"/>
      <c r="DA10" s="1275"/>
      <c r="DB10" s="1275"/>
      <c r="DC10" s="1275"/>
      <c r="DD10" s="1276"/>
      <c r="DE10" s="1276"/>
      <c r="DF10" s="1276"/>
      <c r="DG10" s="1276"/>
      <c r="DH10" s="1276"/>
      <c r="DI10" s="1276"/>
      <c r="DJ10" s="1275"/>
      <c r="DK10" s="1275"/>
      <c r="DL10" s="1784"/>
      <c r="DM10" s="1275"/>
      <c r="DN10" s="1275"/>
      <c r="DO10" s="1275"/>
      <c r="DP10" s="1275"/>
      <c r="DQ10" s="1275"/>
      <c r="DR10" s="1275"/>
      <c r="DS10" s="1275"/>
      <c r="DT10" s="1275"/>
      <c r="DU10" s="1275"/>
      <c r="DV10" s="1275"/>
      <c r="DW10" s="1275"/>
      <c r="DX10" s="1784"/>
      <c r="DY10" s="1275"/>
      <c r="DZ10" s="1275"/>
      <c r="EA10" s="1275"/>
      <c r="EB10" s="1275"/>
      <c r="EC10" s="1275"/>
      <c r="ED10" s="1275"/>
      <c r="EE10" s="1275"/>
      <c r="EF10" s="1275"/>
      <c r="EG10" s="1275"/>
      <c r="EH10" s="1275"/>
      <c r="EI10" s="1275"/>
      <c r="EJ10" s="1784"/>
      <c r="EK10" s="1275"/>
      <c r="EL10" s="1275"/>
      <c r="EM10" s="1275"/>
      <c r="EN10" s="1275"/>
      <c r="EO10" s="1275"/>
      <c r="EP10" s="1275"/>
      <c r="EQ10" s="1275"/>
      <c r="ER10" s="1275"/>
      <c r="ES10" s="1275"/>
      <c r="ET10" s="1275"/>
      <c r="EU10" s="1275"/>
      <c r="EV10" s="1784"/>
      <c r="EW10" s="1275"/>
      <c r="EX10" s="1275"/>
      <c r="EY10" s="1275"/>
      <c r="EZ10" s="1275"/>
      <c r="FA10" s="1275"/>
      <c r="FB10" s="1275"/>
      <c r="FC10" s="1275"/>
      <c r="FD10" s="1275"/>
      <c r="FE10" s="1275"/>
      <c r="FF10" s="1275"/>
      <c r="FG10" s="1275"/>
      <c r="FH10" s="1275"/>
      <c r="FI10" s="1275"/>
      <c r="FJ10" s="1275"/>
      <c r="FK10" s="1275"/>
      <c r="FL10" s="1275"/>
      <c r="FM10" s="1275"/>
      <c r="FN10" s="1275"/>
      <c r="FO10" s="1275"/>
      <c r="FP10" s="1275"/>
      <c r="FQ10" s="1275"/>
      <c r="FR10" s="1275"/>
      <c r="FS10" s="1275"/>
      <c r="FT10" s="1275"/>
    </row>
    <row r="12" spans="1:176" ht="22.5" customHeight="1" x14ac:dyDescent="0.4">
      <c r="A12" s="1277"/>
      <c r="B12" s="1277"/>
      <c r="C12" s="1277"/>
      <c r="D12" s="1277"/>
      <c r="E12" s="1277"/>
      <c r="F12" s="1277"/>
      <c r="G12" s="1277"/>
      <c r="H12" s="1277"/>
      <c r="I12" s="1277"/>
      <c r="J12" s="1277"/>
      <c r="K12" s="1277"/>
      <c r="L12" s="1277"/>
      <c r="M12" s="1277"/>
      <c r="N12" s="1277"/>
      <c r="O12" s="1277"/>
      <c r="P12" s="1277"/>
      <c r="Q12" s="1277"/>
      <c r="R12" s="1277"/>
      <c r="S12" s="1277"/>
      <c r="T12" s="1277"/>
      <c r="U12" s="1277"/>
      <c r="V12" s="1277"/>
      <c r="W12" s="1277"/>
      <c r="X12" s="1277"/>
      <c r="Y12" s="1776"/>
      <c r="Z12" s="1278"/>
      <c r="AA12" s="1278"/>
      <c r="AB12" s="1278"/>
      <c r="AC12" s="1278"/>
      <c r="AD12" s="1278"/>
      <c r="AE12" s="1278"/>
      <c r="AF12" s="1278"/>
      <c r="AG12" s="1278"/>
      <c r="AH12" s="1278"/>
      <c r="AI12" s="1278"/>
      <c r="AJ12" s="1278"/>
      <c r="AK12" s="1278"/>
      <c r="AL12" s="1278"/>
      <c r="AM12" s="1278"/>
      <c r="AN12" s="1278"/>
      <c r="AO12" s="1278"/>
      <c r="AP12" s="1278"/>
      <c r="AQ12" s="1278"/>
      <c r="AR12" s="1278"/>
      <c r="AS12" s="1278"/>
      <c r="AT12" s="1278"/>
      <c r="AU12" s="1278"/>
      <c r="AV12" s="1278"/>
      <c r="AW12" s="1278"/>
      <c r="AX12" s="1278"/>
      <c r="AY12" s="1278"/>
      <c r="AZ12" s="1278"/>
      <c r="BA12" s="1278"/>
      <c r="BB12" s="1278"/>
      <c r="BC12" s="1278"/>
      <c r="BD12" s="1278"/>
      <c r="BE12" s="1278"/>
      <c r="BF12" s="1278"/>
      <c r="BG12" s="1279"/>
      <c r="BH12" s="1278"/>
      <c r="BI12" s="1278"/>
      <c r="BJ12" s="1279"/>
      <c r="BK12" s="1278"/>
      <c r="BL12" s="1278"/>
      <c r="BM12" s="1279"/>
      <c r="BN12" s="1279"/>
      <c r="BO12" s="1279"/>
      <c r="BP12" s="1279"/>
      <c r="BQ12" s="1279"/>
      <c r="BR12" s="1279"/>
      <c r="BS12" s="1279"/>
      <c r="BT12" s="1279"/>
      <c r="BU12" s="1279"/>
      <c r="BV12" s="1279"/>
    </row>
    <row r="13" spans="1:176" ht="39.65" customHeight="1" thickBot="1" x14ac:dyDescent="0.45">
      <c r="A13" s="1280" t="s">
        <v>1029</v>
      </c>
      <c r="B13" s="1277"/>
      <c r="C13" s="1277"/>
      <c r="D13" s="1277"/>
      <c r="E13" s="1277"/>
      <c r="F13" s="1277"/>
      <c r="G13" s="1277"/>
      <c r="H13" s="1277"/>
      <c r="I13" s="1277"/>
      <c r="J13" s="1277"/>
      <c r="K13" s="1277"/>
      <c r="L13" s="1277"/>
      <c r="M13" s="1277"/>
      <c r="N13" s="1277"/>
      <c r="O13" s="1277"/>
      <c r="P13" s="1277"/>
      <c r="Q13" s="1277"/>
      <c r="R13" s="1277"/>
      <c r="S13" s="1277"/>
      <c r="T13" s="1277"/>
      <c r="U13" s="1277"/>
      <c r="V13" s="1277"/>
      <c r="W13" s="1277"/>
      <c r="X13" s="1277"/>
      <c r="Y13" s="1776"/>
      <c r="Z13" s="1278"/>
      <c r="AA13" s="1278"/>
      <c r="AB13" s="1278"/>
      <c r="AC13" s="1278"/>
      <c r="AD13" s="1278"/>
      <c r="AE13" s="1278"/>
      <c r="AF13" s="1278"/>
      <c r="AG13" s="1278"/>
      <c r="AH13" s="1278"/>
      <c r="AI13" s="1278"/>
      <c r="AJ13" s="1278"/>
      <c r="AK13" s="1278"/>
      <c r="AL13" s="1278"/>
      <c r="AM13" s="1278"/>
      <c r="AN13" s="1278"/>
      <c r="AO13" s="1278"/>
      <c r="AP13" s="1278"/>
      <c r="AQ13" s="1278"/>
      <c r="AR13" s="1278"/>
      <c r="AS13" s="1278"/>
      <c r="AT13" s="1278"/>
      <c r="AU13" s="1278"/>
      <c r="AV13" s="1278"/>
      <c r="AW13" s="1278"/>
      <c r="AX13" s="1278"/>
      <c r="AY13" s="1278"/>
      <c r="AZ13" s="1278"/>
      <c r="BA13" s="1278"/>
      <c r="BB13" s="1278"/>
      <c r="BC13" s="1278"/>
      <c r="BD13" s="1278"/>
      <c r="BE13" s="1278"/>
      <c r="BF13" s="1278"/>
      <c r="BG13" s="1279"/>
      <c r="BH13" s="1278"/>
      <c r="BI13" s="1278"/>
      <c r="BJ13" s="1279"/>
      <c r="BK13" s="1278"/>
      <c r="BL13" s="1278"/>
      <c r="BM13" s="1279"/>
      <c r="BN13" s="1279"/>
      <c r="BO13" s="1279"/>
      <c r="BP13" s="1279"/>
      <c r="BQ13" s="1279"/>
      <c r="BR13" s="1279"/>
      <c r="BS13" s="1279"/>
      <c r="BT13" s="1279"/>
      <c r="BU13" s="1279"/>
      <c r="BV13" s="1279"/>
    </row>
    <row r="14" spans="1:176" ht="37.5" customHeight="1" thickTop="1" thickBot="1" x14ac:dyDescent="0.55000000000000004">
      <c r="A14" s="2051"/>
      <c r="B14" s="1281"/>
      <c r="C14" s="2053" t="s">
        <v>684</v>
      </c>
      <c r="D14" s="2053"/>
      <c r="E14" s="2053"/>
      <c r="F14" s="2053"/>
      <c r="G14" s="2053"/>
      <c r="H14" s="2053"/>
      <c r="I14" s="2053"/>
      <c r="J14" s="2053"/>
      <c r="K14" s="2053"/>
      <c r="L14" s="2053"/>
      <c r="M14" s="2054"/>
      <c r="N14" s="2055" t="s">
        <v>878</v>
      </c>
      <c r="O14" s="2056"/>
      <c r="P14" s="2056"/>
      <c r="Q14" s="2056"/>
      <c r="R14" s="2056"/>
      <c r="S14" s="2056"/>
      <c r="T14" s="2056"/>
      <c r="U14" s="2056"/>
      <c r="V14" s="2056"/>
      <c r="W14" s="2056"/>
      <c r="X14" s="2056"/>
      <c r="Y14" s="2057"/>
      <c r="Z14" s="2041" t="s">
        <v>857</v>
      </c>
      <c r="AA14" s="2042"/>
      <c r="AB14" s="2042"/>
      <c r="AC14" s="2042"/>
      <c r="AD14" s="2042"/>
      <c r="AE14" s="2042"/>
      <c r="AF14" s="2042"/>
      <c r="AG14" s="2042"/>
      <c r="AH14" s="2042"/>
      <c r="AI14" s="2042"/>
      <c r="AJ14" s="2042"/>
      <c r="AK14" s="2043"/>
      <c r="AL14" s="2041">
        <v>2014</v>
      </c>
      <c r="AM14" s="2042"/>
      <c r="AN14" s="2042"/>
      <c r="AO14" s="2042"/>
      <c r="AP14" s="2042"/>
      <c r="AQ14" s="2042"/>
      <c r="AR14" s="2043"/>
      <c r="AS14" s="2041">
        <v>2015</v>
      </c>
      <c r="AT14" s="2042"/>
      <c r="AU14" s="2042"/>
      <c r="AV14" s="2042"/>
      <c r="AW14" s="2042"/>
      <c r="AX14" s="2042"/>
      <c r="AY14" s="2042"/>
      <c r="AZ14" s="2042"/>
      <c r="BA14" s="2042"/>
      <c r="BB14" s="2042"/>
      <c r="BC14" s="2042"/>
      <c r="BD14" s="2043"/>
      <c r="BE14" s="2041">
        <v>2016</v>
      </c>
      <c r="BF14" s="2042"/>
      <c r="BG14" s="2042"/>
      <c r="BH14" s="2042"/>
      <c r="BI14" s="2042"/>
      <c r="BJ14" s="2042"/>
      <c r="BK14" s="2042"/>
      <c r="BL14" s="2042"/>
      <c r="BM14" s="2042"/>
      <c r="BN14" s="2042"/>
      <c r="BO14" s="2042"/>
      <c r="BP14" s="2043"/>
      <c r="BQ14" s="2042">
        <v>2017</v>
      </c>
      <c r="BR14" s="2042"/>
      <c r="BS14" s="2042"/>
      <c r="BT14" s="2042"/>
      <c r="BU14" s="2042"/>
      <c r="BV14" s="2042"/>
      <c r="BW14" s="2042"/>
      <c r="BX14" s="2042"/>
      <c r="BY14" s="2042"/>
      <c r="BZ14" s="2042"/>
      <c r="CA14" s="2042"/>
      <c r="CB14" s="2042"/>
      <c r="CC14" s="2041">
        <v>2018</v>
      </c>
      <c r="CD14" s="2042"/>
      <c r="CE14" s="2042"/>
      <c r="CF14" s="2042"/>
      <c r="CG14" s="2042"/>
      <c r="CH14" s="2042"/>
      <c r="CI14" s="2042"/>
      <c r="CJ14" s="2042"/>
      <c r="CK14" s="2042"/>
      <c r="CL14" s="2042"/>
      <c r="CM14" s="2042"/>
      <c r="CN14" s="2042"/>
      <c r="CO14" s="2041">
        <v>2019</v>
      </c>
      <c r="CP14" s="2042"/>
      <c r="CQ14" s="2042"/>
      <c r="CR14" s="2042"/>
      <c r="CS14" s="2042"/>
      <c r="CT14" s="2042"/>
      <c r="CU14" s="2042"/>
      <c r="CV14" s="2042"/>
      <c r="CW14" s="2042"/>
      <c r="CX14" s="2042"/>
      <c r="CY14" s="2042"/>
      <c r="CZ14" s="2042"/>
      <c r="DA14" s="2041">
        <v>2020</v>
      </c>
      <c r="DB14" s="2042"/>
      <c r="DC14" s="2042"/>
      <c r="DD14" s="2042"/>
      <c r="DE14" s="2042"/>
      <c r="DF14" s="2042"/>
      <c r="DG14" s="2042"/>
      <c r="DH14" s="2042"/>
      <c r="DI14" s="2042"/>
      <c r="DJ14" s="2042"/>
      <c r="DK14" s="2042"/>
      <c r="DL14" s="2042"/>
      <c r="DM14" s="2041">
        <v>2021</v>
      </c>
      <c r="DN14" s="2042"/>
      <c r="DO14" s="2042"/>
      <c r="DP14" s="2042"/>
      <c r="DQ14" s="2042"/>
      <c r="DR14" s="2042"/>
      <c r="DS14" s="2042"/>
      <c r="DT14" s="2042"/>
      <c r="DU14" s="2042"/>
      <c r="DV14" s="2042"/>
      <c r="DW14" s="2042"/>
      <c r="DX14" s="2042"/>
      <c r="DY14" s="2041">
        <v>2022</v>
      </c>
      <c r="DZ14" s="2042"/>
      <c r="EA14" s="2042"/>
      <c r="EB14" s="2042"/>
      <c r="EC14" s="2042"/>
      <c r="ED14" s="2042"/>
      <c r="EE14" s="2042"/>
      <c r="EF14" s="2042"/>
      <c r="EG14" s="2042"/>
      <c r="EH14" s="2042"/>
      <c r="EI14" s="2042"/>
      <c r="EJ14" s="2042"/>
      <c r="EK14" s="2041">
        <v>2023</v>
      </c>
      <c r="EL14" s="2042"/>
      <c r="EM14" s="2042"/>
      <c r="EN14" s="2042"/>
      <c r="EO14" s="2042"/>
      <c r="EP14" s="2042"/>
      <c r="EQ14" s="2042"/>
      <c r="ER14" s="2042"/>
      <c r="ES14" s="2042"/>
      <c r="ET14" s="2042"/>
      <c r="EU14" s="2042"/>
      <c r="EV14" s="2042"/>
      <c r="EW14" s="2041">
        <v>2024</v>
      </c>
      <c r="EX14" s="2042"/>
      <c r="EY14" s="2042"/>
      <c r="EZ14" s="2042"/>
      <c r="FA14" s="2042"/>
      <c r="FB14" s="2042"/>
      <c r="FC14" s="2042"/>
      <c r="FD14" s="2042"/>
      <c r="FE14" s="2042"/>
      <c r="FF14" s="2042"/>
      <c r="FG14" s="2042"/>
      <c r="FH14" s="2042"/>
      <c r="FI14" s="2041">
        <v>2025</v>
      </c>
      <c r="FJ14" s="2042"/>
      <c r="FK14" s="2042"/>
      <c r="FL14" s="2042"/>
      <c r="FM14" s="2042"/>
      <c r="FN14" s="2042"/>
      <c r="FO14" s="2042"/>
      <c r="FP14" s="2042"/>
      <c r="FQ14" s="2042"/>
      <c r="FR14" s="2042"/>
      <c r="FS14" s="2042"/>
      <c r="FT14" s="2043"/>
    </row>
    <row r="15" spans="1:176" ht="37.5" customHeight="1" thickTop="1" thickBot="1" x14ac:dyDescent="0.55000000000000004">
      <c r="A15" s="2052"/>
      <c r="B15" s="1768" t="s">
        <v>79</v>
      </c>
      <c r="C15" s="1283" t="s">
        <v>80</v>
      </c>
      <c r="D15" s="1283" t="s">
        <v>81</v>
      </c>
      <c r="E15" s="1283" t="s">
        <v>82</v>
      </c>
      <c r="F15" s="1283" t="s">
        <v>83</v>
      </c>
      <c r="G15" s="1283" t="s">
        <v>84</v>
      </c>
      <c r="H15" s="1283" t="s">
        <v>85</v>
      </c>
      <c r="I15" s="1283" t="s">
        <v>86</v>
      </c>
      <c r="J15" s="1283" t="s">
        <v>87</v>
      </c>
      <c r="K15" s="1282" t="s">
        <v>88</v>
      </c>
      <c r="L15" s="1282" t="s">
        <v>89</v>
      </c>
      <c r="M15" s="1769" t="s">
        <v>90</v>
      </c>
      <c r="N15" s="1772" t="s">
        <v>79</v>
      </c>
      <c r="O15" s="1284" t="s">
        <v>80</v>
      </c>
      <c r="P15" s="1284" t="s">
        <v>81</v>
      </c>
      <c r="Q15" s="1284" t="s">
        <v>82</v>
      </c>
      <c r="R15" s="1284" t="s">
        <v>83</v>
      </c>
      <c r="S15" s="1284" t="s">
        <v>84</v>
      </c>
      <c r="T15" s="1284" t="s">
        <v>85</v>
      </c>
      <c r="U15" s="1284" t="s">
        <v>86</v>
      </c>
      <c r="V15" s="1284" t="s">
        <v>87</v>
      </c>
      <c r="W15" s="1285" t="s">
        <v>88</v>
      </c>
      <c r="X15" s="1285" t="s">
        <v>89</v>
      </c>
      <c r="Y15" s="1773" t="s">
        <v>90</v>
      </c>
      <c r="Z15" s="1778" t="s">
        <v>79</v>
      </c>
      <c r="AA15" s="1181" t="s">
        <v>80</v>
      </c>
      <c r="AB15" s="1181" t="s">
        <v>81</v>
      </c>
      <c r="AC15" s="1779" t="s">
        <v>130</v>
      </c>
      <c r="AD15" s="1181" t="s">
        <v>83</v>
      </c>
      <c r="AE15" s="1181" t="s">
        <v>93</v>
      </c>
      <c r="AF15" s="1181" t="s">
        <v>85</v>
      </c>
      <c r="AG15" s="1181" t="s">
        <v>86</v>
      </c>
      <c r="AH15" s="1181" t="s">
        <v>87</v>
      </c>
      <c r="AI15" s="1223" t="s">
        <v>88</v>
      </c>
      <c r="AJ15" s="1223" t="s">
        <v>89</v>
      </c>
      <c r="AK15" s="1251" t="s">
        <v>90</v>
      </c>
      <c r="AL15" s="1633" t="s">
        <v>79</v>
      </c>
      <c r="AM15" s="1179" t="s">
        <v>80</v>
      </c>
      <c r="AN15" s="1179" t="s">
        <v>81</v>
      </c>
      <c r="AO15" s="1182" t="s">
        <v>130</v>
      </c>
      <c r="AP15" s="1182" t="s">
        <v>83</v>
      </c>
      <c r="AQ15" s="1182" t="s">
        <v>93</v>
      </c>
      <c r="AR15" s="1180" t="s">
        <v>90</v>
      </c>
      <c r="AS15" s="1286" t="s">
        <v>79</v>
      </c>
      <c r="AT15" s="1223" t="s">
        <v>80</v>
      </c>
      <c r="AU15" s="1223" t="s">
        <v>81</v>
      </c>
      <c r="AV15" s="1181" t="s">
        <v>82</v>
      </c>
      <c r="AW15" s="1181" t="s">
        <v>83</v>
      </c>
      <c r="AX15" s="1181" t="s">
        <v>84</v>
      </c>
      <c r="AY15" s="1181" t="s">
        <v>85</v>
      </c>
      <c r="AZ15" s="1181" t="s">
        <v>86</v>
      </c>
      <c r="BA15" s="1181" t="s">
        <v>87</v>
      </c>
      <c r="BB15" s="1181" t="s">
        <v>88</v>
      </c>
      <c r="BC15" s="1181" t="s">
        <v>89</v>
      </c>
      <c r="BD15" s="1724" t="s">
        <v>90</v>
      </c>
      <c r="BE15" s="1185" t="s">
        <v>79</v>
      </c>
      <c r="BF15" s="1182" t="s">
        <v>80</v>
      </c>
      <c r="BG15" s="1182" t="s">
        <v>81</v>
      </c>
      <c r="BH15" s="1182" t="s">
        <v>82</v>
      </c>
      <c r="BI15" s="1182" t="s">
        <v>83</v>
      </c>
      <c r="BJ15" s="1182" t="s">
        <v>84</v>
      </c>
      <c r="BK15" s="1179" t="s">
        <v>85</v>
      </c>
      <c r="BL15" s="1179" t="s">
        <v>86</v>
      </c>
      <c r="BM15" s="1179" t="s">
        <v>87</v>
      </c>
      <c r="BN15" s="1182" t="s">
        <v>88</v>
      </c>
      <c r="BO15" s="1182" t="s">
        <v>89</v>
      </c>
      <c r="BP15" s="1184" t="s">
        <v>90</v>
      </c>
      <c r="BQ15" s="1181" t="s">
        <v>79</v>
      </c>
      <c r="BR15" s="1181" t="s">
        <v>80</v>
      </c>
      <c r="BS15" s="1181" t="s">
        <v>81</v>
      </c>
      <c r="BT15" s="1181" t="s">
        <v>82</v>
      </c>
      <c r="BU15" s="1182" t="s">
        <v>83</v>
      </c>
      <c r="BV15" s="1182" t="s">
        <v>84</v>
      </c>
      <c r="BW15" s="1182" t="s">
        <v>85</v>
      </c>
      <c r="BX15" s="1182" t="s">
        <v>86</v>
      </c>
      <c r="BY15" s="1182" t="s">
        <v>87</v>
      </c>
      <c r="BZ15" s="1182" t="s">
        <v>88</v>
      </c>
      <c r="CA15" s="1182" t="s">
        <v>89</v>
      </c>
      <c r="CB15" s="1182" t="s">
        <v>90</v>
      </c>
      <c r="CC15" s="1185" t="s">
        <v>79</v>
      </c>
      <c r="CD15" s="1182" t="s">
        <v>80</v>
      </c>
      <c r="CE15" s="1182" t="s">
        <v>81</v>
      </c>
      <c r="CF15" s="1182" t="s">
        <v>82</v>
      </c>
      <c r="CG15" s="1182" t="s">
        <v>83</v>
      </c>
      <c r="CH15" s="1182" t="s">
        <v>84</v>
      </c>
      <c r="CI15" s="1182" t="s">
        <v>85</v>
      </c>
      <c r="CJ15" s="1182" t="s">
        <v>86</v>
      </c>
      <c r="CK15" s="1182" t="s">
        <v>87</v>
      </c>
      <c r="CL15" s="1182" t="s">
        <v>88</v>
      </c>
      <c r="CM15" s="1182" t="s">
        <v>89</v>
      </c>
      <c r="CN15" s="1182" t="s">
        <v>90</v>
      </c>
      <c r="CO15" s="1185" t="s">
        <v>79</v>
      </c>
      <c r="CP15" s="1182" t="s">
        <v>80</v>
      </c>
      <c r="CQ15" s="1182" t="s">
        <v>81</v>
      </c>
      <c r="CR15" s="1182" t="s">
        <v>82</v>
      </c>
      <c r="CS15" s="1182" t="s">
        <v>83</v>
      </c>
      <c r="CT15" s="1182" t="s">
        <v>84</v>
      </c>
      <c r="CU15" s="1182" t="s">
        <v>85</v>
      </c>
      <c r="CV15" s="1182" t="s">
        <v>86</v>
      </c>
      <c r="CW15" s="1182" t="s">
        <v>87</v>
      </c>
      <c r="CX15" s="1182" t="s">
        <v>88</v>
      </c>
      <c r="CY15" s="1182" t="s">
        <v>89</v>
      </c>
      <c r="CZ15" s="1182" t="s">
        <v>90</v>
      </c>
      <c r="DA15" s="1185" t="s">
        <v>79</v>
      </c>
      <c r="DB15" s="1182" t="s">
        <v>80</v>
      </c>
      <c r="DC15" s="1182" t="s">
        <v>81</v>
      </c>
      <c r="DD15" s="1182" t="s">
        <v>82</v>
      </c>
      <c r="DE15" s="1182" t="s">
        <v>83</v>
      </c>
      <c r="DF15" s="1182" t="s">
        <v>84</v>
      </c>
      <c r="DG15" s="1182" t="s">
        <v>85</v>
      </c>
      <c r="DH15" s="1182" t="s">
        <v>86</v>
      </c>
      <c r="DI15" s="1182" t="s">
        <v>87</v>
      </c>
      <c r="DJ15" s="1182" t="s">
        <v>88</v>
      </c>
      <c r="DK15" s="1182" t="s">
        <v>89</v>
      </c>
      <c r="DL15" s="1182" t="s">
        <v>90</v>
      </c>
      <c r="DM15" s="1185" t="s">
        <v>79</v>
      </c>
      <c r="DN15" s="1182" t="s">
        <v>80</v>
      </c>
      <c r="DO15" s="1182" t="s">
        <v>81</v>
      </c>
      <c r="DP15" s="1182" t="s">
        <v>82</v>
      </c>
      <c r="DQ15" s="1182" t="s">
        <v>83</v>
      </c>
      <c r="DR15" s="1182" t="s">
        <v>84</v>
      </c>
      <c r="DS15" s="1182" t="s">
        <v>85</v>
      </c>
      <c r="DT15" s="1182" t="s">
        <v>86</v>
      </c>
      <c r="DU15" s="1182" t="s">
        <v>87</v>
      </c>
      <c r="DV15" s="1182" t="s">
        <v>88</v>
      </c>
      <c r="DW15" s="1182" t="s">
        <v>89</v>
      </c>
      <c r="DX15" s="1182" t="s">
        <v>90</v>
      </c>
      <c r="DY15" s="1185" t="s">
        <v>79</v>
      </c>
      <c r="DZ15" s="1182" t="s">
        <v>80</v>
      </c>
      <c r="EA15" s="1182" t="s">
        <v>81</v>
      </c>
      <c r="EB15" s="1182" t="s">
        <v>82</v>
      </c>
      <c r="EC15" s="1182" t="s">
        <v>83</v>
      </c>
      <c r="ED15" s="1182" t="s">
        <v>84</v>
      </c>
      <c r="EE15" s="1182" t="s">
        <v>85</v>
      </c>
      <c r="EF15" s="1182" t="s">
        <v>86</v>
      </c>
      <c r="EG15" s="1182" t="s">
        <v>87</v>
      </c>
      <c r="EH15" s="1182" t="s">
        <v>88</v>
      </c>
      <c r="EI15" s="1182" t="s">
        <v>89</v>
      </c>
      <c r="EJ15" s="1182" t="s">
        <v>90</v>
      </c>
      <c r="EK15" s="1185" t="s">
        <v>79</v>
      </c>
      <c r="EL15" s="1182" t="s">
        <v>80</v>
      </c>
      <c r="EM15" s="1182" t="s">
        <v>81</v>
      </c>
      <c r="EN15" s="1182" t="s">
        <v>82</v>
      </c>
      <c r="EO15" s="1182" t="s">
        <v>83</v>
      </c>
      <c r="EP15" s="1182" t="s">
        <v>84</v>
      </c>
      <c r="EQ15" s="1182" t="s">
        <v>85</v>
      </c>
      <c r="ER15" s="1182" t="s">
        <v>86</v>
      </c>
      <c r="ES15" s="1182" t="s">
        <v>87</v>
      </c>
      <c r="ET15" s="1182" t="s">
        <v>88</v>
      </c>
      <c r="EU15" s="1182" t="s">
        <v>89</v>
      </c>
      <c r="EV15" s="1182" t="s">
        <v>90</v>
      </c>
      <c r="EW15" s="1185" t="s">
        <v>79</v>
      </c>
      <c r="EX15" s="1182" t="s">
        <v>80</v>
      </c>
      <c r="EY15" s="1182" t="s">
        <v>81</v>
      </c>
      <c r="EZ15" s="1182" t="s">
        <v>82</v>
      </c>
      <c r="FA15" s="1182" t="s">
        <v>83</v>
      </c>
      <c r="FB15" s="1182" t="s">
        <v>84</v>
      </c>
      <c r="FC15" s="1182" t="s">
        <v>85</v>
      </c>
      <c r="FD15" s="1182" t="s">
        <v>86</v>
      </c>
      <c r="FE15" s="1182" t="s">
        <v>87</v>
      </c>
      <c r="FF15" s="1182" t="s">
        <v>88</v>
      </c>
      <c r="FG15" s="1182" t="s">
        <v>89</v>
      </c>
      <c r="FH15" s="1182" t="s">
        <v>90</v>
      </c>
      <c r="FI15" s="1185" t="s">
        <v>79</v>
      </c>
      <c r="FJ15" s="1182" t="s">
        <v>80</v>
      </c>
      <c r="FK15" s="1182" t="s">
        <v>81</v>
      </c>
      <c r="FL15" s="1182" t="s">
        <v>82</v>
      </c>
      <c r="FM15" s="1182" t="s">
        <v>83</v>
      </c>
      <c r="FN15" s="1182" t="s">
        <v>84</v>
      </c>
      <c r="FO15" s="1182" t="s">
        <v>85</v>
      </c>
      <c r="FP15" s="1182" t="s">
        <v>86</v>
      </c>
      <c r="FQ15" s="1182" t="s">
        <v>87</v>
      </c>
      <c r="FR15" s="1182" t="s">
        <v>88</v>
      </c>
      <c r="FS15" s="1182" t="s">
        <v>89</v>
      </c>
      <c r="FT15" s="1184" t="s">
        <v>90</v>
      </c>
    </row>
    <row r="16" spans="1:176" ht="37.5" customHeight="1" thickTop="1" x14ac:dyDescent="0.5">
      <c r="A16" s="1288" t="s">
        <v>71</v>
      </c>
      <c r="B16" s="1770">
        <v>160.74</v>
      </c>
      <c r="C16" s="1928">
        <v>50.45</v>
      </c>
      <c r="D16" s="1928">
        <v>47.99</v>
      </c>
      <c r="E16" s="1928">
        <v>130.74</v>
      </c>
      <c r="F16" s="1928">
        <v>80.72</v>
      </c>
      <c r="G16" s="1928">
        <v>165.88</v>
      </c>
      <c r="H16" s="1289">
        <v>11.05</v>
      </c>
      <c r="I16" s="1929">
        <v>0</v>
      </c>
      <c r="J16" s="1197">
        <v>111.34</v>
      </c>
      <c r="K16" s="1204">
        <v>81.469470715999989</v>
      </c>
      <c r="L16" s="1204">
        <v>102.092120376</v>
      </c>
      <c r="M16" s="1736">
        <v>139.18</v>
      </c>
      <c r="N16" s="1255">
        <v>0</v>
      </c>
      <c r="O16" s="1197">
        <v>70.03</v>
      </c>
      <c r="P16" s="1197">
        <v>14.2</v>
      </c>
      <c r="Q16" s="1197">
        <v>81.75</v>
      </c>
      <c r="R16" s="1197">
        <v>76.11</v>
      </c>
      <c r="S16" s="1197">
        <v>3.21</v>
      </c>
      <c r="T16" s="1197">
        <v>66.674076731</v>
      </c>
      <c r="U16" s="1197">
        <v>54.270245080000002</v>
      </c>
      <c r="V16" s="1197">
        <v>0</v>
      </c>
      <c r="W16" s="1197">
        <v>0</v>
      </c>
      <c r="X16" s="1197">
        <v>0</v>
      </c>
      <c r="Y16" s="1736">
        <v>0</v>
      </c>
      <c r="Z16" s="1757">
        <v>0</v>
      </c>
      <c r="AA16" s="1227">
        <v>0</v>
      </c>
      <c r="AB16" s="1227">
        <v>0</v>
      </c>
      <c r="AC16" s="1227">
        <v>55.034421870000003</v>
      </c>
      <c r="AD16" s="1227">
        <v>46.002625500000001</v>
      </c>
      <c r="AE16" s="1227">
        <v>32.68794578</v>
      </c>
      <c r="AF16" s="1227">
        <v>0</v>
      </c>
      <c r="AG16" s="1227">
        <v>69.907394699999998</v>
      </c>
      <c r="AH16" s="1227">
        <v>0</v>
      </c>
      <c r="AI16" s="1227">
        <v>46.713051020000002</v>
      </c>
      <c r="AJ16" s="1227">
        <v>0</v>
      </c>
      <c r="AK16" s="1758">
        <v>56.089421860000002</v>
      </c>
      <c r="AL16" s="1752">
        <v>0</v>
      </c>
      <c r="AM16" s="1227">
        <v>0</v>
      </c>
      <c r="AN16" s="1227">
        <v>0</v>
      </c>
      <c r="AO16" s="1228">
        <v>0</v>
      </c>
      <c r="AP16" s="1227">
        <v>0</v>
      </c>
      <c r="AQ16" s="1227">
        <v>0.72060783750000001</v>
      </c>
      <c r="AR16" s="1781">
        <v>27.570683592000002</v>
      </c>
      <c r="AS16" s="1757">
        <v>23.86</v>
      </c>
      <c r="AT16" s="1227">
        <v>0</v>
      </c>
      <c r="AU16" s="1227">
        <v>0</v>
      </c>
      <c r="AV16" s="1227">
        <v>0</v>
      </c>
      <c r="AW16" s="1227">
        <v>0</v>
      </c>
      <c r="AX16" s="1227">
        <v>0</v>
      </c>
      <c r="AY16" s="1227">
        <v>0</v>
      </c>
      <c r="AZ16" s="1227">
        <v>0</v>
      </c>
      <c r="BA16" s="1227">
        <v>0</v>
      </c>
      <c r="BB16" s="1199">
        <v>0</v>
      </c>
      <c r="BC16" s="1199">
        <v>0</v>
      </c>
      <c r="BD16" s="1193">
        <v>0</v>
      </c>
      <c r="BE16" s="1782">
        <v>0</v>
      </c>
      <c r="BF16" s="1748">
        <v>0</v>
      </c>
      <c r="BG16" s="1748">
        <v>0</v>
      </c>
      <c r="BH16" s="1748">
        <v>0</v>
      </c>
      <c r="BI16" s="1748">
        <v>0</v>
      </c>
      <c r="BJ16" s="1748">
        <v>0</v>
      </c>
      <c r="BK16" s="1748">
        <v>0</v>
      </c>
      <c r="BL16" s="1762">
        <v>0</v>
      </c>
      <c r="BM16" s="1762">
        <v>0</v>
      </c>
      <c r="BN16" s="1762">
        <v>0</v>
      </c>
      <c r="BO16" s="1762">
        <v>0</v>
      </c>
      <c r="BP16" s="1785">
        <v>0</v>
      </c>
      <c r="BQ16" s="1230">
        <v>0</v>
      </c>
      <c r="BR16" s="1762">
        <v>0</v>
      </c>
      <c r="BS16" s="1762">
        <v>0</v>
      </c>
      <c r="BT16" s="1762">
        <v>0</v>
      </c>
      <c r="BU16" s="1762">
        <v>0</v>
      </c>
      <c r="BV16" s="1762">
        <v>0</v>
      </c>
      <c r="BW16" s="1762">
        <v>0</v>
      </c>
      <c r="BX16" s="1762">
        <v>0</v>
      </c>
      <c r="BY16" s="1762">
        <v>0</v>
      </c>
      <c r="BZ16" s="1762">
        <v>0</v>
      </c>
      <c r="CA16" s="1762">
        <v>0</v>
      </c>
      <c r="CB16" s="1930">
        <v>0</v>
      </c>
      <c r="CC16" s="1233">
        <v>0</v>
      </c>
      <c r="CD16" s="1230">
        <v>0</v>
      </c>
      <c r="CE16" s="1230">
        <v>0</v>
      </c>
      <c r="CF16" s="1762">
        <v>0</v>
      </c>
      <c r="CG16" s="1762">
        <v>0</v>
      </c>
      <c r="CH16" s="1762">
        <v>0</v>
      </c>
      <c r="CI16" s="1762">
        <v>0</v>
      </c>
      <c r="CJ16" s="1762">
        <v>0</v>
      </c>
      <c r="CK16" s="1762">
        <v>0</v>
      </c>
      <c r="CL16" s="1762">
        <v>77.932304686956542</v>
      </c>
      <c r="CM16" s="1762">
        <v>0</v>
      </c>
      <c r="CN16" s="1930">
        <v>0</v>
      </c>
      <c r="CO16" s="1255">
        <v>0</v>
      </c>
      <c r="CP16" s="1197">
        <v>0</v>
      </c>
      <c r="CQ16" s="1197">
        <v>46.984378273921429</v>
      </c>
      <c r="CR16" s="1197">
        <v>0</v>
      </c>
      <c r="CS16" s="1197">
        <v>0</v>
      </c>
      <c r="CT16" s="1197">
        <v>0</v>
      </c>
      <c r="CU16" s="1197">
        <v>43.427456286899996</v>
      </c>
      <c r="CV16" s="1197">
        <v>57.529357440449992</v>
      </c>
      <c r="CW16" s="1197">
        <v>0</v>
      </c>
      <c r="CX16" s="1197">
        <v>68.193732389986948</v>
      </c>
      <c r="CY16" s="1197">
        <v>0</v>
      </c>
      <c r="CZ16" s="1188">
        <v>0</v>
      </c>
      <c r="DA16" s="1290">
        <v>38.555947432909093</v>
      </c>
      <c r="DB16" s="1225">
        <v>0</v>
      </c>
      <c r="DC16" s="1225">
        <v>0.78552177959999991</v>
      </c>
      <c r="DD16" s="1225">
        <v>28.349973976028565</v>
      </c>
      <c r="DE16" s="1225">
        <v>31.106809183499994</v>
      </c>
      <c r="DF16" s="1225">
        <v>0</v>
      </c>
      <c r="DG16" s="1225">
        <v>0</v>
      </c>
      <c r="DH16" s="1225">
        <v>0</v>
      </c>
      <c r="DI16" s="1225">
        <v>0</v>
      </c>
      <c r="DJ16" s="1225">
        <v>66.507389877272743</v>
      </c>
      <c r="DK16" s="1225">
        <v>14.157198862625002</v>
      </c>
      <c r="DL16" s="1252">
        <v>0</v>
      </c>
      <c r="DM16" s="1290">
        <v>0</v>
      </c>
      <c r="DN16" s="1225">
        <v>0</v>
      </c>
      <c r="DO16" s="1225">
        <v>0</v>
      </c>
      <c r="DP16" s="1225">
        <v>0</v>
      </c>
      <c r="DQ16" s="1225">
        <v>0</v>
      </c>
      <c r="DR16" s="1225">
        <v>0</v>
      </c>
      <c r="DS16" s="1225">
        <v>0</v>
      </c>
      <c r="DT16" s="1225">
        <v>0</v>
      </c>
      <c r="DU16" s="1225">
        <v>0</v>
      </c>
      <c r="DV16" s="1225">
        <v>0</v>
      </c>
      <c r="DW16" s="1225">
        <v>0</v>
      </c>
      <c r="DX16" s="1252">
        <v>0</v>
      </c>
      <c r="DY16" s="1291">
        <v>0</v>
      </c>
      <c r="DZ16" s="1209">
        <v>0</v>
      </c>
      <c r="EA16" s="1209">
        <v>0</v>
      </c>
      <c r="EB16" s="1209">
        <v>0</v>
      </c>
      <c r="EC16" s="1209">
        <v>0</v>
      </c>
      <c r="ED16" s="1209">
        <v>0</v>
      </c>
      <c r="EE16" s="1209">
        <v>0</v>
      </c>
      <c r="EF16" s="1209">
        <v>0</v>
      </c>
      <c r="EG16" s="1209">
        <v>0</v>
      </c>
      <c r="EH16" s="1209">
        <v>0</v>
      </c>
      <c r="EI16" s="1209">
        <v>0</v>
      </c>
      <c r="EJ16" s="1206">
        <v>0</v>
      </c>
      <c r="EK16" s="1291">
        <v>0</v>
      </c>
      <c r="EL16" s="1209">
        <v>0</v>
      </c>
      <c r="EM16" s="1209">
        <v>0</v>
      </c>
      <c r="EN16" s="1209">
        <v>0</v>
      </c>
      <c r="EO16" s="1209">
        <v>0</v>
      </c>
      <c r="EP16" s="1209">
        <v>0</v>
      </c>
      <c r="EQ16" s="1209">
        <v>0</v>
      </c>
      <c r="ER16" s="1209">
        <v>0</v>
      </c>
      <c r="ES16" s="1209">
        <v>0</v>
      </c>
      <c r="ET16" s="1209">
        <v>0</v>
      </c>
      <c r="EU16" s="1209">
        <v>0</v>
      </c>
      <c r="EV16" s="1206">
        <v>0</v>
      </c>
      <c r="EW16" s="1291">
        <v>0</v>
      </c>
      <c r="EX16" s="1209">
        <v>0</v>
      </c>
      <c r="EY16" s="1209">
        <v>0</v>
      </c>
      <c r="EZ16" s="1209">
        <v>0</v>
      </c>
      <c r="FA16" s="1209">
        <v>0</v>
      </c>
      <c r="FB16" s="1209">
        <v>0</v>
      </c>
      <c r="FC16" s="1209">
        <v>0</v>
      </c>
      <c r="FD16" s="1209">
        <v>0</v>
      </c>
      <c r="FE16" s="1209">
        <v>0</v>
      </c>
      <c r="FF16" s="1209">
        <v>0</v>
      </c>
      <c r="FG16" s="1209">
        <v>0</v>
      </c>
      <c r="FH16" s="1209">
        <v>0</v>
      </c>
      <c r="FI16" s="1291">
        <v>0</v>
      </c>
      <c r="FJ16" s="1209">
        <v>0</v>
      </c>
      <c r="FK16" s="1209">
        <v>0</v>
      </c>
      <c r="FL16" s="1209">
        <v>0</v>
      </c>
      <c r="FM16" s="1209">
        <v>0</v>
      </c>
      <c r="FN16" s="1209">
        <v>0</v>
      </c>
      <c r="FO16" s="1209">
        <v>0</v>
      </c>
      <c r="FP16" s="1209">
        <v>0</v>
      </c>
      <c r="FQ16" s="1209">
        <v>0</v>
      </c>
      <c r="FR16" s="1209">
        <v>0</v>
      </c>
      <c r="FS16" s="1209">
        <v>0</v>
      </c>
      <c r="FT16" s="1292">
        <v>0</v>
      </c>
    </row>
    <row r="17" spans="1:176" ht="37.5" customHeight="1" x14ac:dyDescent="0.5">
      <c r="A17" s="1293" t="s">
        <v>75</v>
      </c>
      <c r="B17" s="1770">
        <v>0</v>
      </c>
      <c r="C17" s="1928">
        <v>0</v>
      </c>
      <c r="D17" s="1928">
        <v>46.53</v>
      </c>
      <c r="E17" s="1928">
        <v>0</v>
      </c>
      <c r="F17" s="1928">
        <v>0</v>
      </c>
      <c r="G17" s="1928">
        <v>53.36</v>
      </c>
      <c r="H17" s="1929">
        <v>0</v>
      </c>
      <c r="I17" s="1929">
        <v>0</v>
      </c>
      <c r="J17" s="1197">
        <v>56.12</v>
      </c>
      <c r="K17" s="1204">
        <v>0</v>
      </c>
      <c r="L17" s="1204">
        <v>103.098854</v>
      </c>
      <c r="M17" s="1736">
        <v>0</v>
      </c>
      <c r="N17" s="1255">
        <v>0</v>
      </c>
      <c r="O17" s="1197">
        <v>55.662765</v>
      </c>
      <c r="P17" s="1197">
        <v>0</v>
      </c>
      <c r="Q17" s="1197">
        <v>122.66</v>
      </c>
      <c r="R17" s="1197">
        <v>37.64</v>
      </c>
      <c r="S17" s="1197">
        <v>49.12</v>
      </c>
      <c r="T17" s="1197">
        <v>0</v>
      </c>
      <c r="U17" s="1197">
        <v>50.6</v>
      </c>
      <c r="V17" s="1197">
        <v>0</v>
      </c>
      <c r="W17" s="1197">
        <v>111.34</v>
      </c>
      <c r="X17" s="1197">
        <v>41.32</v>
      </c>
      <c r="Y17" s="1736">
        <v>51.15</v>
      </c>
      <c r="Z17" s="1757">
        <v>50.707847000000001</v>
      </c>
      <c r="AA17" s="1227">
        <v>52.550060999999999</v>
      </c>
      <c r="AB17" s="1227">
        <v>110.08407800000001</v>
      </c>
      <c r="AC17" s="1227">
        <v>47.458170000000003</v>
      </c>
      <c r="AD17" s="1227">
        <v>81.343317999999996</v>
      </c>
      <c r="AE17" s="1227">
        <v>100.997114</v>
      </c>
      <c r="AF17" s="1227">
        <v>0</v>
      </c>
      <c r="AG17" s="1227">
        <v>72</v>
      </c>
      <c r="AH17" s="1227">
        <v>50.851999999999997</v>
      </c>
      <c r="AI17" s="1227">
        <v>52</v>
      </c>
      <c r="AJ17" s="1227">
        <v>50.851999999999997</v>
      </c>
      <c r="AK17" s="1759">
        <v>76.500249999999994</v>
      </c>
      <c r="AL17" s="1752">
        <v>52.18</v>
      </c>
      <c r="AM17" s="1227">
        <v>51.365572960000002</v>
      </c>
      <c r="AN17" s="1227">
        <v>33.88267578</v>
      </c>
      <c r="AO17" s="1227">
        <v>83.372008780000002</v>
      </c>
      <c r="AP17" s="1227">
        <v>0</v>
      </c>
      <c r="AQ17" s="1227">
        <v>81.594499999999996</v>
      </c>
      <c r="AR17" s="1781">
        <v>0</v>
      </c>
      <c r="AS17" s="1757">
        <v>0</v>
      </c>
      <c r="AT17" s="1227">
        <v>27.15</v>
      </c>
      <c r="AU17" s="1227">
        <v>0</v>
      </c>
      <c r="AV17" s="1227">
        <v>20.3475</v>
      </c>
      <c r="AW17" s="1227">
        <v>30.377708999999999</v>
      </c>
      <c r="AX17" s="1227">
        <v>0</v>
      </c>
      <c r="AY17" s="1227">
        <v>26.74</v>
      </c>
      <c r="AZ17" s="1227">
        <v>0</v>
      </c>
      <c r="BA17" s="1227">
        <v>0</v>
      </c>
      <c r="BB17" s="1199">
        <v>0</v>
      </c>
      <c r="BC17" s="1199">
        <v>0</v>
      </c>
      <c r="BD17" s="1193">
        <v>20.9</v>
      </c>
      <c r="BE17" s="1782">
        <v>0</v>
      </c>
      <c r="BF17" s="1748">
        <v>13.5974129</v>
      </c>
      <c r="BG17" s="1748">
        <v>29.112718449999999</v>
      </c>
      <c r="BH17" s="1748">
        <v>0</v>
      </c>
      <c r="BI17" s="1748">
        <v>21.983213890000002</v>
      </c>
      <c r="BJ17" s="1748">
        <v>0</v>
      </c>
      <c r="BK17" s="1748">
        <v>47.868281000000003</v>
      </c>
      <c r="BL17" s="1748">
        <v>45.902422829999999</v>
      </c>
      <c r="BM17" s="1762">
        <v>0</v>
      </c>
      <c r="BN17" s="1762">
        <v>0</v>
      </c>
      <c r="BO17" s="1762">
        <v>0</v>
      </c>
      <c r="BP17" s="1785">
        <v>0</v>
      </c>
      <c r="BQ17" s="1762">
        <v>26.769025940000002</v>
      </c>
      <c r="BR17" s="1762">
        <v>24.360579951999998</v>
      </c>
      <c r="BS17" s="1762">
        <v>0</v>
      </c>
      <c r="BT17" s="1762">
        <v>22.850052999999999</v>
      </c>
      <c r="BU17" s="1762">
        <v>0</v>
      </c>
      <c r="BV17" s="1762">
        <v>0</v>
      </c>
      <c r="BW17" s="1762">
        <v>0</v>
      </c>
      <c r="BX17" s="1762">
        <v>0</v>
      </c>
      <c r="BY17" s="1762">
        <v>0</v>
      </c>
      <c r="BZ17" s="1762">
        <v>0</v>
      </c>
      <c r="CA17" s="1762">
        <v>0</v>
      </c>
      <c r="CB17" s="1930">
        <v>0</v>
      </c>
      <c r="CC17" s="1231">
        <v>0</v>
      </c>
      <c r="CD17" s="1762">
        <v>0</v>
      </c>
      <c r="CE17" s="1762">
        <v>0</v>
      </c>
      <c r="CF17" s="1762">
        <v>0</v>
      </c>
      <c r="CG17" s="1762">
        <v>33.43024535</v>
      </c>
      <c r="CH17" s="1762">
        <v>0</v>
      </c>
      <c r="CI17" s="1762">
        <v>0</v>
      </c>
      <c r="CJ17" s="1762">
        <v>0</v>
      </c>
      <c r="CK17" s="1762">
        <v>0</v>
      </c>
      <c r="CL17" s="1762">
        <v>0</v>
      </c>
      <c r="CM17" s="1762">
        <v>0</v>
      </c>
      <c r="CN17" s="1930">
        <v>0</v>
      </c>
      <c r="CO17" s="1255">
        <v>0</v>
      </c>
      <c r="CP17" s="1197">
        <v>0</v>
      </c>
      <c r="CQ17" s="1197">
        <v>0</v>
      </c>
      <c r="CR17" s="1197">
        <v>0</v>
      </c>
      <c r="CS17" s="1197">
        <v>0</v>
      </c>
      <c r="CT17" s="1197">
        <v>0</v>
      </c>
      <c r="CU17" s="1197">
        <v>0</v>
      </c>
      <c r="CV17" s="1197">
        <v>0</v>
      </c>
      <c r="CW17" s="1197">
        <v>0</v>
      </c>
      <c r="CX17" s="1197">
        <v>0</v>
      </c>
      <c r="CY17" s="1197">
        <v>0</v>
      </c>
      <c r="CZ17" s="1188">
        <v>0</v>
      </c>
      <c r="DA17" s="1255">
        <v>0</v>
      </c>
      <c r="DB17" s="1197">
        <v>0</v>
      </c>
      <c r="DC17" s="1197">
        <v>0</v>
      </c>
      <c r="DD17" s="1197">
        <v>0</v>
      </c>
      <c r="DE17" s="1197">
        <v>0</v>
      </c>
      <c r="DF17" s="1197">
        <v>0</v>
      </c>
      <c r="DG17" s="1197">
        <v>0</v>
      </c>
      <c r="DH17" s="1197">
        <v>0</v>
      </c>
      <c r="DI17" s="1197">
        <v>0</v>
      </c>
      <c r="DJ17" s="1197">
        <v>0</v>
      </c>
      <c r="DK17" s="1197">
        <v>0</v>
      </c>
      <c r="DL17" s="1188">
        <v>0</v>
      </c>
      <c r="DM17" s="1255">
        <v>0</v>
      </c>
      <c r="DN17" s="1197">
        <v>0</v>
      </c>
      <c r="DO17" s="1197">
        <v>0</v>
      </c>
      <c r="DP17" s="1197">
        <v>0</v>
      </c>
      <c r="DQ17" s="1197">
        <v>0</v>
      </c>
      <c r="DR17" s="1197">
        <v>0</v>
      </c>
      <c r="DS17" s="1197">
        <v>0</v>
      </c>
      <c r="DT17" s="1197">
        <v>0</v>
      </c>
      <c r="DU17" s="1197">
        <v>0</v>
      </c>
      <c r="DV17" s="1197">
        <v>0</v>
      </c>
      <c r="DW17" s="1197">
        <v>0</v>
      </c>
      <c r="DX17" s="1188">
        <v>0</v>
      </c>
      <c r="DY17" s="1291">
        <v>10.52472034304</v>
      </c>
      <c r="DZ17" s="1209">
        <v>13.53074077696</v>
      </c>
      <c r="EA17" s="1209">
        <v>16.099371438079999</v>
      </c>
      <c r="EB17" s="1209">
        <v>12.66933993472</v>
      </c>
      <c r="EC17" s="1209">
        <v>12.507461376</v>
      </c>
      <c r="ED17" s="1209">
        <v>19.008960829439999</v>
      </c>
      <c r="EE17" s="1209">
        <v>14.922613125120002</v>
      </c>
      <c r="EF17" s="1209">
        <v>22.656199367680003</v>
      </c>
      <c r="EG17" s="1209">
        <v>18.862591107413333</v>
      </c>
      <c r="EH17" s="1209">
        <v>18.813801200071111</v>
      </c>
      <c r="EI17" s="1209">
        <v>20.110863891721483</v>
      </c>
      <c r="EJ17" s="1206">
        <v>19.462332545896295</v>
      </c>
      <c r="EK17" s="1291">
        <v>0</v>
      </c>
      <c r="EL17" s="1209">
        <v>0</v>
      </c>
      <c r="EM17" s="1209">
        <v>0</v>
      </c>
      <c r="EN17" s="1209">
        <v>0</v>
      </c>
      <c r="EO17" s="1209">
        <v>0</v>
      </c>
      <c r="EP17" s="1209">
        <v>0</v>
      </c>
      <c r="EQ17" s="1209">
        <v>0</v>
      </c>
      <c r="ER17" s="1209">
        <v>0</v>
      </c>
      <c r="ES17" s="1209">
        <v>0</v>
      </c>
      <c r="ET17" s="1209">
        <v>0</v>
      </c>
      <c r="EU17" s="1209">
        <v>0</v>
      </c>
      <c r="EV17" s="1206">
        <v>0</v>
      </c>
      <c r="EW17" s="1291">
        <v>0</v>
      </c>
      <c r="EX17" s="1209">
        <v>0</v>
      </c>
      <c r="EY17" s="1209">
        <v>0</v>
      </c>
      <c r="EZ17" s="1209">
        <v>0</v>
      </c>
      <c r="FA17" s="1209">
        <v>0</v>
      </c>
      <c r="FB17" s="1209">
        <v>0</v>
      </c>
      <c r="FC17" s="1209">
        <v>0</v>
      </c>
      <c r="FD17" s="1209">
        <v>0</v>
      </c>
      <c r="FE17" s="1209">
        <v>0</v>
      </c>
      <c r="FF17" s="1209">
        <v>0</v>
      </c>
      <c r="FG17" s="1209">
        <v>0</v>
      </c>
      <c r="FH17" s="1209">
        <v>0</v>
      </c>
      <c r="FI17" s="1291">
        <v>0</v>
      </c>
      <c r="FJ17" s="1209">
        <v>0</v>
      </c>
      <c r="FK17" s="1209">
        <v>0</v>
      </c>
      <c r="FL17" s="1209">
        <v>0</v>
      </c>
      <c r="FM17" s="1209">
        <v>0</v>
      </c>
      <c r="FN17" s="1209">
        <v>0</v>
      </c>
      <c r="FO17" s="1209">
        <v>0</v>
      </c>
      <c r="FP17" s="1209">
        <v>0</v>
      </c>
      <c r="FQ17" s="1209">
        <v>0</v>
      </c>
      <c r="FR17" s="1209">
        <v>0</v>
      </c>
      <c r="FS17" s="1209">
        <v>0</v>
      </c>
      <c r="FT17" s="1292">
        <v>0</v>
      </c>
    </row>
    <row r="18" spans="1:176" ht="37.5" customHeight="1" x14ac:dyDescent="0.5">
      <c r="A18" s="1293" t="s">
        <v>890</v>
      </c>
      <c r="B18" s="1770"/>
      <c r="C18" s="1928"/>
      <c r="D18" s="1928"/>
      <c r="E18" s="1928"/>
      <c r="F18" s="1928"/>
      <c r="G18" s="1928"/>
      <c r="H18" s="1928"/>
      <c r="I18" s="1928"/>
      <c r="J18" s="1928"/>
      <c r="K18" s="1928"/>
      <c r="L18" s="1928"/>
      <c r="M18" s="1771"/>
      <c r="N18" s="1770"/>
      <c r="O18" s="1928"/>
      <c r="P18" s="1928"/>
      <c r="Q18" s="1928"/>
      <c r="R18" s="1928"/>
      <c r="S18" s="1928"/>
      <c r="T18" s="1928"/>
      <c r="U18" s="1928"/>
      <c r="V18" s="1928"/>
      <c r="W18" s="1928"/>
      <c r="X18" s="1928"/>
      <c r="Y18" s="1777"/>
      <c r="Z18" s="1770"/>
      <c r="AA18" s="1928"/>
      <c r="AB18" s="1928"/>
      <c r="AC18" s="1928"/>
      <c r="AD18" s="1928"/>
      <c r="AE18" s="1928"/>
      <c r="AF18" s="1928"/>
      <c r="AG18" s="1928"/>
      <c r="AH18" s="1928"/>
      <c r="AI18" s="1928"/>
      <c r="AJ18" s="1928"/>
      <c r="AK18" s="1771"/>
      <c r="AL18" s="1767">
        <v>0</v>
      </c>
      <c r="AM18" s="1204">
        <v>0</v>
      </c>
      <c r="AN18" s="1204">
        <v>0</v>
      </c>
      <c r="AO18" s="1227">
        <v>1.2972026731499999</v>
      </c>
      <c r="AP18" s="1227">
        <v>3.6730123423499998</v>
      </c>
      <c r="AQ18" s="1227">
        <v>0</v>
      </c>
      <c r="AR18" s="1781">
        <v>0</v>
      </c>
      <c r="AS18" s="1757">
        <v>0</v>
      </c>
      <c r="AT18" s="1227">
        <v>0</v>
      </c>
      <c r="AU18" s="1227">
        <v>1.4955545400000001</v>
      </c>
      <c r="AV18" s="1227">
        <v>0.90950745000000011</v>
      </c>
      <c r="AW18" s="1227">
        <v>1.9497148124999999</v>
      </c>
      <c r="AX18" s="1227">
        <v>0.76923369000000008</v>
      </c>
      <c r="AY18" s="1227">
        <v>1.6505063309999999</v>
      </c>
      <c r="AZ18" s="1227">
        <v>1.8066904872</v>
      </c>
      <c r="BA18" s="1227">
        <v>1.507583409225</v>
      </c>
      <c r="BB18" s="1199">
        <v>2.3515122182249999</v>
      </c>
      <c r="BC18" s="1199">
        <v>1.5133849368749999</v>
      </c>
      <c r="BD18" s="1193">
        <v>1.2863808832499999</v>
      </c>
      <c r="BE18" s="1782">
        <v>0.90980789789999994</v>
      </c>
      <c r="BF18" s="1748">
        <v>0.91091672234999999</v>
      </c>
      <c r="BG18" s="1748">
        <v>0.92050937324999993</v>
      </c>
      <c r="BH18" s="1748">
        <v>1.2610029269999998</v>
      </c>
      <c r="BI18" s="1748">
        <v>1.2225900151500002</v>
      </c>
      <c r="BJ18" s="1748">
        <v>0</v>
      </c>
      <c r="BK18" s="1748">
        <v>1.0126910049</v>
      </c>
      <c r="BL18" s="1748">
        <v>0.61032102209999994</v>
      </c>
      <c r="BM18" s="1762">
        <v>0.51891848549999997</v>
      </c>
      <c r="BN18" s="1762">
        <v>0.38762971199999996</v>
      </c>
      <c r="BO18" s="1762">
        <v>0</v>
      </c>
      <c r="BP18" s="1785">
        <v>0</v>
      </c>
      <c r="BQ18" s="1762">
        <v>0.96974294280000006</v>
      </c>
      <c r="BR18" s="1762">
        <v>0.85408337025000014</v>
      </c>
      <c r="BS18" s="1762">
        <v>0</v>
      </c>
      <c r="BT18" s="1762">
        <v>0.62191981439999999</v>
      </c>
      <c r="BU18" s="1762">
        <v>0.76731208934999995</v>
      </c>
      <c r="BV18" s="1762">
        <v>0</v>
      </c>
      <c r="BW18" s="1762">
        <v>0.16179893977500004</v>
      </c>
      <c r="BX18" s="1762">
        <v>0</v>
      </c>
      <c r="BY18" s="1762">
        <v>0</v>
      </c>
      <c r="BZ18" s="1762">
        <v>0</v>
      </c>
      <c r="CA18" s="1762">
        <v>0</v>
      </c>
      <c r="CB18" s="1930">
        <v>0</v>
      </c>
      <c r="CC18" s="1231">
        <v>0</v>
      </c>
      <c r="CD18" s="1762">
        <v>0</v>
      </c>
      <c r="CE18" s="1762">
        <v>0</v>
      </c>
      <c r="CF18" s="1762">
        <v>0</v>
      </c>
      <c r="CG18" s="1762">
        <v>0</v>
      </c>
      <c r="CH18" s="1762">
        <v>0</v>
      </c>
      <c r="CI18" s="1762">
        <v>0</v>
      </c>
      <c r="CJ18" s="1762">
        <v>0</v>
      </c>
      <c r="CK18" s="1762">
        <v>0</v>
      </c>
      <c r="CL18" s="1762">
        <v>0</v>
      </c>
      <c r="CM18" s="1762">
        <v>0</v>
      </c>
      <c r="CN18" s="1930">
        <v>0</v>
      </c>
      <c r="CO18" s="1255">
        <v>0</v>
      </c>
      <c r="CP18" s="1197">
        <v>0</v>
      </c>
      <c r="CQ18" s="1197">
        <v>14.9323947914</v>
      </c>
      <c r="CR18" s="1197">
        <v>0.67769729930714284</v>
      </c>
      <c r="CS18" s="1197">
        <v>0</v>
      </c>
      <c r="CT18" s="1197">
        <v>0</v>
      </c>
      <c r="CU18" s="1197">
        <v>0</v>
      </c>
      <c r="CV18" s="1197">
        <v>1.7615426613272727</v>
      </c>
      <c r="CW18" s="1197">
        <v>0.71988178495714295</v>
      </c>
      <c r="CX18" s="1197">
        <v>2.1921295494717388</v>
      </c>
      <c r="CY18" s="1197">
        <v>1.0406261399821428</v>
      </c>
      <c r="CZ18" s="1188">
        <v>0</v>
      </c>
      <c r="DA18" s="1255">
        <v>0</v>
      </c>
      <c r="DB18" s="1197">
        <v>0.73244174381249982</v>
      </c>
      <c r="DC18" s="1197">
        <v>0</v>
      </c>
      <c r="DD18" s="1197">
        <v>0</v>
      </c>
      <c r="DE18" s="1197">
        <v>0</v>
      </c>
      <c r="DF18" s="1197">
        <v>0</v>
      </c>
      <c r="DG18" s="1197">
        <v>0</v>
      </c>
      <c r="DH18" s="1197">
        <v>0</v>
      </c>
      <c r="DI18" s="1197">
        <v>0</v>
      </c>
      <c r="DJ18" s="1197">
        <v>0</v>
      </c>
      <c r="DK18" s="1197">
        <v>0</v>
      </c>
      <c r="DL18" s="1188">
        <v>0</v>
      </c>
      <c r="DM18" s="1255">
        <v>0.64423368663750002</v>
      </c>
      <c r="DN18" s="1197">
        <v>0.64670089204875014</v>
      </c>
      <c r="DO18" s="1197">
        <v>0.75484777020652194</v>
      </c>
      <c r="DP18" s="1197">
        <v>0</v>
      </c>
      <c r="DQ18" s="1197">
        <v>0</v>
      </c>
      <c r="DR18" s="1197">
        <v>0</v>
      </c>
      <c r="DS18" s="1197">
        <v>0.82659206507449479</v>
      </c>
      <c r="DT18" s="1197">
        <v>0.7837279116010103</v>
      </c>
      <c r="DU18" s="1197">
        <v>0.8349525105200899</v>
      </c>
      <c r="DV18" s="1197">
        <v>0.93224591404622303</v>
      </c>
      <c r="DW18" s="1197">
        <v>0.89891864961703249</v>
      </c>
      <c r="DX18" s="1188">
        <v>0.8331705325959724</v>
      </c>
      <c r="DY18" s="1291">
        <v>0</v>
      </c>
      <c r="DZ18" s="1209">
        <v>0.47545361289983989</v>
      </c>
      <c r="EA18" s="1209">
        <v>2.7548857318889741</v>
      </c>
      <c r="EB18" s="1209">
        <v>1.8546915838464004</v>
      </c>
      <c r="EC18" s="1209">
        <v>0</v>
      </c>
      <c r="ED18" s="1209">
        <v>0.38900055290879998</v>
      </c>
      <c r="EE18" s="1209">
        <v>0.44594990003463958</v>
      </c>
      <c r="EF18" s="1209">
        <v>0</v>
      </c>
      <c r="EG18" s="1209">
        <v>0</v>
      </c>
      <c r="EH18" s="1209">
        <v>0</v>
      </c>
      <c r="EI18" s="1209">
        <v>0</v>
      </c>
      <c r="EJ18" s="1206">
        <v>0</v>
      </c>
      <c r="EK18" s="1291">
        <v>0</v>
      </c>
      <c r="EL18" s="1209">
        <v>0.38562088557265012</v>
      </c>
      <c r="EM18" s="1209">
        <v>0</v>
      </c>
      <c r="EN18" s="1209">
        <v>43.687529087246006</v>
      </c>
      <c r="EO18" s="1209">
        <v>0</v>
      </c>
      <c r="EP18" s="1209">
        <v>0</v>
      </c>
      <c r="EQ18" s="1209">
        <v>0</v>
      </c>
      <c r="ER18" s="1209">
        <v>0.49881205802667822</v>
      </c>
      <c r="ES18" s="1209">
        <v>0</v>
      </c>
      <c r="ET18" s="1209">
        <v>0</v>
      </c>
      <c r="EU18" s="1209">
        <v>0.31638729857731424</v>
      </c>
      <c r="EV18" s="1206">
        <v>0.53321768433426009</v>
      </c>
      <c r="EW18" s="1291">
        <v>2.2650581595681811</v>
      </c>
      <c r="EX18" s="1209">
        <v>0</v>
      </c>
      <c r="EY18" s="1209">
        <v>0.95543262306749976</v>
      </c>
      <c r="EZ18" s="1209">
        <v>0</v>
      </c>
      <c r="FA18" s="1209">
        <v>1.2402661221260869</v>
      </c>
      <c r="FB18" s="1209">
        <v>0.61474746211875009</v>
      </c>
      <c r="FC18" s="1209">
        <v>0</v>
      </c>
      <c r="FD18" s="1209">
        <v>1.1305414558611553</v>
      </c>
      <c r="FE18" s="1209">
        <v>1.1428461775488359</v>
      </c>
      <c r="FF18" s="1209">
        <v>0</v>
      </c>
      <c r="FG18" s="1209">
        <v>1.6713639110216718</v>
      </c>
      <c r="FH18" s="1209">
        <v>2.2392090949278627</v>
      </c>
      <c r="FI18" s="1291">
        <v>2.1666335028340904</v>
      </c>
      <c r="FJ18" s="1209">
        <v>1.363920380431165</v>
      </c>
      <c r="FK18" s="1209">
        <v>1.6182470847928569</v>
      </c>
      <c r="FL18" s="1209">
        <v>0</v>
      </c>
      <c r="FM18" s="1209">
        <v>0.31190945264999997</v>
      </c>
      <c r="FN18" s="1209">
        <v>2.1511599540525008</v>
      </c>
      <c r="FO18" s="1209">
        <v>0</v>
      </c>
      <c r="FP18" s="1209">
        <v>0</v>
      </c>
      <c r="FQ18" s="1209">
        <v>14.591172750000002</v>
      </c>
      <c r="FR18" s="1209">
        <v>0</v>
      </c>
      <c r="FS18" s="1209">
        <v>9.4352816839400013</v>
      </c>
      <c r="FT18" s="1292">
        <v>0</v>
      </c>
    </row>
    <row r="19" spans="1:176" ht="37.5" customHeight="1" x14ac:dyDescent="0.5">
      <c r="A19" s="1293" t="s">
        <v>1043</v>
      </c>
      <c r="B19" s="1770"/>
      <c r="C19" s="1928"/>
      <c r="D19" s="1928"/>
      <c r="E19" s="1928"/>
      <c r="F19" s="1928"/>
      <c r="G19" s="1928"/>
      <c r="H19" s="1928"/>
      <c r="I19" s="1928"/>
      <c r="J19" s="1928"/>
      <c r="K19" s="1928"/>
      <c r="L19" s="1928"/>
      <c r="M19" s="1771"/>
      <c r="N19" s="1770"/>
      <c r="O19" s="1928"/>
      <c r="P19" s="1928"/>
      <c r="Q19" s="1928"/>
      <c r="R19" s="1928"/>
      <c r="S19" s="1928"/>
      <c r="T19" s="1928"/>
      <c r="U19" s="1928"/>
      <c r="V19" s="1928"/>
      <c r="W19" s="1928"/>
      <c r="X19" s="1928"/>
      <c r="Y19" s="1777"/>
      <c r="Z19" s="1770"/>
      <c r="AA19" s="1928"/>
      <c r="AB19" s="1928"/>
      <c r="AC19" s="1928"/>
      <c r="AD19" s="1928"/>
      <c r="AE19" s="1928"/>
      <c r="AF19" s="1928"/>
      <c r="AG19" s="1928"/>
      <c r="AH19" s="1928"/>
      <c r="AI19" s="1928"/>
      <c r="AJ19" s="1928"/>
      <c r="AK19" s="1771"/>
      <c r="AL19" s="1767"/>
      <c r="AM19" s="1204"/>
      <c r="AN19" s="1204"/>
      <c r="AO19" s="1227"/>
      <c r="AP19" s="1227"/>
      <c r="AQ19" s="1227"/>
      <c r="AR19" s="1781"/>
      <c r="AS19" s="1757"/>
      <c r="AT19" s="1227"/>
      <c r="AU19" s="1227"/>
      <c r="AV19" s="1227"/>
      <c r="AW19" s="1227"/>
      <c r="AX19" s="1227"/>
      <c r="AY19" s="1227"/>
      <c r="AZ19" s="1227"/>
      <c r="BA19" s="1227"/>
      <c r="BB19" s="1199"/>
      <c r="BC19" s="1199"/>
      <c r="BD19" s="1193"/>
      <c r="BE19" s="1782"/>
      <c r="BF19" s="1748"/>
      <c r="BG19" s="1748"/>
      <c r="BH19" s="1748"/>
      <c r="BI19" s="1748"/>
      <c r="BJ19" s="1748"/>
      <c r="BK19" s="1748"/>
      <c r="BL19" s="1748"/>
      <c r="BM19" s="1762"/>
      <c r="BN19" s="1762"/>
      <c r="BO19" s="1762"/>
      <c r="BP19" s="1785"/>
      <c r="BQ19" s="1762"/>
      <c r="BR19" s="1762"/>
      <c r="BS19" s="1762"/>
      <c r="BT19" s="1762"/>
      <c r="BU19" s="1762"/>
      <c r="BV19" s="1762"/>
      <c r="BW19" s="1762"/>
      <c r="BX19" s="1762"/>
      <c r="BY19" s="1762"/>
      <c r="BZ19" s="1762"/>
      <c r="CA19" s="1762"/>
      <c r="CB19" s="1930"/>
      <c r="CC19" s="1231"/>
      <c r="CD19" s="1762"/>
      <c r="CE19" s="1762"/>
      <c r="CF19" s="1762"/>
      <c r="CG19" s="1762"/>
      <c r="CH19" s="1762"/>
      <c r="CI19" s="1762"/>
      <c r="CJ19" s="1762"/>
      <c r="CK19" s="1762"/>
      <c r="CL19" s="1762"/>
      <c r="CM19" s="1762"/>
      <c r="CN19" s="1930"/>
      <c r="CO19" s="1255"/>
      <c r="CP19" s="1197"/>
      <c r="CQ19" s="1197"/>
      <c r="CR19" s="1197"/>
      <c r="CS19" s="1197"/>
      <c r="CT19" s="1197"/>
      <c r="CU19" s="1197"/>
      <c r="CV19" s="1197"/>
      <c r="CW19" s="1197"/>
      <c r="CX19" s="1197"/>
      <c r="CY19" s="1197"/>
      <c r="CZ19" s="1188"/>
      <c r="DA19" s="1255"/>
      <c r="DB19" s="1197"/>
      <c r="DC19" s="1197"/>
      <c r="DD19" s="1197"/>
      <c r="DE19" s="1197"/>
      <c r="DF19" s="1197"/>
      <c r="DG19" s="1197"/>
      <c r="DH19" s="1197"/>
      <c r="DI19" s="1197"/>
      <c r="DJ19" s="1197"/>
      <c r="DK19" s="1197"/>
      <c r="DL19" s="1188"/>
      <c r="DM19" s="1255"/>
      <c r="DN19" s="1197"/>
      <c r="DO19" s="1197"/>
      <c r="DP19" s="1197"/>
      <c r="DQ19" s="1197"/>
      <c r="DR19" s="1197"/>
      <c r="DS19" s="1197"/>
      <c r="DT19" s="1197"/>
      <c r="DU19" s="1197"/>
      <c r="DV19" s="1197"/>
      <c r="DW19" s="1197"/>
      <c r="DX19" s="1188"/>
      <c r="DY19" s="1291"/>
      <c r="DZ19" s="1209"/>
      <c r="EA19" s="1209"/>
      <c r="EB19" s="1209"/>
      <c r="EC19" s="1209"/>
      <c r="ED19" s="1209"/>
      <c r="EE19" s="1209"/>
      <c r="EF19" s="1209"/>
      <c r="EG19" s="1209"/>
      <c r="EH19" s="1209"/>
      <c r="EI19" s="1209"/>
      <c r="EJ19" s="1206"/>
      <c r="EK19" s="1291"/>
      <c r="EL19" s="1209"/>
      <c r="EM19" s="1209"/>
      <c r="EN19" s="1209"/>
      <c r="EO19" s="1209"/>
      <c r="EP19" s="1209"/>
      <c r="EQ19" s="1209"/>
      <c r="ER19" s="1209"/>
      <c r="ES19" s="1209"/>
      <c r="ET19" s="1209"/>
      <c r="EU19" s="1209"/>
      <c r="EV19" s="1206"/>
      <c r="EW19" s="1291"/>
      <c r="EX19" s="1209"/>
      <c r="EY19" s="1209"/>
      <c r="EZ19" s="1209"/>
      <c r="FA19" s="1209"/>
      <c r="FB19" s="1209">
        <v>82.459920895965013</v>
      </c>
      <c r="FC19" s="1209">
        <v>0</v>
      </c>
      <c r="FD19" s="1209">
        <v>0</v>
      </c>
      <c r="FE19" s="1209">
        <v>37.873855685707341</v>
      </c>
      <c r="FF19" s="1209">
        <v>0</v>
      </c>
      <c r="FG19" s="1209">
        <v>1.6587229157428574</v>
      </c>
      <c r="FH19" s="1209">
        <v>3.4665426278857145</v>
      </c>
      <c r="FI19" s="1291">
        <v>0</v>
      </c>
      <c r="FJ19" s="1209">
        <v>0</v>
      </c>
      <c r="FK19" s="1209">
        <v>0</v>
      </c>
      <c r="FL19" s="1209">
        <v>0</v>
      </c>
      <c r="FM19" s="1209">
        <v>0</v>
      </c>
      <c r="FN19" s="1209">
        <v>0</v>
      </c>
      <c r="FO19" s="1209">
        <v>0</v>
      </c>
      <c r="FP19" s="1209">
        <v>95.463136649999996</v>
      </c>
      <c r="FQ19" s="1209">
        <v>97.052953800000012</v>
      </c>
      <c r="FR19" s="1209">
        <v>61.91972621654751</v>
      </c>
      <c r="FS19" s="1209">
        <v>57.045174375000002</v>
      </c>
      <c r="FT19" s="1292">
        <v>53.889533449363853</v>
      </c>
    </row>
    <row r="20" spans="1:176" ht="37.5" customHeight="1" x14ac:dyDescent="0.5">
      <c r="A20" s="1293" t="s">
        <v>1044</v>
      </c>
      <c r="B20" s="1770"/>
      <c r="C20" s="1928"/>
      <c r="D20" s="1928"/>
      <c r="E20" s="1928"/>
      <c r="F20" s="1928"/>
      <c r="G20" s="1928"/>
      <c r="H20" s="1928"/>
      <c r="I20" s="1928"/>
      <c r="J20" s="1928"/>
      <c r="K20" s="1928"/>
      <c r="L20" s="1928"/>
      <c r="M20" s="1771"/>
      <c r="N20" s="1770"/>
      <c r="O20" s="1928"/>
      <c r="P20" s="1928"/>
      <c r="Q20" s="1928"/>
      <c r="R20" s="1928"/>
      <c r="S20" s="1928"/>
      <c r="T20" s="1928"/>
      <c r="U20" s="1928"/>
      <c r="V20" s="1928"/>
      <c r="W20" s="1928"/>
      <c r="X20" s="1928"/>
      <c r="Y20" s="1777"/>
      <c r="Z20" s="1770"/>
      <c r="AA20" s="1928"/>
      <c r="AB20" s="1928"/>
      <c r="AC20" s="1928"/>
      <c r="AD20" s="1928"/>
      <c r="AE20" s="1928"/>
      <c r="AF20" s="1928"/>
      <c r="AG20" s="1928"/>
      <c r="AH20" s="1928"/>
      <c r="AI20" s="1928"/>
      <c r="AJ20" s="1928"/>
      <c r="AK20" s="1771"/>
      <c r="AL20" s="1767">
        <v>0</v>
      </c>
      <c r="AM20" s="1204">
        <v>0</v>
      </c>
      <c r="AN20" s="1204">
        <v>0</v>
      </c>
      <c r="AO20" s="1204">
        <v>0</v>
      </c>
      <c r="AP20" s="1204">
        <v>0</v>
      </c>
      <c r="AQ20" s="1204">
        <v>0</v>
      </c>
      <c r="AR20" s="1766">
        <v>0</v>
      </c>
      <c r="AS20" s="1767">
        <v>0</v>
      </c>
      <c r="AT20" s="1204">
        <v>0</v>
      </c>
      <c r="AU20" s="1227">
        <v>16.44559782</v>
      </c>
      <c r="AV20" s="1227">
        <v>0</v>
      </c>
      <c r="AW20" s="1227">
        <v>0</v>
      </c>
      <c r="AX20" s="1227">
        <v>0</v>
      </c>
      <c r="AY20" s="1227">
        <v>0</v>
      </c>
      <c r="AZ20" s="1227">
        <v>0</v>
      </c>
      <c r="BA20" s="1227">
        <v>0</v>
      </c>
      <c r="BB20" s="1199">
        <v>0</v>
      </c>
      <c r="BC20" s="1199">
        <v>0</v>
      </c>
      <c r="BD20" s="1193">
        <v>0</v>
      </c>
      <c r="BE20" s="1782">
        <v>0</v>
      </c>
      <c r="BF20" s="1748">
        <v>0</v>
      </c>
      <c r="BG20" s="1748">
        <v>0</v>
      </c>
      <c r="BH20" s="1748">
        <v>0</v>
      </c>
      <c r="BI20" s="1748">
        <v>0</v>
      </c>
      <c r="BJ20" s="1748">
        <v>0</v>
      </c>
      <c r="BK20" s="1748">
        <v>0</v>
      </c>
      <c r="BL20" s="1762">
        <v>0</v>
      </c>
      <c r="BM20" s="1762">
        <v>0</v>
      </c>
      <c r="BN20" s="1762">
        <v>0</v>
      </c>
      <c r="BO20" s="1762">
        <v>0</v>
      </c>
      <c r="BP20" s="1785">
        <v>0</v>
      </c>
      <c r="BQ20" s="1762">
        <v>25.823570503949998</v>
      </c>
      <c r="BR20" s="1762">
        <v>0</v>
      </c>
      <c r="BS20" s="1762">
        <v>0</v>
      </c>
      <c r="BT20" s="1762">
        <v>0</v>
      </c>
      <c r="BU20" s="1762">
        <v>0</v>
      </c>
      <c r="BV20" s="1762">
        <v>0</v>
      </c>
      <c r="BW20" s="1762">
        <v>0</v>
      </c>
      <c r="BX20" s="1762">
        <v>0</v>
      </c>
      <c r="BY20" s="1762">
        <v>0</v>
      </c>
      <c r="BZ20" s="1762">
        <v>0</v>
      </c>
      <c r="CA20" s="1762">
        <v>0</v>
      </c>
      <c r="CB20" s="1930">
        <v>0</v>
      </c>
      <c r="CC20" s="1231">
        <v>0</v>
      </c>
      <c r="CD20" s="1762">
        <v>0</v>
      </c>
      <c r="CE20" s="1762">
        <v>0</v>
      </c>
      <c r="CF20" s="1762">
        <v>0</v>
      </c>
      <c r="CG20" s="1762">
        <v>0</v>
      </c>
      <c r="CH20" s="1762">
        <v>0</v>
      </c>
      <c r="CI20" s="1762">
        <v>0</v>
      </c>
      <c r="CJ20" s="1762">
        <v>0</v>
      </c>
      <c r="CK20" s="1762">
        <v>0</v>
      </c>
      <c r="CL20" s="1762">
        <v>0</v>
      </c>
      <c r="CM20" s="1762">
        <v>0</v>
      </c>
      <c r="CN20" s="1930">
        <v>0</v>
      </c>
      <c r="CO20" s="1255">
        <v>0</v>
      </c>
      <c r="CP20" s="1197">
        <v>0</v>
      </c>
      <c r="CQ20" s="1197">
        <v>0</v>
      </c>
      <c r="CR20" s="1197">
        <v>0</v>
      </c>
      <c r="CS20" s="1197">
        <v>0</v>
      </c>
      <c r="CT20" s="1197">
        <v>0</v>
      </c>
      <c r="CU20" s="1197">
        <v>0</v>
      </c>
      <c r="CV20" s="1197">
        <v>0</v>
      </c>
      <c r="CW20" s="1197">
        <v>0</v>
      </c>
      <c r="CX20" s="1197">
        <v>0</v>
      </c>
      <c r="CY20" s="1197">
        <v>0</v>
      </c>
      <c r="CZ20" s="1188">
        <v>0</v>
      </c>
      <c r="DA20" s="1255">
        <v>0</v>
      </c>
      <c r="DB20" s="1197">
        <v>0</v>
      </c>
      <c r="DC20" s="1197">
        <v>0</v>
      </c>
      <c r="DD20" s="1197">
        <v>0</v>
      </c>
      <c r="DE20" s="1197">
        <v>0</v>
      </c>
      <c r="DF20" s="1197">
        <v>0</v>
      </c>
      <c r="DG20" s="1197">
        <v>0</v>
      </c>
      <c r="DH20" s="1197">
        <v>0</v>
      </c>
      <c r="DI20" s="1197">
        <v>0</v>
      </c>
      <c r="DJ20" s="1197">
        <v>0</v>
      </c>
      <c r="DK20" s="1197">
        <v>0</v>
      </c>
      <c r="DL20" s="1188">
        <v>0</v>
      </c>
      <c r="DM20" s="1255">
        <v>0</v>
      </c>
      <c r="DN20" s="1197">
        <v>0</v>
      </c>
      <c r="DO20" s="1197">
        <v>0</v>
      </c>
      <c r="DP20" s="1197">
        <v>0</v>
      </c>
      <c r="DQ20" s="1197">
        <v>0</v>
      </c>
      <c r="DR20" s="1197">
        <v>0</v>
      </c>
      <c r="DS20" s="1197">
        <v>0</v>
      </c>
      <c r="DT20" s="1197">
        <v>0</v>
      </c>
      <c r="DU20" s="1197">
        <v>0</v>
      </c>
      <c r="DV20" s="1197">
        <v>0</v>
      </c>
      <c r="DW20" s="1197">
        <v>0</v>
      </c>
      <c r="DX20" s="1188">
        <v>0</v>
      </c>
      <c r="DY20" s="1291">
        <v>0</v>
      </c>
      <c r="DZ20" s="1209">
        <v>0</v>
      </c>
      <c r="EA20" s="1209">
        <v>0</v>
      </c>
      <c r="EB20" s="1209">
        <v>0</v>
      </c>
      <c r="EC20" s="1209">
        <v>0</v>
      </c>
      <c r="ED20" s="1209">
        <v>0</v>
      </c>
      <c r="EE20" s="1209">
        <v>0</v>
      </c>
      <c r="EF20" s="1209">
        <v>0</v>
      </c>
      <c r="EG20" s="1209">
        <v>0</v>
      </c>
      <c r="EH20" s="1209">
        <v>0</v>
      </c>
      <c r="EI20" s="1209">
        <v>0</v>
      </c>
      <c r="EJ20" s="1206">
        <v>0</v>
      </c>
      <c r="EK20" s="1291">
        <v>0</v>
      </c>
      <c r="EL20" s="1209">
        <v>0</v>
      </c>
      <c r="EM20" s="1209">
        <v>0</v>
      </c>
      <c r="EN20" s="1209">
        <v>0</v>
      </c>
      <c r="EO20" s="1209">
        <v>0</v>
      </c>
      <c r="EP20" s="1209">
        <v>0</v>
      </c>
      <c r="EQ20" s="1209">
        <v>0</v>
      </c>
      <c r="ER20" s="1209">
        <v>0</v>
      </c>
      <c r="ES20" s="1209">
        <v>93.525723237053569</v>
      </c>
      <c r="ET20" s="1209">
        <v>86.375985060272598</v>
      </c>
      <c r="EU20" s="1209">
        <v>0</v>
      </c>
      <c r="EV20" s="1206">
        <v>0</v>
      </c>
      <c r="EW20" s="1291">
        <v>0</v>
      </c>
      <c r="EX20" s="1209">
        <v>0</v>
      </c>
      <c r="EY20" s="1209">
        <v>0</v>
      </c>
      <c r="EZ20" s="1209">
        <v>0</v>
      </c>
      <c r="FA20" s="1209">
        <v>0</v>
      </c>
      <c r="FB20" s="1209">
        <v>0</v>
      </c>
      <c r="FC20" s="1209">
        <v>0</v>
      </c>
      <c r="FD20" s="1209">
        <v>0</v>
      </c>
      <c r="FE20" s="1209">
        <v>0</v>
      </c>
      <c r="FF20" s="1209">
        <v>0</v>
      </c>
      <c r="FG20" s="1209">
        <v>0</v>
      </c>
      <c r="FH20" s="1209">
        <v>0</v>
      </c>
      <c r="FI20" s="1291">
        <v>0</v>
      </c>
      <c r="FJ20" s="1209">
        <v>0</v>
      </c>
      <c r="FK20" s="1209">
        <v>0</v>
      </c>
      <c r="FL20" s="1209">
        <v>0</v>
      </c>
      <c r="FM20" s="1209">
        <v>0</v>
      </c>
      <c r="FN20" s="1209">
        <v>0</v>
      </c>
      <c r="FO20" s="1209">
        <v>0</v>
      </c>
      <c r="FP20" s="1209">
        <v>0</v>
      </c>
      <c r="FQ20" s="1209">
        <v>0</v>
      </c>
      <c r="FR20" s="1209">
        <v>0</v>
      </c>
      <c r="FS20" s="1209">
        <v>0</v>
      </c>
      <c r="FT20" s="1292">
        <v>0</v>
      </c>
    </row>
    <row r="21" spans="1:176" ht="37.5" customHeight="1" x14ac:dyDescent="0.5">
      <c r="A21" s="1293" t="s">
        <v>25</v>
      </c>
      <c r="B21" s="1770"/>
      <c r="C21" s="1928"/>
      <c r="D21" s="1928"/>
      <c r="E21" s="1928"/>
      <c r="F21" s="1928"/>
      <c r="G21" s="1928"/>
      <c r="H21" s="1928"/>
      <c r="I21" s="1928"/>
      <c r="J21" s="1928"/>
      <c r="K21" s="1928"/>
      <c r="L21" s="1928"/>
      <c r="M21" s="1771"/>
      <c r="N21" s="1770"/>
      <c r="O21" s="1928"/>
      <c r="P21" s="1928"/>
      <c r="Q21" s="1928"/>
      <c r="R21" s="1928"/>
      <c r="S21" s="1928"/>
      <c r="T21" s="1928"/>
      <c r="U21" s="1928"/>
      <c r="V21" s="1928"/>
      <c r="W21" s="1928"/>
      <c r="X21" s="1928"/>
      <c r="Y21" s="1777"/>
      <c r="Z21" s="1770"/>
      <c r="AA21" s="1928"/>
      <c r="AB21" s="1928"/>
      <c r="AC21" s="1928"/>
      <c r="AD21" s="1928"/>
      <c r="AE21" s="1928"/>
      <c r="AF21" s="1928"/>
      <c r="AG21" s="1928"/>
      <c r="AH21" s="1928"/>
      <c r="AI21" s="1928"/>
      <c r="AJ21" s="1928"/>
      <c r="AK21" s="1771"/>
      <c r="AL21" s="1767"/>
      <c r="AM21" s="1204"/>
      <c r="AN21" s="1204"/>
      <c r="AO21" s="1204"/>
      <c r="AP21" s="1204"/>
      <c r="AQ21" s="1204"/>
      <c r="AR21" s="1766"/>
      <c r="AS21" s="1767"/>
      <c r="AT21" s="1204">
        <v>0</v>
      </c>
      <c r="AU21" s="1204">
        <v>0</v>
      </c>
      <c r="AV21" s="1204">
        <v>0</v>
      </c>
      <c r="AW21" s="1204">
        <v>0</v>
      </c>
      <c r="AX21" s="1204">
        <v>0</v>
      </c>
      <c r="AY21" s="1204">
        <v>0</v>
      </c>
      <c r="AZ21" s="1204">
        <v>0</v>
      </c>
      <c r="BA21" s="1204">
        <v>0</v>
      </c>
      <c r="BB21" s="1204">
        <v>0</v>
      </c>
      <c r="BC21" s="1204">
        <v>0</v>
      </c>
      <c r="BD21" s="1766">
        <v>0</v>
      </c>
      <c r="BE21" s="1231">
        <v>0</v>
      </c>
      <c r="BF21" s="1748">
        <v>34.245928290000002</v>
      </c>
      <c r="BG21" s="1748">
        <v>37.244886276000003</v>
      </c>
      <c r="BH21" s="1748">
        <v>0</v>
      </c>
      <c r="BI21" s="1748">
        <v>52.523289281700002</v>
      </c>
      <c r="BJ21" s="1748">
        <v>0</v>
      </c>
      <c r="BK21" s="1748">
        <v>0</v>
      </c>
      <c r="BL21" s="1762">
        <v>0</v>
      </c>
      <c r="BM21" s="1762">
        <v>88.828396984125007</v>
      </c>
      <c r="BN21" s="1762">
        <v>0</v>
      </c>
      <c r="BO21" s="1762">
        <v>44.20819298</v>
      </c>
      <c r="BP21" s="1785">
        <v>56.401253336400003</v>
      </c>
      <c r="BQ21" s="1762">
        <v>0</v>
      </c>
      <c r="BR21" s="1762">
        <v>52.191707252625001</v>
      </c>
      <c r="BS21" s="1762">
        <v>0</v>
      </c>
      <c r="BT21" s="1762">
        <v>0</v>
      </c>
      <c r="BU21" s="1762">
        <v>0</v>
      </c>
      <c r="BV21" s="1762">
        <v>0</v>
      </c>
      <c r="BW21" s="1762">
        <v>0</v>
      </c>
      <c r="BX21" s="1762">
        <v>0</v>
      </c>
      <c r="BY21" s="1762">
        <v>0</v>
      </c>
      <c r="BZ21" s="1762">
        <v>0</v>
      </c>
      <c r="CA21" s="1762">
        <v>0</v>
      </c>
      <c r="CB21" s="1930">
        <v>0</v>
      </c>
      <c r="CC21" s="1231">
        <v>0</v>
      </c>
      <c r="CD21" s="1762">
        <v>0</v>
      </c>
      <c r="CE21" s="1762">
        <v>0</v>
      </c>
      <c r="CF21" s="1762">
        <v>0</v>
      </c>
      <c r="CG21" s="1762">
        <v>0</v>
      </c>
      <c r="CH21" s="1762">
        <v>0</v>
      </c>
      <c r="CI21" s="1762">
        <v>0</v>
      </c>
      <c r="CJ21" s="1762">
        <v>0</v>
      </c>
      <c r="CK21" s="1762">
        <v>0</v>
      </c>
      <c r="CL21" s="1762">
        <v>0</v>
      </c>
      <c r="CM21" s="1762">
        <v>0</v>
      </c>
      <c r="CN21" s="1930">
        <v>0</v>
      </c>
      <c r="CO21" s="1255">
        <v>0</v>
      </c>
      <c r="CP21" s="1197">
        <v>0</v>
      </c>
      <c r="CQ21" s="1197">
        <v>0</v>
      </c>
      <c r="CR21" s="1197">
        <v>0</v>
      </c>
      <c r="CS21" s="1197">
        <v>0</v>
      </c>
      <c r="CT21" s="1197">
        <v>0</v>
      </c>
      <c r="CU21" s="1197">
        <v>0</v>
      </c>
      <c r="CV21" s="1197">
        <v>0</v>
      </c>
      <c r="CW21" s="1197">
        <v>0</v>
      </c>
      <c r="CX21" s="1197">
        <v>0</v>
      </c>
      <c r="CY21" s="1197">
        <v>0</v>
      </c>
      <c r="CZ21" s="1188">
        <v>0</v>
      </c>
      <c r="DA21" s="1255">
        <v>0</v>
      </c>
      <c r="DB21" s="1197">
        <v>0</v>
      </c>
      <c r="DC21" s="1197">
        <v>0</v>
      </c>
      <c r="DD21" s="1197">
        <v>0</v>
      </c>
      <c r="DE21" s="1197">
        <v>0</v>
      </c>
      <c r="DF21" s="1197">
        <v>0</v>
      </c>
      <c r="DG21" s="1197">
        <v>0</v>
      </c>
      <c r="DH21" s="1197">
        <v>0</v>
      </c>
      <c r="DI21" s="1197">
        <v>0</v>
      </c>
      <c r="DJ21" s="1197">
        <v>0</v>
      </c>
      <c r="DK21" s="1197">
        <v>0</v>
      </c>
      <c r="DL21" s="1188">
        <v>0</v>
      </c>
      <c r="DM21" s="1255">
        <v>0</v>
      </c>
      <c r="DN21" s="1197">
        <v>0</v>
      </c>
      <c r="DO21" s="1197">
        <v>0</v>
      </c>
      <c r="DP21" s="1197">
        <v>0</v>
      </c>
      <c r="DQ21" s="1197">
        <v>0</v>
      </c>
      <c r="DR21" s="1197">
        <v>0</v>
      </c>
      <c r="DS21" s="1197">
        <v>0</v>
      </c>
      <c r="DT21" s="1197">
        <v>0</v>
      </c>
      <c r="DU21" s="1197">
        <v>0</v>
      </c>
      <c r="DV21" s="1197">
        <v>0</v>
      </c>
      <c r="DW21" s="1197">
        <v>0</v>
      </c>
      <c r="DX21" s="1188">
        <v>0</v>
      </c>
      <c r="DY21" s="1291">
        <v>0</v>
      </c>
      <c r="DZ21" s="1209">
        <v>0</v>
      </c>
      <c r="EA21" s="1209">
        <v>0</v>
      </c>
      <c r="EB21" s="1209">
        <v>0</v>
      </c>
      <c r="EC21" s="1209">
        <v>0</v>
      </c>
      <c r="ED21" s="1209">
        <v>0</v>
      </c>
      <c r="EE21" s="1209">
        <v>0</v>
      </c>
      <c r="EF21" s="1209">
        <v>0</v>
      </c>
      <c r="EG21" s="1209">
        <v>0</v>
      </c>
      <c r="EH21" s="1209">
        <v>0</v>
      </c>
      <c r="EI21" s="1209">
        <v>0</v>
      </c>
      <c r="EJ21" s="1206">
        <v>0</v>
      </c>
      <c r="EK21" s="1291">
        <v>0</v>
      </c>
      <c r="EL21" s="1209">
        <v>0</v>
      </c>
      <c r="EM21" s="1209">
        <v>0</v>
      </c>
      <c r="EN21" s="1209">
        <v>0</v>
      </c>
      <c r="EO21" s="1209">
        <v>0</v>
      </c>
      <c r="EP21" s="1209">
        <v>0</v>
      </c>
      <c r="EQ21" s="1209">
        <v>0</v>
      </c>
      <c r="ER21" s="1209">
        <v>0</v>
      </c>
      <c r="ES21" s="1209">
        <v>0</v>
      </c>
      <c r="ET21" s="1209">
        <v>0</v>
      </c>
      <c r="EU21" s="1209">
        <v>0</v>
      </c>
      <c r="EV21" s="1206">
        <v>0</v>
      </c>
      <c r="EW21" s="1291">
        <v>0</v>
      </c>
      <c r="EX21" s="1209">
        <v>0</v>
      </c>
      <c r="EY21" s="1209">
        <v>0</v>
      </c>
      <c r="EZ21" s="1209">
        <v>0</v>
      </c>
      <c r="FA21" s="1209">
        <v>0</v>
      </c>
      <c r="FB21" s="1209">
        <v>0</v>
      </c>
      <c r="FC21" s="1209">
        <v>0</v>
      </c>
      <c r="FD21" s="1209">
        <v>0</v>
      </c>
      <c r="FE21" s="1209">
        <v>0</v>
      </c>
      <c r="FF21" s="1209">
        <v>0</v>
      </c>
      <c r="FG21" s="1209">
        <v>0</v>
      </c>
      <c r="FH21" s="1209">
        <v>0</v>
      </c>
      <c r="FI21" s="1291">
        <v>0</v>
      </c>
      <c r="FJ21" s="1209">
        <v>0</v>
      </c>
      <c r="FK21" s="1209">
        <v>0</v>
      </c>
      <c r="FL21" s="1209">
        <v>0</v>
      </c>
      <c r="FM21" s="1209">
        <v>0</v>
      </c>
      <c r="FN21" s="1209">
        <v>0</v>
      </c>
      <c r="FO21" s="1209">
        <v>0</v>
      </c>
      <c r="FP21" s="1209">
        <v>0</v>
      </c>
      <c r="FQ21" s="1209">
        <v>0</v>
      </c>
      <c r="FR21" s="1209">
        <v>0</v>
      </c>
      <c r="FS21" s="1209">
        <v>0</v>
      </c>
      <c r="FT21" s="1292">
        <v>0</v>
      </c>
    </row>
    <row r="22" spans="1:176" ht="37.5" customHeight="1" x14ac:dyDescent="0.5">
      <c r="A22" s="1293" t="s">
        <v>1039</v>
      </c>
      <c r="B22" s="1770"/>
      <c r="C22" s="1928"/>
      <c r="D22" s="1928"/>
      <c r="E22" s="1928"/>
      <c r="F22" s="1928"/>
      <c r="G22" s="1928"/>
      <c r="H22" s="1928"/>
      <c r="I22" s="1928"/>
      <c r="J22" s="1928"/>
      <c r="K22" s="1928"/>
      <c r="L22" s="1928"/>
      <c r="M22" s="1771"/>
      <c r="N22" s="1770"/>
      <c r="O22" s="1928"/>
      <c r="P22" s="1928"/>
      <c r="Q22" s="1928"/>
      <c r="R22" s="1928"/>
      <c r="S22" s="1928"/>
      <c r="T22" s="1928"/>
      <c r="U22" s="1928"/>
      <c r="V22" s="1928"/>
      <c r="W22" s="1928"/>
      <c r="X22" s="1928"/>
      <c r="Y22" s="1777"/>
      <c r="Z22" s="1770"/>
      <c r="AA22" s="1928"/>
      <c r="AB22" s="1928"/>
      <c r="AC22" s="1928"/>
      <c r="AD22" s="1928"/>
      <c r="AE22" s="1928"/>
      <c r="AF22" s="1928"/>
      <c r="AG22" s="1928"/>
      <c r="AH22" s="1928"/>
      <c r="AI22" s="1928"/>
      <c r="AJ22" s="1928"/>
      <c r="AK22" s="1771"/>
      <c r="AL22" s="1767"/>
      <c r="AM22" s="1204"/>
      <c r="AN22" s="1204"/>
      <c r="AO22" s="1204"/>
      <c r="AP22" s="1204"/>
      <c r="AQ22" s="1204"/>
      <c r="AR22" s="1766"/>
      <c r="AS22" s="1767"/>
      <c r="AT22" s="1204"/>
      <c r="AU22" s="1204"/>
      <c r="AV22" s="1204"/>
      <c r="AW22" s="1204"/>
      <c r="AX22" s="1204"/>
      <c r="AY22" s="1204"/>
      <c r="AZ22" s="1204"/>
      <c r="BA22" s="1204"/>
      <c r="BB22" s="1204"/>
      <c r="BC22" s="1204"/>
      <c r="BD22" s="1766"/>
      <c r="BE22" s="1231"/>
      <c r="BF22" s="1748"/>
      <c r="BG22" s="1748"/>
      <c r="BH22" s="1748"/>
      <c r="BI22" s="1748"/>
      <c r="BJ22" s="1748"/>
      <c r="BK22" s="1748"/>
      <c r="BL22" s="1762"/>
      <c r="BM22" s="1762"/>
      <c r="BN22" s="1762"/>
      <c r="BO22" s="1762"/>
      <c r="BP22" s="1785"/>
      <c r="BQ22" s="1762"/>
      <c r="BR22" s="1762"/>
      <c r="BS22" s="1762"/>
      <c r="BT22" s="1762"/>
      <c r="BU22" s="1762"/>
      <c r="BV22" s="1762"/>
      <c r="BW22" s="1762"/>
      <c r="BX22" s="1762"/>
      <c r="BY22" s="1762"/>
      <c r="BZ22" s="1762"/>
      <c r="CA22" s="1762"/>
      <c r="CB22" s="1930"/>
      <c r="CC22" s="1231"/>
      <c r="CD22" s="1762"/>
      <c r="CE22" s="1762"/>
      <c r="CF22" s="1762"/>
      <c r="CG22" s="1762"/>
      <c r="CH22" s="1762"/>
      <c r="CI22" s="1762"/>
      <c r="CJ22" s="1762"/>
      <c r="CK22" s="1762"/>
      <c r="CL22" s="1762"/>
      <c r="CM22" s="1762"/>
      <c r="CN22" s="1930"/>
      <c r="CO22" s="1255">
        <v>0</v>
      </c>
      <c r="CP22" s="1197">
        <v>17.48115756372</v>
      </c>
      <c r="CQ22" s="1197">
        <v>0</v>
      </c>
      <c r="CR22" s="1197">
        <v>0</v>
      </c>
      <c r="CS22" s="1197">
        <v>0</v>
      </c>
      <c r="CT22" s="1197">
        <v>27.200463199541261</v>
      </c>
      <c r="CU22" s="1197">
        <v>0</v>
      </c>
      <c r="CV22" s="1197">
        <v>0</v>
      </c>
      <c r="CW22" s="1197">
        <v>0</v>
      </c>
      <c r="CX22" s="1197">
        <v>0</v>
      </c>
      <c r="CY22" s="1197">
        <v>0</v>
      </c>
      <c r="CZ22" s="1188">
        <v>0</v>
      </c>
      <c r="DA22" s="1255">
        <v>0</v>
      </c>
      <c r="DB22" s="1197">
        <v>0</v>
      </c>
      <c r="DC22" s="1197">
        <v>13.808081047274998</v>
      </c>
      <c r="DD22" s="1197">
        <v>0</v>
      </c>
      <c r="DE22" s="1197">
        <v>0</v>
      </c>
      <c r="DF22" s="1197">
        <v>0</v>
      </c>
      <c r="DG22" s="1197">
        <v>0</v>
      </c>
      <c r="DH22" s="1197">
        <v>0</v>
      </c>
      <c r="DI22" s="1197">
        <v>0</v>
      </c>
      <c r="DJ22" s="1197">
        <v>0</v>
      </c>
      <c r="DK22" s="1197">
        <v>0</v>
      </c>
      <c r="DL22" s="1188">
        <v>0</v>
      </c>
      <c r="DM22" s="1255">
        <v>0</v>
      </c>
      <c r="DN22" s="1197">
        <v>0</v>
      </c>
      <c r="DO22" s="1197">
        <v>0</v>
      </c>
      <c r="DP22" s="1197">
        <v>0</v>
      </c>
      <c r="DQ22" s="1197">
        <v>0</v>
      </c>
      <c r="DR22" s="1197">
        <v>0</v>
      </c>
      <c r="DS22" s="1197">
        <v>0</v>
      </c>
      <c r="DT22" s="1197">
        <v>0</v>
      </c>
      <c r="DU22" s="1197">
        <v>0</v>
      </c>
      <c r="DV22" s="1197">
        <v>0</v>
      </c>
      <c r="DW22" s="1197">
        <v>0</v>
      </c>
      <c r="DX22" s="1188">
        <v>0</v>
      </c>
      <c r="DY22" s="1291">
        <v>0</v>
      </c>
      <c r="DZ22" s="1209">
        <v>0</v>
      </c>
      <c r="EA22" s="1209">
        <v>0</v>
      </c>
      <c r="EB22" s="1209">
        <v>0</v>
      </c>
      <c r="EC22" s="1209">
        <v>0</v>
      </c>
      <c r="ED22" s="1209">
        <v>0</v>
      </c>
      <c r="EE22" s="1209">
        <v>0</v>
      </c>
      <c r="EF22" s="1209">
        <v>0</v>
      </c>
      <c r="EG22" s="1209">
        <v>0</v>
      </c>
      <c r="EH22" s="1209">
        <v>0</v>
      </c>
      <c r="EI22" s="1209">
        <v>0</v>
      </c>
      <c r="EJ22" s="1206">
        <v>0</v>
      </c>
      <c r="EK22" s="1291">
        <v>0</v>
      </c>
      <c r="EL22" s="1209">
        <v>0</v>
      </c>
      <c r="EM22" s="1209">
        <v>0</v>
      </c>
      <c r="EN22" s="1209">
        <v>33.457705493102601</v>
      </c>
      <c r="EO22" s="1209">
        <v>0</v>
      </c>
      <c r="EP22" s="1209">
        <v>0</v>
      </c>
      <c r="EQ22" s="1209">
        <v>0</v>
      </c>
      <c r="ER22" s="1209">
        <v>0</v>
      </c>
      <c r="ES22" s="1209">
        <v>0</v>
      </c>
      <c r="ET22" s="1209">
        <v>0</v>
      </c>
      <c r="EU22" s="1209">
        <v>0</v>
      </c>
      <c r="EV22" s="1206">
        <v>0</v>
      </c>
      <c r="EW22" s="1291">
        <v>0</v>
      </c>
      <c r="EX22" s="1209">
        <v>0</v>
      </c>
      <c r="EY22" s="1209">
        <v>0</v>
      </c>
      <c r="EZ22" s="1209">
        <v>0</v>
      </c>
      <c r="FA22" s="1209">
        <v>0</v>
      </c>
      <c r="FB22" s="1209">
        <v>0</v>
      </c>
      <c r="FC22" s="1209">
        <v>0</v>
      </c>
      <c r="FD22" s="1209">
        <v>0</v>
      </c>
      <c r="FE22" s="1209">
        <v>0</v>
      </c>
      <c r="FF22" s="1209">
        <v>0</v>
      </c>
      <c r="FG22" s="1209">
        <v>31.53395539038214</v>
      </c>
      <c r="FH22" s="1209">
        <v>0</v>
      </c>
      <c r="FI22" s="1291">
        <v>0</v>
      </c>
      <c r="FJ22" s="1209">
        <v>0</v>
      </c>
      <c r="FK22" s="1209">
        <v>32.601115953414293</v>
      </c>
      <c r="FL22" s="1209">
        <v>0</v>
      </c>
      <c r="FM22" s="1209">
        <v>71.63</v>
      </c>
      <c r="FN22" s="1209">
        <v>0</v>
      </c>
      <c r="FO22" s="1209">
        <v>0</v>
      </c>
      <c r="FP22" s="1209">
        <v>5.3</v>
      </c>
      <c r="FQ22" s="1209">
        <v>0</v>
      </c>
      <c r="FR22" s="1209">
        <v>0</v>
      </c>
      <c r="FS22" s="1209">
        <v>0</v>
      </c>
      <c r="FT22" s="1292">
        <v>0</v>
      </c>
    </row>
    <row r="23" spans="1:176" ht="37.5" customHeight="1" x14ac:dyDescent="0.5">
      <c r="A23" s="1293" t="s">
        <v>891</v>
      </c>
      <c r="B23" s="1770"/>
      <c r="C23" s="1928"/>
      <c r="D23" s="1928"/>
      <c r="E23" s="1928"/>
      <c r="F23" s="1928"/>
      <c r="G23" s="1928"/>
      <c r="H23" s="1928"/>
      <c r="I23" s="1928"/>
      <c r="J23" s="1928"/>
      <c r="K23" s="1928"/>
      <c r="L23" s="1928"/>
      <c r="M23" s="1771"/>
      <c r="N23" s="1770"/>
      <c r="O23" s="1928"/>
      <c r="P23" s="1928"/>
      <c r="Q23" s="1928"/>
      <c r="R23" s="1928"/>
      <c r="S23" s="1928"/>
      <c r="T23" s="1928"/>
      <c r="U23" s="1928"/>
      <c r="V23" s="1928"/>
      <c r="W23" s="1928"/>
      <c r="X23" s="1928"/>
      <c r="Y23" s="1777"/>
      <c r="Z23" s="1770"/>
      <c r="AA23" s="1928"/>
      <c r="AB23" s="1928"/>
      <c r="AC23" s="1928"/>
      <c r="AD23" s="1928"/>
      <c r="AE23" s="1928"/>
      <c r="AF23" s="1928"/>
      <c r="AG23" s="1928"/>
      <c r="AH23" s="1928"/>
      <c r="AI23" s="1928"/>
      <c r="AJ23" s="1928"/>
      <c r="AK23" s="1771"/>
      <c r="AL23" s="1767"/>
      <c r="AM23" s="1204"/>
      <c r="AN23" s="1204"/>
      <c r="AO23" s="1204"/>
      <c r="AP23" s="1204"/>
      <c r="AQ23" s="1204"/>
      <c r="AR23" s="1766"/>
      <c r="AS23" s="1767"/>
      <c r="AT23" s="1204"/>
      <c r="AU23" s="1204"/>
      <c r="AV23" s="1204"/>
      <c r="AW23" s="1204"/>
      <c r="AX23" s="1204"/>
      <c r="AY23" s="1204"/>
      <c r="AZ23" s="1204"/>
      <c r="BA23" s="1204"/>
      <c r="BB23" s="1204"/>
      <c r="BC23" s="1204"/>
      <c r="BD23" s="1766"/>
      <c r="BE23" s="1231"/>
      <c r="BF23" s="1748"/>
      <c r="BG23" s="1748"/>
      <c r="BH23" s="1748"/>
      <c r="BI23" s="1748"/>
      <c r="BJ23" s="1748"/>
      <c r="BK23" s="1748"/>
      <c r="BL23" s="1762"/>
      <c r="BM23" s="1762"/>
      <c r="BN23" s="1762"/>
      <c r="BO23" s="1762"/>
      <c r="BP23" s="1785"/>
      <c r="BQ23" s="1762"/>
      <c r="BR23" s="1762"/>
      <c r="BS23" s="1762"/>
      <c r="BT23" s="1762"/>
      <c r="BU23" s="1762"/>
      <c r="BV23" s="1762"/>
      <c r="BW23" s="1762"/>
      <c r="BX23" s="1762"/>
      <c r="BY23" s="1762"/>
      <c r="BZ23" s="1762"/>
      <c r="CA23" s="1762"/>
      <c r="CB23" s="1930"/>
      <c r="CC23" s="1231"/>
      <c r="CD23" s="1762"/>
      <c r="CE23" s="1762"/>
      <c r="CF23" s="1762"/>
      <c r="CG23" s="1762"/>
      <c r="CH23" s="1762"/>
      <c r="CI23" s="1762"/>
      <c r="CJ23" s="1762"/>
      <c r="CK23" s="1762"/>
      <c r="CL23" s="1762"/>
      <c r="CM23" s="1762"/>
      <c r="CN23" s="1930"/>
      <c r="CO23" s="1255">
        <v>1.021717341957143</v>
      </c>
      <c r="CP23" s="1197">
        <v>1.0254418977600002</v>
      </c>
      <c r="CQ23" s="1197">
        <v>1.3420392905178571</v>
      </c>
      <c r="CR23" s="1197">
        <v>0.89713337632142853</v>
      </c>
      <c r="CS23" s="1197">
        <v>0.87659423700652184</v>
      </c>
      <c r="CT23" s="1197">
        <v>1.2444926043150004</v>
      </c>
      <c r="CU23" s="1197">
        <v>1.3636034097195657</v>
      </c>
      <c r="CV23" s="1197">
        <v>3.4946307671863637</v>
      </c>
      <c r="CW23" s="1197">
        <v>2.0054683259249999</v>
      </c>
      <c r="CX23" s="1197">
        <v>2.8878657256173912</v>
      </c>
      <c r="CY23" s="1197">
        <v>1.0623106624107139</v>
      </c>
      <c r="CZ23" s="1188">
        <v>2.5981285059107146</v>
      </c>
      <c r="DA23" s="1255">
        <v>5.2796398731818188</v>
      </c>
      <c r="DB23" s="1197">
        <v>0</v>
      </c>
      <c r="DC23" s="1197">
        <v>1.5684449999999999</v>
      </c>
      <c r="DD23" s="1197">
        <v>0.15191354537142854</v>
      </c>
      <c r="DE23" s="1197">
        <v>0</v>
      </c>
      <c r="DF23" s="1197">
        <v>0</v>
      </c>
      <c r="DG23" s="1197">
        <v>0</v>
      </c>
      <c r="DH23" s="1197">
        <v>0</v>
      </c>
      <c r="DI23" s="1197">
        <v>0</v>
      </c>
      <c r="DJ23" s="1197">
        <v>0.43466390360113638</v>
      </c>
      <c r="DK23" s="1197">
        <v>0</v>
      </c>
      <c r="DL23" s="1188">
        <v>1.4243372880511365</v>
      </c>
      <c r="DM23" s="1255">
        <v>0.82211464215000007</v>
      </c>
      <c r="DN23" s="1197">
        <v>0</v>
      </c>
      <c r="DO23" s="1197">
        <v>1.9743433524130438</v>
      </c>
      <c r="DP23" s="1197">
        <v>0.6024199086428571</v>
      </c>
      <c r="DQ23" s="1197">
        <v>2.6579027888071436</v>
      </c>
      <c r="DR23" s="1197">
        <v>3.9213705545714292</v>
      </c>
      <c r="DS23" s="1197">
        <v>2.962335522886363</v>
      </c>
      <c r="DT23" s="1197">
        <v>2.795258735693182</v>
      </c>
      <c r="DU23" s="1197">
        <v>3.3190559895545459</v>
      </c>
      <c r="DV23" s="1197">
        <v>3.4574795858714293</v>
      </c>
      <c r="DW23" s="1197">
        <v>3.3713054043888886</v>
      </c>
      <c r="DX23" s="1188">
        <v>3.1756565255266906</v>
      </c>
      <c r="DY23" s="1291">
        <v>1.0781304483876573</v>
      </c>
      <c r="DZ23" s="1209">
        <v>5.1656002923340791</v>
      </c>
      <c r="EA23" s="1209">
        <v>4.7395611521914427</v>
      </c>
      <c r="EB23" s="1209">
        <v>0.63822018700800009</v>
      </c>
      <c r="EC23" s="1209">
        <v>0.74534503513221739</v>
      </c>
      <c r="ED23" s="1209">
        <v>1.2229827798528001</v>
      </c>
      <c r="EE23" s="1209">
        <v>1.7585764529434997</v>
      </c>
      <c r="EF23" s="1209">
        <v>0.43588511935888707</v>
      </c>
      <c r="EG23" s="1209">
        <v>0.94966123567304361</v>
      </c>
      <c r="EH23" s="1209">
        <v>1.011619005564343</v>
      </c>
      <c r="EI23" s="1209">
        <v>1.0257310386159708</v>
      </c>
      <c r="EJ23" s="1206">
        <v>0.90113539671195453</v>
      </c>
      <c r="EK23" s="1291">
        <v>0</v>
      </c>
      <c r="EL23" s="1209">
        <v>0.37842526965119999</v>
      </c>
      <c r="EM23" s="1209">
        <v>0</v>
      </c>
      <c r="EN23" s="1209">
        <v>31.8653697904696</v>
      </c>
      <c r="EO23" s="1209">
        <v>0</v>
      </c>
      <c r="EP23" s="1209">
        <v>0</v>
      </c>
      <c r="EQ23" s="1209">
        <v>2.074213103085524</v>
      </c>
      <c r="ER23" s="1209">
        <v>1.369933915713252</v>
      </c>
      <c r="ES23" s="1209">
        <v>0</v>
      </c>
      <c r="ET23" s="1209">
        <v>0</v>
      </c>
      <c r="EU23" s="1209">
        <v>0</v>
      </c>
      <c r="EV23" s="1206">
        <v>0</v>
      </c>
      <c r="EW23" s="1291">
        <v>1.7331720268704545</v>
      </c>
      <c r="EX23" s="1209">
        <v>0</v>
      </c>
      <c r="EY23" s="1209">
        <v>0</v>
      </c>
      <c r="EZ23" s="1209">
        <v>0.38486646434399996</v>
      </c>
      <c r="FA23" s="1209">
        <v>0</v>
      </c>
      <c r="FB23" s="1209">
        <v>0</v>
      </c>
      <c r="FC23" s="1209">
        <v>0</v>
      </c>
      <c r="FD23" s="1209">
        <v>0</v>
      </c>
      <c r="FE23" s="1209">
        <v>0.86574207521799562</v>
      </c>
      <c r="FF23" s="1209">
        <v>0.31059678641428579</v>
      </c>
      <c r="FG23" s="1209">
        <v>0</v>
      </c>
      <c r="FH23" s="1209">
        <v>0.36157707187142862</v>
      </c>
      <c r="FI23" s="1291">
        <v>0</v>
      </c>
      <c r="FJ23" s="1209">
        <v>0</v>
      </c>
      <c r="FK23" s="1209">
        <v>0</v>
      </c>
      <c r="FL23" s="1209">
        <v>0</v>
      </c>
      <c r="FM23" s="1209">
        <v>0</v>
      </c>
      <c r="FN23" s="1209">
        <v>0</v>
      </c>
      <c r="FO23" s="1209">
        <v>0</v>
      </c>
      <c r="FP23" s="1209">
        <v>0</v>
      </c>
      <c r="FQ23" s="1209">
        <v>0</v>
      </c>
      <c r="FR23" s="1209">
        <v>0</v>
      </c>
      <c r="FS23" s="1209">
        <v>8.35</v>
      </c>
      <c r="FT23" s="1292">
        <v>0</v>
      </c>
    </row>
    <row r="24" spans="1:176" ht="37.5" customHeight="1" x14ac:dyDescent="0.5">
      <c r="A24" s="1293" t="s">
        <v>892</v>
      </c>
      <c r="B24" s="1770"/>
      <c r="C24" s="1928"/>
      <c r="D24" s="1928"/>
      <c r="E24" s="1928"/>
      <c r="F24" s="1928"/>
      <c r="G24" s="1928"/>
      <c r="H24" s="1928"/>
      <c r="I24" s="1928"/>
      <c r="J24" s="1928"/>
      <c r="K24" s="1928"/>
      <c r="L24" s="1928"/>
      <c r="M24" s="1771"/>
      <c r="N24" s="1770"/>
      <c r="O24" s="1928"/>
      <c r="P24" s="1928"/>
      <c r="Q24" s="1928"/>
      <c r="R24" s="1928"/>
      <c r="S24" s="1928"/>
      <c r="T24" s="1928"/>
      <c r="U24" s="1928"/>
      <c r="V24" s="1928"/>
      <c r="W24" s="1928"/>
      <c r="X24" s="1928"/>
      <c r="Y24" s="1777"/>
      <c r="Z24" s="1770"/>
      <c r="AA24" s="1928"/>
      <c r="AB24" s="1928"/>
      <c r="AC24" s="1928"/>
      <c r="AD24" s="1928"/>
      <c r="AE24" s="1928"/>
      <c r="AF24" s="1928"/>
      <c r="AG24" s="1928"/>
      <c r="AH24" s="1928"/>
      <c r="AI24" s="1928"/>
      <c r="AJ24" s="1928"/>
      <c r="AK24" s="1771"/>
      <c r="AL24" s="1767"/>
      <c r="AM24" s="1204"/>
      <c r="AN24" s="1204"/>
      <c r="AO24" s="1204"/>
      <c r="AP24" s="1204"/>
      <c r="AQ24" s="1204"/>
      <c r="AR24" s="1766"/>
      <c r="AS24" s="1767"/>
      <c r="AT24" s="1204"/>
      <c r="AU24" s="1204"/>
      <c r="AV24" s="1204"/>
      <c r="AW24" s="1204"/>
      <c r="AX24" s="1204"/>
      <c r="AY24" s="1204"/>
      <c r="AZ24" s="1204"/>
      <c r="BA24" s="1204"/>
      <c r="BB24" s="1204"/>
      <c r="BC24" s="1204"/>
      <c r="BD24" s="1766"/>
      <c r="BE24" s="1231"/>
      <c r="BF24" s="1748"/>
      <c r="BG24" s="1748"/>
      <c r="BH24" s="1748"/>
      <c r="BI24" s="1748"/>
      <c r="BJ24" s="1748"/>
      <c r="BK24" s="1748"/>
      <c r="BL24" s="1762"/>
      <c r="BM24" s="1762"/>
      <c r="BN24" s="1762"/>
      <c r="BO24" s="1762"/>
      <c r="BP24" s="1785"/>
      <c r="BQ24" s="1762"/>
      <c r="BR24" s="1762"/>
      <c r="BS24" s="1762"/>
      <c r="BT24" s="1762"/>
      <c r="BU24" s="1762"/>
      <c r="BV24" s="1762"/>
      <c r="BW24" s="1762"/>
      <c r="BX24" s="1762"/>
      <c r="BY24" s="1762"/>
      <c r="BZ24" s="1762"/>
      <c r="CA24" s="1762"/>
      <c r="CB24" s="1930"/>
      <c r="CC24" s="1231"/>
      <c r="CD24" s="1762"/>
      <c r="CE24" s="1762"/>
      <c r="CF24" s="1762"/>
      <c r="CG24" s="1762"/>
      <c r="CH24" s="1762"/>
      <c r="CI24" s="1762"/>
      <c r="CJ24" s="1762"/>
      <c r="CK24" s="1762"/>
      <c r="CL24" s="1762"/>
      <c r="CM24" s="1762"/>
      <c r="CN24" s="1930"/>
      <c r="CO24" s="1255">
        <v>0</v>
      </c>
      <c r="CP24" s="1197">
        <v>12.060747969000003</v>
      </c>
      <c r="CQ24" s="1197">
        <v>5.5051677284642855</v>
      </c>
      <c r="CR24" s="1197">
        <v>13.302807651214287</v>
      </c>
      <c r="CS24" s="1197">
        <v>0</v>
      </c>
      <c r="CT24" s="1197">
        <v>7.0815463090537536</v>
      </c>
      <c r="CU24" s="1197">
        <v>0</v>
      </c>
      <c r="CV24" s="1197">
        <v>4.4539843278954541</v>
      </c>
      <c r="CW24" s="1197">
        <v>6.9752568364285716</v>
      </c>
      <c r="CX24" s="1197">
        <v>6.6677685444782586</v>
      </c>
      <c r="CY24" s="1197">
        <v>0</v>
      </c>
      <c r="CZ24" s="1188">
        <v>0</v>
      </c>
      <c r="DA24" s="1255">
        <v>4.7431452526363644</v>
      </c>
      <c r="DB24" s="1197">
        <v>3.7560222702749995</v>
      </c>
      <c r="DC24" s="1197">
        <v>2.5178270352749998</v>
      </c>
      <c r="DD24" s="1197">
        <v>0</v>
      </c>
      <c r="DE24" s="1197">
        <v>1.9881408875571427</v>
      </c>
      <c r="DF24" s="1197">
        <v>2.466238402244318</v>
      </c>
      <c r="DG24" s="1197">
        <v>0</v>
      </c>
      <c r="DH24" s="1197">
        <v>0</v>
      </c>
      <c r="DI24" s="1197">
        <v>1.5553534651772727</v>
      </c>
      <c r="DJ24" s="1197">
        <v>0</v>
      </c>
      <c r="DK24" s="1197">
        <v>0</v>
      </c>
      <c r="DL24" s="1188">
        <v>0</v>
      </c>
      <c r="DM24" s="1255">
        <v>0</v>
      </c>
      <c r="DN24" s="1197">
        <v>0</v>
      </c>
      <c r="DO24" s="1197">
        <v>0</v>
      </c>
      <c r="DP24" s="1197">
        <v>13.184709625285713</v>
      </c>
      <c r="DQ24" s="1197">
        <v>0</v>
      </c>
      <c r="DR24" s="1197">
        <v>0</v>
      </c>
      <c r="DS24" s="1197">
        <v>0</v>
      </c>
      <c r="DT24" s="1197">
        <v>14.023014603647725</v>
      </c>
      <c r="DU24" s="1197">
        <v>0</v>
      </c>
      <c r="DV24" s="1197">
        <v>0</v>
      </c>
      <c r="DW24" s="1197">
        <v>19.285165311614286</v>
      </c>
      <c r="DX24" s="1188">
        <v>0</v>
      </c>
      <c r="DY24" s="1291">
        <v>0</v>
      </c>
      <c r="DZ24" s="1209">
        <v>0</v>
      </c>
      <c r="EA24" s="1209">
        <v>0</v>
      </c>
      <c r="EB24" s="1209">
        <v>0</v>
      </c>
      <c r="EC24" s="1209">
        <v>0</v>
      </c>
      <c r="ED24" s="1209">
        <v>0</v>
      </c>
      <c r="EE24" s="1209">
        <v>0</v>
      </c>
      <c r="EF24" s="1209">
        <v>0</v>
      </c>
      <c r="EG24" s="1209">
        <v>0</v>
      </c>
      <c r="EH24" s="1209">
        <v>0</v>
      </c>
      <c r="EI24" s="1209">
        <v>0</v>
      </c>
      <c r="EJ24" s="1206">
        <v>0</v>
      </c>
      <c r="EK24" s="1291">
        <v>0</v>
      </c>
      <c r="EL24" s="1209">
        <v>0</v>
      </c>
      <c r="EM24" s="1209">
        <v>0</v>
      </c>
      <c r="EN24" s="1209">
        <v>0</v>
      </c>
      <c r="EO24" s="1209">
        <v>0</v>
      </c>
      <c r="EP24" s="1209">
        <v>0</v>
      </c>
      <c r="EQ24" s="1209">
        <v>0</v>
      </c>
      <c r="ER24" s="1209">
        <v>0</v>
      </c>
      <c r="ES24" s="1209">
        <v>0</v>
      </c>
      <c r="ET24" s="1209">
        <v>0</v>
      </c>
      <c r="EU24" s="1209">
        <v>0</v>
      </c>
      <c r="EV24" s="1206">
        <v>0</v>
      </c>
      <c r="EW24" s="1291">
        <v>0</v>
      </c>
      <c r="EX24" s="1209">
        <v>0</v>
      </c>
      <c r="EY24" s="1209">
        <v>0</v>
      </c>
      <c r="EZ24" s="1209">
        <v>0</v>
      </c>
      <c r="FA24" s="1209">
        <v>4.9845749520456515</v>
      </c>
      <c r="FB24" s="1209">
        <v>0</v>
      </c>
      <c r="FC24" s="1209">
        <v>0</v>
      </c>
      <c r="FD24" s="1209">
        <v>0</v>
      </c>
      <c r="FE24" s="1209">
        <v>0</v>
      </c>
      <c r="FF24" s="1209">
        <v>0</v>
      </c>
      <c r="FG24" s="1209">
        <v>0</v>
      </c>
      <c r="FH24" s="1209">
        <v>0</v>
      </c>
      <c r="FI24" s="1291">
        <v>5.1245758619693174</v>
      </c>
      <c r="FJ24" s="1209">
        <v>2.2388736754649998</v>
      </c>
      <c r="FK24" s="1209">
        <v>0</v>
      </c>
      <c r="FL24" s="1209">
        <v>0</v>
      </c>
      <c r="FM24" s="1209">
        <v>0</v>
      </c>
      <c r="FN24" s="1209">
        <v>0</v>
      </c>
      <c r="FO24" s="1209">
        <v>0</v>
      </c>
      <c r="FP24" s="1209">
        <v>0</v>
      </c>
      <c r="FQ24" s="1209">
        <v>0</v>
      </c>
      <c r="FR24" s="1209">
        <v>0</v>
      </c>
      <c r="FS24" s="1209">
        <v>0</v>
      </c>
      <c r="FT24" s="1292">
        <v>0</v>
      </c>
    </row>
    <row r="25" spans="1:176" s="1248" customFormat="1" ht="37.5" customHeight="1" thickBot="1" x14ac:dyDescent="0.55000000000000004">
      <c r="A25" s="1294" t="s">
        <v>893</v>
      </c>
      <c r="B25" s="1295">
        <v>160.74</v>
      </c>
      <c r="C25" s="1296">
        <v>50.45</v>
      </c>
      <c r="D25" s="1296">
        <v>94.52000000000001</v>
      </c>
      <c r="E25" s="1296">
        <v>130.74</v>
      </c>
      <c r="F25" s="1296">
        <v>80.72</v>
      </c>
      <c r="G25" s="1296">
        <v>219.24</v>
      </c>
      <c r="H25" s="1297">
        <v>11.05</v>
      </c>
      <c r="I25" s="1215">
        <v>0</v>
      </c>
      <c r="J25" s="1215">
        <v>167.46</v>
      </c>
      <c r="K25" s="1272">
        <v>81.469470715999989</v>
      </c>
      <c r="L25" s="1272">
        <v>205.19097437599999</v>
      </c>
      <c r="M25" s="1260">
        <v>139.18</v>
      </c>
      <c r="N25" s="1259">
        <v>0</v>
      </c>
      <c r="O25" s="1215">
        <v>125.69276500000001</v>
      </c>
      <c r="P25" s="1215">
        <v>14.2</v>
      </c>
      <c r="Q25" s="1215">
        <v>204.41</v>
      </c>
      <c r="R25" s="1215">
        <v>113.75</v>
      </c>
      <c r="S25" s="1215">
        <v>52.33</v>
      </c>
      <c r="T25" s="1215">
        <v>66.674076731</v>
      </c>
      <c r="U25" s="1215">
        <v>104.87024508</v>
      </c>
      <c r="V25" s="1215">
        <v>0</v>
      </c>
      <c r="W25" s="1215">
        <v>111.34</v>
      </c>
      <c r="X25" s="1215">
        <v>41.32</v>
      </c>
      <c r="Y25" s="1260">
        <v>51.15</v>
      </c>
      <c r="Z25" s="1774">
        <v>50.707847000000001</v>
      </c>
      <c r="AA25" s="1298">
        <v>52.550060999999999</v>
      </c>
      <c r="AB25" s="1298">
        <v>110.08407800000001</v>
      </c>
      <c r="AC25" s="1298">
        <v>102.49259187000001</v>
      </c>
      <c r="AD25" s="1298">
        <v>127.3459435</v>
      </c>
      <c r="AE25" s="1298">
        <v>133.68505977999999</v>
      </c>
      <c r="AF25" s="1298">
        <v>0</v>
      </c>
      <c r="AG25" s="1298">
        <v>141.9073947</v>
      </c>
      <c r="AH25" s="1298">
        <v>50.851999999999997</v>
      </c>
      <c r="AI25" s="1298">
        <v>98.713051019999995</v>
      </c>
      <c r="AJ25" s="1298">
        <v>50.851999999999997</v>
      </c>
      <c r="AK25" s="1775">
        <v>132.58967186000001</v>
      </c>
      <c r="AL25" s="1780">
        <v>52.18</v>
      </c>
      <c r="AM25" s="1298">
        <v>51.365572960000002</v>
      </c>
      <c r="AN25" s="1298">
        <v>33.88267578</v>
      </c>
      <c r="AO25" s="1298">
        <v>84.669211453149998</v>
      </c>
      <c r="AP25" s="1298">
        <v>3.6730123423499998</v>
      </c>
      <c r="AQ25" s="1298">
        <v>82.315107837499994</v>
      </c>
      <c r="AR25" s="1775">
        <v>27.570683592000002</v>
      </c>
      <c r="AS25" s="1774">
        <v>23.86</v>
      </c>
      <c r="AT25" s="1298">
        <v>27.15</v>
      </c>
      <c r="AU25" s="1298">
        <v>17.94115236</v>
      </c>
      <c r="AV25" s="1298">
        <v>21.25700745</v>
      </c>
      <c r="AW25" s="1298">
        <v>32.327423812500001</v>
      </c>
      <c r="AX25" s="1298">
        <v>0.76923369000000008</v>
      </c>
      <c r="AY25" s="1298">
        <v>28.390506330999997</v>
      </c>
      <c r="AZ25" s="1298">
        <v>1.8066904872</v>
      </c>
      <c r="BA25" s="1298">
        <v>1.507583409225</v>
      </c>
      <c r="BB25" s="1217">
        <v>2.3515122182249999</v>
      </c>
      <c r="BC25" s="1217">
        <v>1.5133849368749999</v>
      </c>
      <c r="BD25" s="1219">
        <v>22.186380883249999</v>
      </c>
      <c r="BE25" s="1783">
        <v>0.90980789789999994</v>
      </c>
      <c r="BF25" s="1299">
        <v>48.754257912349999</v>
      </c>
      <c r="BG25" s="1299">
        <v>67.278114099250004</v>
      </c>
      <c r="BH25" s="1299">
        <v>1.2610029269999998</v>
      </c>
      <c r="BI25" s="1299">
        <v>75.729093186850008</v>
      </c>
      <c r="BJ25" s="1299">
        <v>0</v>
      </c>
      <c r="BK25" s="1299">
        <v>48.880972004900002</v>
      </c>
      <c r="BL25" s="1299">
        <v>46.512743852100002</v>
      </c>
      <c r="BM25" s="1239">
        <v>89.347315469625002</v>
      </c>
      <c r="BN25" s="1239">
        <v>0.38762971199999996</v>
      </c>
      <c r="BO25" s="1239">
        <v>44.20819298</v>
      </c>
      <c r="BP25" s="1242">
        <v>56.401253336400003</v>
      </c>
      <c r="BQ25" s="1239">
        <v>53.562339386749997</v>
      </c>
      <c r="BR25" s="1239">
        <v>77.406370574874998</v>
      </c>
      <c r="BS25" s="1239">
        <v>0</v>
      </c>
      <c r="BT25" s="1239">
        <v>23.471972814399997</v>
      </c>
      <c r="BU25" s="1239">
        <v>0.76731208934999995</v>
      </c>
      <c r="BV25" s="1239">
        <v>0</v>
      </c>
      <c r="BW25" s="1239">
        <v>0.16179893977500004</v>
      </c>
      <c r="BX25" s="1239">
        <v>0</v>
      </c>
      <c r="BY25" s="1239">
        <v>0</v>
      </c>
      <c r="BZ25" s="1239">
        <v>0</v>
      </c>
      <c r="CA25" s="1239">
        <v>0</v>
      </c>
      <c r="CB25" s="1239">
        <v>0</v>
      </c>
      <c r="CC25" s="1241">
        <v>0</v>
      </c>
      <c r="CD25" s="1239">
        <v>0</v>
      </c>
      <c r="CE25" s="1239">
        <v>0</v>
      </c>
      <c r="CF25" s="1239">
        <v>0</v>
      </c>
      <c r="CG25" s="1239">
        <v>33.43024535</v>
      </c>
      <c r="CH25" s="1239">
        <v>0</v>
      </c>
      <c r="CI25" s="1239">
        <v>0</v>
      </c>
      <c r="CJ25" s="1239">
        <v>0</v>
      </c>
      <c r="CK25" s="1239">
        <v>0</v>
      </c>
      <c r="CL25" s="1239">
        <v>77.932304686956542</v>
      </c>
      <c r="CM25" s="1239">
        <v>0</v>
      </c>
      <c r="CN25" s="1239">
        <v>0</v>
      </c>
      <c r="CO25" s="1259">
        <v>1.021717341957143</v>
      </c>
      <c r="CP25" s="1215">
        <v>30.567347430480005</v>
      </c>
      <c r="CQ25" s="1215">
        <v>68.763980084303569</v>
      </c>
      <c r="CR25" s="1215">
        <v>14.87763832684286</v>
      </c>
      <c r="CS25" s="1215">
        <v>0.87659423700652184</v>
      </c>
      <c r="CT25" s="1215">
        <v>35.526502112910016</v>
      </c>
      <c r="CU25" s="1215">
        <v>44.791059696619563</v>
      </c>
      <c r="CV25" s="1215">
        <v>67.239515196859088</v>
      </c>
      <c r="CW25" s="1215">
        <v>9.7006069473107139</v>
      </c>
      <c r="CX25" s="1215">
        <v>79.941496209554344</v>
      </c>
      <c r="CY25" s="1215">
        <v>2.1029368023928567</v>
      </c>
      <c r="CZ25" s="1215">
        <v>2.5981285059107146</v>
      </c>
      <c r="DA25" s="1259">
        <v>48.578732558727282</v>
      </c>
      <c r="DB25" s="1215">
        <v>4.4884640140874996</v>
      </c>
      <c r="DC25" s="1215">
        <v>18.679874862149997</v>
      </c>
      <c r="DD25" s="1215">
        <v>28.501887521399993</v>
      </c>
      <c r="DE25" s="1215">
        <v>33.094950071057134</v>
      </c>
      <c r="DF25" s="1215">
        <v>2.466238402244318</v>
      </c>
      <c r="DG25" s="1215">
        <v>0</v>
      </c>
      <c r="DH25" s="1215">
        <v>0</v>
      </c>
      <c r="DI25" s="1215">
        <v>1.5553534651772727</v>
      </c>
      <c r="DJ25" s="1215">
        <v>66.942053780873877</v>
      </c>
      <c r="DK25" s="1215">
        <v>14.157198862625002</v>
      </c>
      <c r="DL25" s="1215">
        <v>1.4243372880511365</v>
      </c>
      <c r="DM25" s="1259">
        <v>1.4663483287875001</v>
      </c>
      <c r="DN25" s="1215">
        <v>0.64670089204875014</v>
      </c>
      <c r="DO25" s="1215">
        <v>2.7291911226195658</v>
      </c>
      <c r="DP25" s="1215">
        <v>13.787129533928569</v>
      </c>
      <c r="DQ25" s="1215">
        <v>2.6579027888071436</v>
      </c>
      <c r="DR25" s="1215">
        <v>3.9213705545714292</v>
      </c>
      <c r="DS25" s="1215">
        <v>3.7889275879608579</v>
      </c>
      <c r="DT25" s="1215">
        <v>17.602001250941917</v>
      </c>
      <c r="DU25" s="1215">
        <v>4.1540085000746361</v>
      </c>
      <c r="DV25" s="1215">
        <v>4.3897254999176525</v>
      </c>
      <c r="DW25" s="1215">
        <v>23.555389365620208</v>
      </c>
      <c r="DX25" s="1215">
        <v>4.0088270581226633</v>
      </c>
      <c r="DY25" s="1301">
        <v>11.602850791427658</v>
      </c>
      <c r="DZ25" s="1214">
        <v>19.171794682193919</v>
      </c>
      <c r="EA25" s="1214">
        <v>23.593818322160416</v>
      </c>
      <c r="EB25" s="1214">
        <v>15.1622517055744</v>
      </c>
      <c r="EC25" s="1214">
        <v>13.252806411132218</v>
      </c>
      <c r="ED25" s="1214">
        <v>20.620944162201599</v>
      </c>
      <c r="EE25" s="1214">
        <v>17.12713947809814</v>
      </c>
      <c r="EF25" s="1214">
        <v>23.092084487038889</v>
      </c>
      <c r="EG25" s="1214">
        <v>19.812252343086378</v>
      </c>
      <c r="EH25" s="1214">
        <v>19.825420205635453</v>
      </c>
      <c r="EI25" s="1214">
        <v>21.136594930337452</v>
      </c>
      <c r="EJ25" s="1214">
        <v>20.363467942608249</v>
      </c>
      <c r="EK25" s="1301">
        <v>0</v>
      </c>
      <c r="EL25" s="1214">
        <v>0.76404615522385011</v>
      </c>
      <c r="EM25" s="1214">
        <v>0</v>
      </c>
      <c r="EN25" s="1214">
        <v>109.01060437081821</v>
      </c>
      <c r="EO25" s="1214">
        <v>0</v>
      </c>
      <c r="EP25" s="1214">
        <v>0</v>
      </c>
      <c r="EQ25" s="1214">
        <v>2.074213103085524</v>
      </c>
      <c r="ER25" s="1214">
        <v>1.8687459737399301</v>
      </c>
      <c r="ES25" s="1214">
        <v>93.525723237053569</v>
      </c>
      <c r="ET25" s="1214">
        <v>86.375985060272598</v>
      </c>
      <c r="EU25" s="1214">
        <v>0.31638729857731424</v>
      </c>
      <c r="EV25" s="1214">
        <v>0.53321768433426009</v>
      </c>
      <c r="EW25" s="1301">
        <f t="shared" ref="EW25:FE25" si="0">SUM(EW16:EW24)</f>
        <v>3.9982301864386356</v>
      </c>
      <c r="EX25" s="1214">
        <f t="shared" si="0"/>
        <v>0</v>
      </c>
      <c r="EY25" s="1214">
        <f t="shared" si="0"/>
        <v>0.95543262306749976</v>
      </c>
      <c r="EZ25" s="1214">
        <f t="shared" si="0"/>
        <v>0.38486646434399996</v>
      </c>
      <c r="FA25" s="1214">
        <f t="shared" si="0"/>
        <v>6.2248410741717386</v>
      </c>
      <c r="FB25" s="1214">
        <f t="shared" si="0"/>
        <v>83.07466835808377</v>
      </c>
      <c r="FC25" s="1214">
        <f t="shared" si="0"/>
        <v>0</v>
      </c>
      <c r="FD25" s="1214">
        <f t="shared" si="0"/>
        <v>1.1305414558611553</v>
      </c>
      <c r="FE25" s="1214">
        <f t="shared" si="0"/>
        <v>39.882443938474168</v>
      </c>
      <c r="FF25" s="1214">
        <v>0.31059678641428579</v>
      </c>
      <c r="FG25" s="1214">
        <v>34.864042217146668</v>
      </c>
      <c r="FH25" s="1214">
        <v>6.0673287946850056</v>
      </c>
      <c r="FI25" s="1301">
        <f>SUM(FI16:FI24)</f>
        <v>7.2912093648034073</v>
      </c>
      <c r="FJ25" s="1214">
        <f>SUM(FJ16:FJ24)</f>
        <v>3.6027940558961649</v>
      </c>
      <c r="FK25" s="1214">
        <f t="shared" ref="FK25:FT25" si="1">SUM(FK16:FK24)</f>
        <v>34.219363038207149</v>
      </c>
      <c r="FL25" s="1214">
        <f t="shared" si="1"/>
        <v>0</v>
      </c>
      <c r="FM25" s="1214">
        <f t="shared" si="1"/>
        <v>71.941909452649995</v>
      </c>
      <c r="FN25" s="1214">
        <f t="shared" si="1"/>
        <v>2.1511599540525008</v>
      </c>
      <c r="FO25" s="1214">
        <f t="shared" si="1"/>
        <v>0</v>
      </c>
      <c r="FP25" s="1214">
        <f t="shared" si="1"/>
        <v>100.76313664999999</v>
      </c>
      <c r="FQ25" s="1214">
        <f t="shared" si="1"/>
        <v>111.64412655000001</v>
      </c>
      <c r="FR25" s="1214">
        <f t="shared" si="1"/>
        <v>61.91972621654751</v>
      </c>
      <c r="FS25" s="1214">
        <f t="shared" si="1"/>
        <v>74.830456058940001</v>
      </c>
      <c r="FT25" s="1300">
        <f t="shared" si="1"/>
        <v>53.889533449363853</v>
      </c>
    </row>
    <row r="26" spans="1:176" ht="39.65" hidden="1" customHeight="1" thickBot="1" x14ac:dyDescent="0.5">
      <c r="A26" s="1243" t="s">
        <v>894</v>
      </c>
    </row>
    <row r="27" spans="1:176" ht="47.5" customHeight="1" thickTop="1" x14ac:dyDescent="0.5">
      <c r="A27" s="1243" t="s">
        <v>882</v>
      </c>
    </row>
    <row r="29" spans="1:176" x14ac:dyDescent="0.4">
      <c r="BG29" s="1249"/>
      <c r="BJ29" s="1249"/>
      <c r="BM29" s="1249"/>
      <c r="BN29" s="1249"/>
      <c r="BO29" s="1249"/>
      <c r="BQ29" s="1249"/>
      <c r="BR29" s="1249"/>
      <c r="BS29" s="1249"/>
      <c r="BT29" s="1249"/>
      <c r="BU29" s="1249"/>
      <c r="BV29" s="1249"/>
      <c r="BW29" s="1249"/>
      <c r="BX29" s="1249"/>
      <c r="BY29" s="1249"/>
      <c r="BZ29" s="1249"/>
      <c r="CA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249"/>
      <c r="CM29" s="1249"/>
      <c r="CO29" s="1249"/>
      <c r="CP29" s="1249"/>
      <c r="CQ29" s="1249"/>
      <c r="CR29" s="1249"/>
      <c r="CS29" s="1249"/>
      <c r="CT29" s="1249"/>
      <c r="CU29" s="1249"/>
      <c r="CV29" s="1249"/>
      <c r="CW29" s="1249"/>
      <c r="CX29" s="1249"/>
      <c r="CY29" s="1249"/>
      <c r="DA29" s="1249"/>
      <c r="DB29" s="1249"/>
      <c r="DC29" s="1249"/>
      <c r="DD29" s="1249"/>
      <c r="DE29" s="1249"/>
      <c r="DF29" s="1249"/>
      <c r="DG29" s="1249"/>
      <c r="DH29" s="1249"/>
      <c r="DI29" s="1249"/>
    </row>
    <row r="30" spans="1:176" x14ac:dyDescent="0.4">
      <c r="BG30" s="1249"/>
      <c r="BJ30" s="1249"/>
      <c r="BM30" s="1249"/>
      <c r="BN30" s="1249"/>
      <c r="BO30" s="1249"/>
      <c r="BQ30" s="1249"/>
      <c r="BR30" s="1249"/>
      <c r="BS30" s="1249"/>
      <c r="BT30" s="1249"/>
      <c r="BU30" s="1249"/>
      <c r="BV30" s="1249"/>
      <c r="BW30" s="1249"/>
      <c r="BX30" s="1249"/>
      <c r="BY30" s="1249"/>
      <c r="BZ30" s="1249"/>
      <c r="CA30" s="1249"/>
      <c r="CC30" s="1249"/>
      <c r="CD30" s="1249"/>
      <c r="CE30" s="1249"/>
      <c r="CF30" s="1249"/>
      <c r="CG30" s="1249"/>
      <c r="CH30" s="1249"/>
      <c r="CI30" s="1249"/>
      <c r="CJ30" s="1249"/>
      <c r="CK30" s="1249"/>
      <c r="CL30" s="1249"/>
      <c r="CM30" s="1249"/>
      <c r="CO30" s="1249"/>
      <c r="CP30" s="1249"/>
      <c r="CQ30" s="1249"/>
      <c r="CR30" s="1249"/>
      <c r="CS30" s="1249"/>
      <c r="CT30" s="1249"/>
      <c r="CU30" s="1249"/>
      <c r="CV30" s="1249"/>
      <c r="CW30" s="1249"/>
      <c r="CX30" s="1249"/>
      <c r="CY30" s="1249"/>
      <c r="DA30" s="1249"/>
      <c r="DB30" s="1249"/>
      <c r="DC30" s="1249"/>
      <c r="DD30" s="1249"/>
      <c r="DE30" s="1249"/>
      <c r="DF30" s="1249"/>
      <c r="DG30" s="1249"/>
      <c r="DH30" s="1249"/>
      <c r="DI30" s="1249"/>
    </row>
    <row r="31" spans="1:176" x14ac:dyDescent="0.4">
      <c r="BG31" s="1249"/>
      <c r="BJ31" s="1249"/>
      <c r="BM31" s="1249"/>
      <c r="BN31" s="1249"/>
      <c r="BO31" s="1249"/>
      <c r="BQ31" s="1249"/>
      <c r="BR31" s="1249"/>
      <c r="BS31" s="1249"/>
      <c r="BT31" s="1249"/>
      <c r="BU31" s="1249"/>
      <c r="BV31" s="1249"/>
      <c r="BW31" s="1249"/>
      <c r="BX31" s="1249"/>
      <c r="BY31" s="1249"/>
      <c r="BZ31" s="1249"/>
      <c r="CA31" s="1249"/>
      <c r="CC31" s="1249"/>
      <c r="CD31" s="1249"/>
      <c r="CE31" s="1249"/>
      <c r="CF31" s="1249"/>
      <c r="CG31" s="1249"/>
      <c r="CH31" s="1249"/>
      <c r="CI31" s="1249"/>
      <c r="CJ31" s="1249"/>
      <c r="CK31" s="1249"/>
      <c r="CL31" s="1249"/>
      <c r="CM31" s="1249"/>
      <c r="CO31" s="1249"/>
      <c r="CP31" s="1249"/>
      <c r="CQ31" s="1249"/>
      <c r="CR31" s="1249"/>
      <c r="CS31" s="1249"/>
      <c r="CT31" s="1249"/>
      <c r="CU31" s="1249"/>
      <c r="CV31" s="1249"/>
      <c r="CW31" s="1249"/>
      <c r="CX31" s="1249"/>
      <c r="CY31" s="1249"/>
      <c r="DA31" s="1249"/>
      <c r="DB31" s="1249"/>
      <c r="DC31" s="1249"/>
      <c r="DD31" s="1249"/>
      <c r="DE31" s="1249"/>
      <c r="DF31" s="1249"/>
      <c r="DG31" s="1249"/>
      <c r="DH31" s="1249"/>
      <c r="DI31" s="1249"/>
    </row>
    <row r="32" spans="1:176" x14ac:dyDescent="0.4">
      <c r="BG32" s="1249"/>
      <c r="BJ32" s="1249"/>
      <c r="BM32" s="1249"/>
      <c r="BN32" s="1249"/>
      <c r="BO32" s="1249"/>
      <c r="BQ32" s="1249"/>
      <c r="BR32" s="1249"/>
      <c r="BS32" s="1249"/>
      <c r="BT32" s="1249"/>
      <c r="BU32" s="1249"/>
      <c r="BV32" s="1249"/>
      <c r="BW32" s="1249"/>
      <c r="BX32" s="1249"/>
      <c r="BY32" s="1249"/>
      <c r="BZ32" s="1249"/>
      <c r="CA32" s="1249"/>
      <c r="CC32" s="1249"/>
      <c r="CD32" s="1249"/>
      <c r="CE32" s="1249"/>
      <c r="CF32" s="1249"/>
      <c r="CG32" s="1249"/>
      <c r="CH32" s="1249"/>
      <c r="CI32" s="1249"/>
      <c r="CJ32" s="1249"/>
      <c r="CK32" s="1249"/>
      <c r="CL32" s="1249"/>
      <c r="CM32" s="1249"/>
      <c r="CO32" s="1249"/>
      <c r="CP32" s="1249"/>
      <c r="CQ32" s="1249"/>
      <c r="CR32" s="1249"/>
      <c r="CS32" s="1249"/>
      <c r="CT32" s="1249"/>
      <c r="CU32" s="1249"/>
      <c r="CV32" s="1249"/>
      <c r="CW32" s="1249"/>
      <c r="CX32" s="1249"/>
      <c r="CY32" s="1249"/>
      <c r="DA32" s="1249"/>
      <c r="DB32" s="1249"/>
      <c r="DC32" s="1249"/>
      <c r="DD32" s="1249"/>
      <c r="DE32" s="1249"/>
      <c r="DF32" s="1249"/>
      <c r="DG32" s="1249"/>
      <c r="DH32" s="1249"/>
      <c r="DI32" s="1249"/>
    </row>
    <row r="33" spans="59:113" x14ac:dyDescent="0.4">
      <c r="BG33" s="1249"/>
      <c r="BJ33" s="1249"/>
      <c r="BM33" s="1249"/>
      <c r="BN33" s="1249"/>
      <c r="BO33" s="1249"/>
      <c r="BQ33" s="1249"/>
      <c r="BR33" s="1249"/>
      <c r="BS33" s="1249"/>
      <c r="BT33" s="1249"/>
      <c r="BU33" s="1249"/>
      <c r="BV33" s="1249"/>
      <c r="BW33" s="1249"/>
      <c r="BX33" s="1249"/>
      <c r="BY33" s="1249"/>
      <c r="BZ33" s="1249"/>
      <c r="CA33" s="1249"/>
      <c r="CC33" s="1249"/>
      <c r="CD33" s="1249"/>
      <c r="CE33" s="1249"/>
      <c r="CF33" s="1249"/>
      <c r="CG33" s="1249"/>
      <c r="CH33" s="1249"/>
      <c r="CI33" s="1249"/>
      <c r="CJ33" s="1249"/>
      <c r="CK33" s="1249"/>
      <c r="CL33" s="1249"/>
      <c r="CM33" s="1249"/>
      <c r="CO33" s="1249"/>
      <c r="CP33" s="1249"/>
      <c r="CQ33" s="1249"/>
      <c r="CR33" s="1249"/>
      <c r="CS33" s="1249"/>
      <c r="CT33" s="1249"/>
      <c r="CU33" s="1249"/>
      <c r="CV33" s="1249"/>
      <c r="CW33" s="1249"/>
      <c r="CX33" s="1249"/>
      <c r="CY33" s="1249"/>
      <c r="DA33" s="1249"/>
      <c r="DB33" s="1249"/>
      <c r="DC33" s="1249"/>
      <c r="DD33" s="1249"/>
      <c r="DE33" s="1249"/>
      <c r="DF33" s="1249"/>
      <c r="DG33" s="1249"/>
      <c r="DH33" s="1249"/>
      <c r="DI33" s="1249"/>
    </row>
    <row r="34" spans="59:113" x14ac:dyDescent="0.4">
      <c r="BG34" s="1249"/>
      <c r="BJ34" s="1249"/>
      <c r="BM34" s="1249"/>
      <c r="BN34" s="1249"/>
      <c r="BO34" s="1249"/>
      <c r="BQ34" s="1249"/>
      <c r="BR34" s="1249"/>
      <c r="BS34" s="1249"/>
      <c r="BT34" s="1249"/>
      <c r="BU34" s="1249"/>
      <c r="BV34" s="1249"/>
      <c r="BW34" s="1249"/>
      <c r="BX34" s="1249"/>
      <c r="BY34" s="1249"/>
      <c r="BZ34" s="1249"/>
      <c r="CA34" s="1249"/>
      <c r="CC34" s="1249"/>
      <c r="CD34" s="1249"/>
      <c r="CE34" s="1249"/>
      <c r="CF34" s="1249"/>
      <c r="CG34" s="1249"/>
      <c r="CH34" s="1249"/>
      <c r="CI34" s="1249"/>
      <c r="CJ34" s="1249"/>
      <c r="CK34" s="1249"/>
      <c r="CL34" s="1249"/>
      <c r="CM34" s="1249"/>
      <c r="CO34" s="1249"/>
      <c r="CP34" s="1249"/>
      <c r="CQ34" s="1249"/>
      <c r="CR34" s="1249"/>
      <c r="CS34" s="1249"/>
      <c r="CT34" s="1249"/>
      <c r="CU34" s="1249"/>
      <c r="CV34" s="1249"/>
      <c r="CW34" s="1249"/>
      <c r="CX34" s="1249"/>
      <c r="CY34" s="1249"/>
      <c r="DA34" s="1249"/>
      <c r="DB34" s="1249"/>
      <c r="DC34" s="1249"/>
      <c r="DD34" s="1249"/>
      <c r="DE34" s="1249"/>
      <c r="DF34" s="1249"/>
      <c r="DG34" s="1249"/>
      <c r="DH34" s="1249"/>
      <c r="DI34" s="1249"/>
    </row>
    <row r="35" spans="59:113" x14ac:dyDescent="0.4">
      <c r="BG35" s="1249"/>
      <c r="BJ35" s="1249"/>
      <c r="BM35" s="1249"/>
      <c r="BN35" s="1249"/>
      <c r="BO35" s="1249"/>
      <c r="BQ35" s="1249"/>
      <c r="BR35" s="1249"/>
      <c r="BS35" s="1249"/>
      <c r="BT35" s="1249"/>
      <c r="BU35" s="1249"/>
      <c r="BV35" s="1249"/>
      <c r="BW35" s="1249"/>
      <c r="BX35" s="1249"/>
      <c r="BY35" s="1249"/>
      <c r="BZ35" s="1249"/>
      <c r="CA35" s="1249"/>
      <c r="CC35" s="1249"/>
      <c r="CD35" s="1249"/>
      <c r="CE35" s="1249"/>
      <c r="CF35" s="1249"/>
      <c r="CG35" s="1249"/>
      <c r="CH35" s="1249"/>
      <c r="CI35" s="1249"/>
      <c r="CJ35" s="1249"/>
      <c r="CK35" s="1249"/>
      <c r="CL35" s="1249"/>
      <c r="CM35" s="1249"/>
      <c r="CO35" s="1249"/>
      <c r="CP35" s="1249"/>
      <c r="CQ35" s="1249"/>
      <c r="CR35" s="1249"/>
      <c r="CS35" s="1249"/>
      <c r="CT35" s="1249"/>
      <c r="CU35" s="1249"/>
      <c r="CV35" s="1249"/>
      <c r="CW35" s="1249"/>
      <c r="CX35" s="1249"/>
      <c r="CY35" s="1249"/>
      <c r="DA35" s="1249"/>
      <c r="DB35" s="1249"/>
      <c r="DC35" s="1249"/>
      <c r="DD35" s="1249"/>
      <c r="DE35" s="1249"/>
      <c r="DF35" s="1249"/>
      <c r="DG35" s="1249"/>
      <c r="DH35" s="1249"/>
      <c r="DI35" s="1249"/>
    </row>
    <row r="36" spans="59:113" x14ac:dyDescent="0.4">
      <c r="BG36" s="1249"/>
      <c r="BJ36" s="1249"/>
      <c r="BM36" s="1249"/>
      <c r="BN36" s="1249"/>
      <c r="BO36" s="1249"/>
      <c r="BQ36" s="1249"/>
      <c r="BR36" s="1249"/>
      <c r="BS36" s="1249"/>
      <c r="BT36" s="1249"/>
      <c r="BU36" s="1249"/>
      <c r="BV36" s="1249"/>
      <c r="BW36" s="1249"/>
      <c r="BX36" s="1249"/>
      <c r="BY36" s="1249"/>
      <c r="BZ36" s="1249"/>
      <c r="CA36" s="1249"/>
      <c r="CC36" s="1249"/>
      <c r="CD36" s="1249"/>
      <c r="CE36" s="1249"/>
      <c r="CF36" s="1249"/>
      <c r="CG36" s="1249"/>
      <c r="CH36" s="1249"/>
      <c r="CI36" s="1249"/>
      <c r="CJ36" s="1249"/>
      <c r="CK36" s="1249"/>
      <c r="CL36" s="1249"/>
      <c r="CM36" s="1249"/>
      <c r="CO36" s="1249"/>
      <c r="CP36" s="1249"/>
      <c r="CQ36" s="1249"/>
      <c r="CR36" s="1249"/>
      <c r="CS36" s="1249"/>
      <c r="CT36" s="1249"/>
      <c r="CU36" s="1249"/>
      <c r="CV36" s="1249"/>
      <c r="CW36" s="1249"/>
      <c r="CX36" s="1249"/>
      <c r="CY36" s="1249"/>
      <c r="DA36" s="1249"/>
      <c r="DB36" s="1249"/>
      <c r="DC36" s="1249"/>
      <c r="DD36" s="1249"/>
      <c r="DE36" s="1249"/>
      <c r="DF36" s="1249"/>
      <c r="DG36" s="1249"/>
      <c r="DH36" s="1249"/>
      <c r="DI36" s="1249"/>
    </row>
    <row r="37" spans="59:113" x14ac:dyDescent="0.4">
      <c r="BG37" s="1249"/>
      <c r="BJ37" s="1249"/>
      <c r="BM37" s="1249"/>
      <c r="BN37" s="1249"/>
      <c r="BO37" s="1249"/>
      <c r="BQ37" s="1249"/>
      <c r="BR37" s="1249"/>
      <c r="BS37" s="1249"/>
      <c r="BT37" s="1249"/>
      <c r="BU37" s="1249"/>
      <c r="BV37" s="1249"/>
      <c r="BW37" s="1249"/>
      <c r="BX37" s="1249"/>
      <c r="BY37" s="1249"/>
      <c r="BZ37" s="1249"/>
      <c r="CA37" s="1249"/>
      <c r="CC37" s="1249"/>
      <c r="CD37" s="1249"/>
      <c r="CE37" s="1249"/>
      <c r="CF37" s="1249"/>
      <c r="CG37" s="1249"/>
      <c r="CH37" s="1249"/>
      <c r="CI37" s="1249"/>
      <c r="CJ37" s="1249"/>
      <c r="CK37" s="1249"/>
      <c r="CL37" s="1249"/>
      <c r="CM37" s="1249"/>
      <c r="CO37" s="1249"/>
      <c r="CP37" s="1249"/>
      <c r="CQ37" s="1249"/>
      <c r="CR37" s="1249"/>
      <c r="CS37" s="1249"/>
      <c r="CT37" s="1249"/>
      <c r="CU37" s="1249"/>
      <c r="CV37" s="1249"/>
      <c r="CW37" s="1249"/>
      <c r="CX37" s="1249"/>
      <c r="CY37" s="1249"/>
      <c r="DA37" s="1249"/>
      <c r="DB37" s="1249"/>
      <c r="DC37" s="1249"/>
      <c r="DD37" s="1249"/>
      <c r="DE37" s="1249"/>
      <c r="DF37" s="1249"/>
      <c r="DG37" s="1249"/>
      <c r="DH37" s="1249"/>
      <c r="DI37" s="1249"/>
    </row>
    <row r="38" spans="59:113" x14ac:dyDescent="0.4">
      <c r="BG38" s="1249"/>
      <c r="BJ38" s="1249"/>
      <c r="BM38" s="1249"/>
      <c r="BN38" s="1249"/>
      <c r="BO38" s="1249"/>
      <c r="BQ38" s="1249"/>
      <c r="BR38" s="1249"/>
      <c r="BS38" s="1249"/>
      <c r="BT38" s="1249"/>
      <c r="BU38" s="1249"/>
      <c r="BV38" s="1249"/>
      <c r="BW38" s="1249"/>
      <c r="BX38" s="1249"/>
      <c r="BY38" s="1249"/>
      <c r="BZ38" s="1249"/>
      <c r="CA38" s="1249"/>
      <c r="CC38" s="1249"/>
      <c r="CD38" s="1249"/>
      <c r="CE38" s="1249"/>
      <c r="CF38" s="1249"/>
      <c r="CG38" s="1249"/>
      <c r="CH38" s="1249"/>
      <c r="CI38" s="1249"/>
      <c r="CJ38" s="1249"/>
      <c r="CK38" s="1249"/>
      <c r="CL38" s="1249"/>
      <c r="CM38" s="1249"/>
      <c r="CO38" s="1249"/>
      <c r="CP38" s="1249"/>
      <c r="CQ38" s="1249"/>
      <c r="CR38" s="1249"/>
      <c r="CS38" s="1249"/>
      <c r="CT38" s="1249"/>
      <c r="CU38" s="1249"/>
      <c r="CV38" s="1249"/>
      <c r="CW38" s="1249"/>
      <c r="CX38" s="1249"/>
      <c r="CY38" s="1249"/>
      <c r="DA38" s="1249"/>
      <c r="DB38" s="1249"/>
      <c r="DC38" s="1249"/>
      <c r="DD38" s="1249"/>
      <c r="DE38" s="1249"/>
      <c r="DF38" s="1249"/>
      <c r="DG38" s="1249"/>
      <c r="DH38" s="1249"/>
      <c r="DI38" s="1249"/>
    </row>
    <row r="39" spans="59:113" x14ac:dyDescent="0.4">
      <c r="BG39" s="1249"/>
      <c r="BJ39" s="1249"/>
      <c r="BM39" s="1249"/>
      <c r="BN39" s="1249"/>
      <c r="BO39" s="1249"/>
      <c r="BQ39" s="1249"/>
      <c r="BR39" s="1249"/>
      <c r="BS39" s="1249"/>
      <c r="BT39" s="1249"/>
      <c r="BU39" s="1249"/>
      <c r="BV39" s="1249"/>
      <c r="BW39" s="1249"/>
      <c r="BX39" s="1249"/>
      <c r="BY39" s="1249"/>
      <c r="BZ39" s="1249"/>
      <c r="CA39" s="1249"/>
      <c r="CC39" s="1249"/>
      <c r="CD39" s="1249"/>
      <c r="CE39" s="1249"/>
      <c r="CF39" s="1249"/>
      <c r="CG39" s="1249"/>
      <c r="CH39" s="1249"/>
      <c r="CI39" s="1249"/>
      <c r="CJ39" s="1249"/>
      <c r="CK39" s="1249"/>
      <c r="CL39" s="1249"/>
      <c r="CM39" s="1249"/>
      <c r="CO39" s="1249"/>
      <c r="CP39" s="1249"/>
      <c r="CQ39" s="1249"/>
      <c r="CR39" s="1249"/>
      <c r="CS39" s="1249"/>
      <c r="CT39" s="1249"/>
      <c r="CU39" s="1249"/>
      <c r="CV39" s="1249"/>
      <c r="CW39" s="1249"/>
      <c r="CX39" s="1249"/>
      <c r="CY39" s="1249"/>
      <c r="DA39" s="1249"/>
      <c r="DB39" s="1249"/>
      <c r="DC39" s="1249"/>
      <c r="DD39" s="1249"/>
      <c r="DE39" s="1249"/>
      <c r="DF39" s="1249"/>
      <c r="DG39" s="1249"/>
      <c r="DH39" s="1249"/>
      <c r="DI39" s="1249"/>
    </row>
    <row r="40" spans="59:113" x14ac:dyDescent="0.4">
      <c r="BG40" s="1249"/>
      <c r="BJ40" s="1249"/>
      <c r="BM40" s="1249"/>
      <c r="BN40" s="1249"/>
      <c r="BO40" s="1249"/>
      <c r="BQ40" s="1249"/>
      <c r="BR40" s="1249"/>
      <c r="BS40" s="1249"/>
      <c r="BT40" s="1249"/>
      <c r="BU40" s="1249"/>
      <c r="BV40" s="1249"/>
      <c r="BW40" s="1249"/>
      <c r="BX40" s="1249"/>
      <c r="BY40" s="1249"/>
      <c r="BZ40" s="1249"/>
      <c r="CA40" s="1249"/>
      <c r="CC40" s="1249"/>
      <c r="CD40" s="1249"/>
      <c r="CE40" s="1249"/>
      <c r="CF40" s="1249"/>
      <c r="CG40" s="1249"/>
      <c r="CH40" s="1249"/>
      <c r="CI40" s="1249"/>
      <c r="CJ40" s="1249"/>
      <c r="CK40" s="1249"/>
      <c r="CL40" s="1249"/>
      <c r="CM40" s="1249"/>
      <c r="CO40" s="1249"/>
      <c r="CP40" s="1249"/>
      <c r="CQ40" s="1249"/>
      <c r="CR40" s="1249"/>
      <c r="CS40" s="1249"/>
      <c r="CT40" s="1249"/>
      <c r="CU40" s="1249"/>
      <c r="CV40" s="1249"/>
      <c r="CW40" s="1249"/>
      <c r="CX40" s="1249"/>
      <c r="CY40" s="1249"/>
      <c r="DA40" s="1249"/>
      <c r="DB40" s="1249"/>
      <c r="DC40" s="1249"/>
      <c r="DD40" s="1249"/>
      <c r="DE40" s="1249"/>
      <c r="DF40" s="1249"/>
      <c r="DG40" s="1249"/>
      <c r="DH40" s="1249"/>
      <c r="DI40" s="1249"/>
    </row>
    <row r="41" spans="59:113" x14ac:dyDescent="0.4">
      <c r="BG41" s="1249"/>
      <c r="BJ41" s="1249"/>
      <c r="BM41" s="1249"/>
      <c r="BN41" s="1249"/>
      <c r="BO41" s="1249"/>
      <c r="BQ41" s="1249"/>
      <c r="BR41" s="1249"/>
      <c r="BS41" s="1249"/>
      <c r="BT41" s="1249"/>
      <c r="BU41" s="1249"/>
      <c r="BV41" s="1249"/>
      <c r="BW41" s="1249"/>
      <c r="BX41" s="1249"/>
      <c r="BY41" s="1249"/>
      <c r="BZ41" s="1249"/>
      <c r="CA41" s="1249"/>
      <c r="CC41" s="1249"/>
      <c r="CD41" s="1249"/>
      <c r="CE41" s="1249"/>
      <c r="CF41" s="1249"/>
      <c r="CG41" s="1249"/>
      <c r="CH41" s="1249"/>
      <c r="CI41" s="1249"/>
      <c r="CJ41" s="1249"/>
      <c r="CK41" s="1249"/>
      <c r="CL41" s="1249"/>
      <c r="CM41" s="1249"/>
      <c r="CO41" s="1249"/>
      <c r="CP41" s="1249"/>
      <c r="CQ41" s="1249"/>
      <c r="CR41" s="1249"/>
      <c r="CS41" s="1249"/>
      <c r="CT41" s="1249"/>
      <c r="CU41" s="1249"/>
      <c r="CV41" s="1249"/>
      <c r="CW41" s="1249"/>
      <c r="CX41" s="1249"/>
      <c r="CY41" s="1249"/>
      <c r="DA41" s="1249"/>
      <c r="DB41" s="1249"/>
      <c r="DC41" s="1249"/>
      <c r="DD41" s="1249"/>
      <c r="DE41" s="1249"/>
      <c r="DF41" s="1249"/>
      <c r="DG41" s="1249"/>
      <c r="DH41" s="1249"/>
      <c r="DI41" s="1249"/>
    </row>
    <row r="42" spans="59:113" x14ac:dyDescent="0.4">
      <c r="BG42" s="1249"/>
      <c r="BJ42" s="1249"/>
      <c r="BM42" s="1249"/>
      <c r="BN42" s="1249"/>
      <c r="BO42" s="1249"/>
      <c r="BQ42" s="1249"/>
      <c r="BR42" s="1249"/>
      <c r="BS42" s="1249"/>
      <c r="BT42" s="1249"/>
      <c r="BU42" s="1249"/>
      <c r="BV42" s="1249"/>
      <c r="BW42" s="1249"/>
      <c r="BX42" s="1249"/>
      <c r="BY42" s="1249"/>
      <c r="BZ42" s="1249"/>
      <c r="CA42" s="1249"/>
      <c r="CC42" s="1249"/>
      <c r="CD42" s="1249"/>
      <c r="CE42" s="1249"/>
      <c r="CF42" s="1249"/>
      <c r="CG42" s="1249"/>
      <c r="CH42" s="1249"/>
      <c r="CI42" s="1249"/>
      <c r="CJ42" s="1249"/>
      <c r="CK42" s="1249"/>
      <c r="CL42" s="1249"/>
      <c r="CM42" s="1249"/>
      <c r="CO42" s="1249"/>
      <c r="CP42" s="1249"/>
      <c r="CQ42" s="1249"/>
      <c r="CR42" s="1249"/>
      <c r="CS42" s="1249"/>
      <c r="CT42" s="1249"/>
      <c r="CU42" s="1249"/>
      <c r="CV42" s="1249"/>
      <c r="CW42" s="1249"/>
      <c r="CX42" s="1249"/>
      <c r="CY42" s="1249"/>
      <c r="DA42" s="1249"/>
      <c r="DB42" s="1249"/>
      <c r="DC42" s="1249"/>
      <c r="DD42" s="1249"/>
      <c r="DE42" s="1249"/>
      <c r="DF42" s="1249"/>
      <c r="DG42" s="1249"/>
      <c r="DH42" s="1249"/>
      <c r="DI42" s="1249"/>
    </row>
  </sheetData>
  <mergeCells count="32">
    <mergeCell ref="AS2:BD2"/>
    <mergeCell ref="A2:A3"/>
    <mergeCell ref="B2:M2"/>
    <mergeCell ref="N2:V2"/>
    <mergeCell ref="Z2:AK2"/>
    <mergeCell ref="AL2:AR2"/>
    <mergeCell ref="DY2:EJ2"/>
    <mergeCell ref="EK2:EV2"/>
    <mergeCell ref="EW2:FH2"/>
    <mergeCell ref="FI2:FT2"/>
    <mergeCell ref="A14:A15"/>
    <mergeCell ref="C14:M14"/>
    <mergeCell ref="N14:Y14"/>
    <mergeCell ref="Z14:AK14"/>
    <mergeCell ref="AL14:AR14"/>
    <mergeCell ref="AS14:BD14"/>
    <mergeCell ref="BE2:BP2"/>
    <mergeCell ref="BQ2:CB2"/>
    <mergeCell ref="CC2:CN2"/>
    <mergeCell ref="CO2:CZ2"/>
    <mergeCell ref="DA2:DL2"/>
    <mergeCell ref="DM2:DX2"/>
    <mergeCell ref="DY14:EJ14"/>
    <mergeCell ref="EK14:EV14"/>
    <mergeCell ref="EW14:FH14"/>
    <mergeCell ref="FI14:FT14"/>
    <mergeCell ref="BE14:BP14"/>
    <mergeCell ref="BQ14:CB14"/>
    <mergeCell ref="CC14:CN14"/>
    <mergeCell ref="CO14:CZ14"/>
    <mergeCell ref="DA14:DL14"/>
    <mergeCell ref="DM14:DX14"/>
  </mergeCells>
  <phoneticPr fontId="153" type="noConversion"/>
  <printOptions horizontalCentered="1"/>
  <pageMargins left="0" right="0" top="0.51181102362204722" bottom="0.74803149606299213" header="0.31496062992125984" footer="0.31496062992125984"/>
  <pageSetup paperSize="9" scale="38" orientation="landscape" r:id="rId1"/>
  <headerFooter>
    <oddHeader>&amp;C&amp;"Aptos"&amp;10&amp;K000000 PUBLIC&amp;1#_x000D_&amp;"Arialri"&amp;10&amp;K000000&amp;G</oddHeader>
    <oddFooter>&amp;C&amp;12 29&amp;10_x000D_&amp;1#&amp;"Aptos"&amp;10&amp;K000000 PUBLIC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9D3D8-FA48-48CC-8692-B5B9C88D686D}">
  <dimension ref="B1:DI239"/>
  <sheetViews>
    <sheetView showGridLines="0" view="pageBreakPreview" zoomScale="70" zoomScaleNormal="100" zoomScaleSheetLayoutView="70" workbookViewId="0">
      <pane xSplit="2" ySplit="2" topLeftCell="C224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23.5" x14ac:dyDescent="0.55000000000000004"/>
  <cols>
    <col min="1" max="1" width="6.54296875" style="1302" customWidth="1"/>
    <col min="2" max="2" width="31.08984375" style="1339" customWidth="1"/>
    <col min="3" max="9" width="19.54296875" style="1302" customWidth="1"/>
    <col min="10" max="10" width="6.453125" style="1302" customWidth="1"/>
    <col min="11" max="16384" width="9.1796875" style="1302"/>
  </cols>
  <sheetData>
    <row r="1" spans="2:113" ht="32.5" customHeight="1" thickBot="1" x14ac:dyDescent="0.6">
      <c r="B1" s="1098" t="s">
        <v>1030</v>
      </c>
      <c r="I1" s="1303"/>
    </row>
    <row r="2" spans="2:113" ht="56.15" customHeight="1" thickTop="1" thickBot="1" x14ac:dyDescent="0.6">
      <c r="B2" s="1304" t="s">
        <v>1046</v>
      </c>
      <c r="C2" s="1305" t="s">
        <v>895</v>
      </c>
      <c r="D2" s="1305" t="s">
        <v>896</v>
      </c>
      <c r="E2" s="1305" t="s">
        <v>897</v>
      </c>
      <c r="F2" s="1305" t="s">
        <v>898</v>
      </c>
      <c r="G2" s="1305" t="s">
        <v>899</v>
      </c>
      <c r="H2" s="1305" t="s">
        <v>900</v>
      </c>
      <c r="I2" s="1306" t="s">
        <v>901</v>
      </c>
      <c r="J2" s="1307"/>
      <c r="BK2" s="1308"/>
    </row>
    <row r="3" spans="2:113" ht="33" hidden="1" customHeight="1" thickTop="1" x14ac:dyDescent="0.55000000000000004">
      <c r="B3" s="1309">
        <v>38718</v>
      </c>
      <c r="C3" s="1310">
        <v>899.61904761904759</v>
      </c>
      <c r="D3" s="1310"/>
      <c r="E3" s="1310">
        <v>550.77261904761906</v>
      </c>
      <c r="F3" s="1310">
        <v>31.23</v>
      </c>
      <c r="G3" s="1310">
        <v>24.36</v>
      </c>
      <c r="H3" s="1310">
        <v>20.69</v>
      </c>
      <c r="I3" s="1311">
        <v>63.856666666666676</v>
      </c>
      <c r="J3" s="1312"/>
      <c r="BK3" s="1308"/>
    </row>
    <row r="4" spans="2:113" ht="33" hidden="1" customHeight="1" x14ac:dyDescent="0.55000000000000004">
      <c r="B4" s="1313">
        <v>38749</v>
      </c>
      <c r="C4" s="1314">
        <v>884.3</v>
      </c>
      <c r="D4" s="1314"/>
      <c r="E4" s="1314">
        <v>555.57124999999996</v>
      </c>
      <c r="F4" s="1314">
        <v>30.16</v>
      </c>
      <c r="G4" s="1314">
        <v>24.27</v>
      </c>
      <c r="H4" s="1314">
        <v>20.260000000000002</v>
      </c>
      <c r="I4" s="1315">
        <v>61.094999999999999</v>
      </c>
      <c r="J4" s="1312"/>
      <c r="BK4" s="1308"/>
    </row>
    <row r="5" spans="2:113" ht="33" hidden="1" customHeight="1" x14ac:dyDescent="0.55000000000000004">
      <c r="B5" s="1313">
        <v>38777</v>
      </c>
      <c r="C5" s="1314">
        <v>898</v>
      </c>
      <c r="D5" s="1314"/>
      <c r="E5" s="1314">
        <v>557.15</v>
      </c>
      <c r="F5" s="1314">
        <v>35.57</v>
      </c>
      <c r="G5" s="1314">
        <v>23.65</v>
      </c>
      <c r="H5" s="1314">
        <v>21.08</v>
      </c>
      <c r="I5" s="1315">
        <v>63.06</v>
      </c>
      <c r="J5" s="1312"/>
      <c r="BK5" s="1308"/>
    </row>
    <row r="6" spans="2:113" ht="33" hidden="1" customHeight="1" x14ac:dyDescent="0.55000000000000004">
      <c r="B6" s="1313">
        <v>38808</v>
      </c>
      <c r="C6" s="1314">
        <v>894</v>
      </c>
      <c r="D6" s="1314"/>
      <c r="E6" s="1314">
        <v>612.5</v>
      </c>
      <c r="F6" s="1314">
        <v>38.33</v>
      </c>
      <c r="G6" s="1314">
        <v>25.48</v>
      </c>
      <c r="H6" s="1314">
        <v>16.59</v>
      </c>
      <c r="I6" s="1315">
        <v>70.56</v>
      </c>
      <c r="J6" s="1312"/>
      <c r="BK6" s="1308"/>
    </row>
    <row r="7" spans="2:113" ht="33" hidden="1" customHeight="1" x14ac:dyDescent="0.55000000000000004">
      <c r="B7" s="1313">
        <v>38838</v>
      </c>
      <c r="C7" s="1314">
        <v>860</v>
      </c>
      <c r="D7" s="1314"/>
      <c r="E7" s="1314">
        <v>673.6</v>
      </c>
      <c r="F7" s="1314">
        <v>32.28</v>
      </c>
      <c r="G7" s="1314">
        <v>25.48</v>
      </c>
      <c r="H7" s="1314">
        <v>30.2</v>
      </c>
      <c r="I7" s="1315">
        <v>71</v>
      </c>
      <c r="J7" s="1312"/>
      <c r="BK7" s="1308"/>
    </row>
    <row r="8" spans="2:113" ht="33" hidden="1" customHeight="1" x14ac:dyDescent="0.55000000000000004">
      <c r="B8" s="1313">
        <v>38869</v>
      </c>
      <c r="C8" s="1314">
        <v>918</v>
      </c>
      <c r="D8" s="1314"/>
      <c r="E8" s="1314">
        <v>595.6</v>
      </c>
      <c r="F8" s="1314">
        <v>30.73</v>
      </c>
      <c r="G8" s="1314">
        <v>25.48</v>
      </c>
      <c r="H8" s="1314">
        <v>17.5</v>
      </c>
      <c r="I8" s="1315">
        <v>69.739999999999995</v>
      </c>
      <c r="J8" s="1312"/>
      <c r="BK8" s="1308"/>
    </row>
    <row r="9" spans="2:113" ht="33" hidden="1" customHeight="1" x14ac:dyDescent="0.55000000000000004">
      <c r="B9" s="1313">
        <v>38899</v>
      </c>
      <c r="C9" s="1314">
        <v>933.29</v>
      </c>
      <c r="D9" s="1314"/>
      <c r="E9" s="1314">
        <v>633.13</v>
      </c>
      <c r="F9" s="1314">
        <v>27.99</v>
      </c>
      <c r="G9" s="1314">
        <v>26.2</v>
      </c>
      <c r="H9" s="1314">
        <v>22.68</v>
      </c>
      <c r="I9" s="1315">
        <v>74.239999999999995</v>
      </c>
      <c r="J9" s="1312"/>
      <c r="BK9" s="1308"/>
    </row>
    <row r="10" spans="2:113" ht="33" hidden="1" customHeight="1" x14ac:dyDescent="0.55000000000000004">
      <c r="B10" s="1313">
        <v>38930</v>
      </c>
      <c r="C10" s="1314">
        <v>847.61</v>
      </c>
      <c r="D10" s="1314"/>
      <c r="E10" s="1314">
        <v>631.03</v>
      </c>
      <c r="F10" s="1314">
        <v>28.11</v>
      </c>
      <c r="G10" s="1314">
        <v>26.2</v>
      </c>
      <c r="H10" s="1314">
        <v>19.600000000000001</v>
      </c>
      <c r="I10" s="1315">
        <v>73.87</v>
      </c>
      <c r="J10" s="1312"/>
      <c r="BK10" s="1308"/>
    </row>
    <row r="11" spans="2:113" ht="33" hidden="1" customHeight="1" x14ac:dyDescent="0.55000000000000004">
      <c r="B11" s="1313">
        <v>38961</v>
      </c>
      <c r="C11" s="1314">
        <v>840.45</v>
      </c>
      <c r="D11" s="1314"/>
      <c r="E11" s="1314">
        <v>600.49</v>
      </c>
      <c r="F11" s="1314">
        <v>31.41</v>
      </c>
      <c r="G11" s="1314">
        <v>26.2</v>
      </c>
      <c r="H11" s="1314">
        <v>25.95</v>
      </c>
      <c r="I11" s="1315">
        <v>63.49</v>
      </c>
      <c r="J11" s="1312"/>
      <c r="BK11" s="1308"/>
    </row>
    <row r="12" spans="2:113" ht="33" hidden="1" customHeight="1" x14ac:dyDescent="0.55000000000000004">
      <c r="B12" s="1313">
        <v>38991</v>
      </c>
      <c r="C12" s="1314">
        <v>827.87</v>
      </c>
      <c r="D12" s="1314"/>
      <c r="E12" s="1314">
        <v>587.16999999999996</v>
      </c>
      <c r="F12" s="1314">
        <v>33.549999999999997</v>
      </c>
      <c r="G12" s="1314">
        <v>25.7</v>
      </c>
      <c r="H12" s="1314">
        <v>23.33</v>
      </c>
      <c r="I12" s="1315">
        <v>60.13</v>
      </c>
      <c r="J12" s="1312"/>
      <c r="BK12" s="1308"/>
    </row>
    <row r="13" spans="2:113" ht="33" hidden="1" customHeight="1" x14ac:dyDescent="0.55000000000000004">
      <c r="B13" s="1313">
        <v>39022</v>
      </c>
      <c r="C13" s="1314">
        <v>819.65</v>
      </c>
      <c r="D13" s="1314"/>
      <c r="E13" s="1314">
        <v>629.05999999999995</v>
      </c>
      <c r="F13" s="1314">
        <v>30.54</v>
      </c>
      <c r="G13" s="1314">
        <v>25.7</v>
      </c>
      <c r="H13" s="1314">
        <v>24.82</v>
      </c>
      <c r="I13" s="1315">
        <v>60</v>
      </c>
      <c r="J13" s="1312"/>
      <c r="BK13" s="1308"/>
    </row>
    <row r="14" spans="2:113" ht="33" hidden="1" customHeight="1" thickBot="1" x14ac:dyDescent="0.6">
      <c r="B14" s="1316">
        <v>39052</v>
      </c>
      <c r="C14" s="1317">
        <v>877.4</v>
      </c>
      <c r="D14" s="1317"/>
      <c r="E14" s="1317">
        <v>628.86</v>
      </c>
      <c r="F14" s="1317">
        <v>30.66</v>
      </c>
      <c r="G14" s="1317">
        <v>25.95</v>
      </c>
      <c r="H14" s="1317">
        <v>22.82</v>
      </c>
      <c r="I14" s="1318">
        <v>62.54</v>
      </c>
      <c r="J14" s="1312"/>
      <c r="BK14" s="1308"/>
    </row>
    <row r="15" spans="2:113" ht="33" hidden="1" customHeight="1" thickTop="1" x14ac:dyDescent="0.55000000000000004">
      <c r="B15" s="1309">
        <v>39083</v>
      </c>
      <c r="C15" s="1310">
        <v>883</v>
      </c>
      <c r="D15" s="1310"/>
      <c r="E15" s="1310">
        <v>630.61</v>
      </c>
      <c r="F15" s="1310">
        <v>29.02</v>
      </c>
      <c r="G15" s="1310">
        <v>26.33</v>
      </c>
      <c r="H15" s="1310">
        <v>25.93</v>
      </c>
      <c r="I15" s="1311">
        <v>54.56</v>
      </c>
      <c r="J15" s="1312"/>
      <c r="BK15" s="1308"/>
    </row>
    <row r="16" spans="2:113" ht="33" hidden="1" customHeight="1" x14ac:dyDescent="0.55000000000000004">
      <c r="B16" s="1313">
        <v>39114</v>
      </c>
      <c r="C16" s="1314">
        <v>938</v>
      </c>
      <c r="D16" s="1314"/>
      <c r="E16" s="1314">
        <v>664.42</v>
      </c>
      <c r="F16" s="1314">
        <v>30.64</v>
      </c>
      <c r="G16" s="1314">
        <v>26.33</v>
      </c>
      <c r="H16" s="1314">
        <v>25.73</v>
      </c>
      <c r="I16" s="1315">
        <v>58.96</v>
      </c>
      <c r="J16" s="1312"/>
      <c r="BK16" s="1308"/>
      <c r="DI16" s="1319"/>
    </row>
    <row r="17" spans="2:63" ht="33" hidden="1" customHeight="1" x14ac:dyDescent="0.55000000000000004">
      <c r="B17" s="1313">
        <v>39142</v>
      </c>
      <c r="C17" s="1314">
        <v>1011</v>
      </c>
      <c r="D17" s="1314"/>
      <c r="E17" s="1314">
        <v>655.22</v>
      </c>
      <c r="F17" s="1314">
        <v>32.08</v>
      </c>
      <c r="G17" s="1314">
        <v>26.33</v>
      </c>
      <c r="H17" s="1314">
        <v>22.98</v>
      </c>
      <c r="I17" s="1315">
        <v>62.36</v>
      </c>
      <c r="J17" s="1312"/>
      <c r="BK17" s="1308"/>
    </row>
    <row r="18" spans="2:63" ht="33" hidden="1" customHeight="1" x14ac:dyDescent="0.55000000000000004">
      <c r="B18" s="1313">
        <v>39173</v>
      </c>
      <c r="C18" s="1314">
        <v>1025.3800000000001</v>
      </c>
      <c r="D18" s="1314"/>
      <c r="E18" s="1314">
        <v>678.84</v>
      </c>
      <c r="F18" s="1314">
        <v>32.590000000000003</v>
      </c>
      <c r="G18" s="1314">
        <v>26.39</v>
      </c>
      <c r="H18" s="1314" t="s">
        <v>105</v>
      </c>
      <c r="I18" s="1315">
        <v>67.489999999999995</v>
      </c>
      <c r="J18" s="1312"/>
      <c r="BK18" s="1308"/>
    </row>
    <row r="19" spans="2:63" ht="33" hidden="1" customHeight="1" x14ac:dyDescent="0.55000000000000004">
      <c r="B19" s="1313">
        <v>39203</v>
      </c>
      <c r="C19" s="1314">
        <v>1053.52</v>
      </c>
      <c r="D19" s="1314"/>
      <c r="E19" s="1314">
        <v>667.59</v>
      </c>
      <c r="F19" s="1314">
        <v>41.53</v>
      </c>
      <c r="G19" s="1314">
        <v>26.42</v>
      </c>
      <c r="H19" s="1314">
        <v>56</v>
      </c>
      <c r="I19" s="1315">
        <v>67.92</v>
      </c>
      <c r="J19" s="1312"/>
      <c r="BK19" s="1308"/>
    </row>
    <row r="20" spans="2:63" ht="33" hidden="1" customHeight="1" x14ac:dyDescent="0.55000000000000004">
      <c r="B20" s="1313">
        <v>39234</v>
      </c>
      <c r="C20" s="1314">
        <v>1057.6199999999999</v>
      </c>
      <c r="D20" s="1314"/>
      <c r="E20" s="1314">
        <v>655.42</v>
      </c>
      <c r="F20" s="1314">
        <v>33.89</v>
      </c>
      <c r="G20" s="1314">
        <v>26.35</v>
      </c>
      <c r="H20" s="1314">
        <v>32.28</v>
      </c>
      <c r="I20" s="1315">
        <v>70.599999999999994</v>
      </c>
      <c r="J20" s="1312"/>
      <c r="BK20" s="1308"/>
    </row>
    <row r="21" spans="2:63" ht="33" hidden="1" customHeight="1" x14ac:dyDescent="0.55000000000000004">
      <c r="B21" s="1313">
        <v>39264</v>
      </c>
      <c r="C21" s="1314">
        <v>1085.23</v>
      </c>
      <c r="D21" s="1314"/>
      <c r="E21" s="1314">
        <v>665.66</v>
      </c>
      <c r="F21" s="1314">
        <v>37.58</v>
      </c>
      <c r="G21" s="1314">
        <v>26.55</v>
      </c>
      <c r="H21" s="1314">
        <v>29.03</v>
      </c>
      <c r="I21" s="1315">
        <v>75.84</v>
      </c>
      <c r="J21" s="1312"/>
      <c r="BK21" s="1308"/>
    </row>
    <row r="22" spans="2:63" ht="33" hidden="1" customHeight="1" x14ac:dyDescent="0.55000000000000004">
      <c r="B22" s="1313">
        <v>39295</v>
      </c>
      <c r="C22" s="1314">
        <v>966.35</v>
      </c>
      <c r="D22" s="1314"/>
      <c r="E22" s="1314">
        <v>665.99</v>
      </c>
      <c r="F22" s="1314">
        <v>33.96</v>
      </c>
      <c r="G22" s="1314">
        <v>26.55</v>
      </c>
      <c r="H22" s="1314">
        <v>43.06</v>
      </c>
      <c r="I22" s="1315">
        <v>71.17</v>
      </c>
      <c r="J22" s="1312"/>
      <c r="BK22" s="1308"/>
    </row>
    <row r="23" spans="2:63" ht="33" hidden="1" customHeight="1" x14ac:dyDescent="0.55000000000000004">
      <c r="B23" s="1313">
        <v>39326</v>
      </c>
      <c r="C23" s="1314">
        <v>974.6</v>
      </c>
      <c r="D23" s="1314"/>
      <c r="E23" s="1314">
        <v>713</v>
      </c>
      <c r="F23" s="1314">
        <v>33.29</v>
      </c>
      <c r="G23" s="1314">
        <v>26.55</v>
      </c>
      <c r="H23" s="1314">
        <v>28.85</v>
      </c>
      <c r="I23" s="1315">
        <v>77</v>
      </c>
      <c r="J23" s="1312"/>
      <c r="BK23" s="1308"/>
    </row>
    <row r="24" spans="2:63" ht="33" hidden="1" customHeight="1" x14ac:dyDescent="0.55000000000000004">
      <c r="B24" s="1313">
        <v>39356</v>
      </c>
      <c r="C24" s="1314">
        <v>946.22</v>
      </c>
      <c r="D24" s="1314"/>
      <c r="E24" s="1314">
        <v>754.58</v>
      </c>
      <c r="F24" s="1314">
        <v>30.27</v>
      </c>
      <c r="G24" s="1314">
        <v>25.97</v>
      </c>
      <c r="H24" s="1314">
        <v>29.14</v>
      </c>
      <c r="I24" s="1315">
        <v>82.47</v>
      </c>
      <c r="J24" s="1312"/>
      <c r="BK24" s="1308"/>
    </row>
    <row r="25" spans="2:63" ht="33" hidden="1" customHeight="1" x14ac:dyDescent="0.55000000000000004">
      <c r="B25" s="1313">
        <v>39387</v>
      </c>
      <c r="C25" s="1314">
        <v>949</v>
      </c>
      <c r="D25" s="1314"/>
      <c r="E25" s="1314">
        <v>806.04</v>
      </c>
      <c r="F25" s="1314">
        <v>29.09</v>
      </c>
      <c r="G25" s="1314">
        <v>25.97</v>
      </c>
      <c r="H25" s="1314">
        <v>29.17</v>
      </c>
      <c r="I25" s="1315">
        <v>92.06</v>
      </c>
      <c r="J25" s="1312"/>
      <c r="BK25" s="1308"/>
    </row>
    <row r="26" spans="2:63" ht="33" hidden="1" customHeight="1" thickBot="1" x14ac:dyDescent="0.6">
      <c r="B26" s="1316">
        <v>39417</v>
      </c>
      <c r="C26" s="1317">
        <v>1056</v>
      </c>
      <c r="D26" s="1317"/>
      <c r="E26" s="1317">
        <v>807.2</v>
      </c>
      <c r="F26" s="1317">
        <v>32.770000000000003</v>
      </c>
      <c r="G26" s="1317">
        <v>25.97</v>
      </c>
      <c r="H26" s="1317">
        <v>29.77</v>
      </c>
      <c r="I26" s="1318">
        <v>91.51</v>
      </c>
      <c r="J26" s="1312"/>
      <c r="BK26" s="1308"/>
    </row>
    <row r="27" spans="2:63" ht="33" hidden="1" customHeight="1" thickTop="1" thickBot="1" x14ac:dyDescent="0.55000000000000004">
      <c r="B27" s="1320" t="s">
        <v>270</v>
      </c>
      <c r="C27" s="1321"/>
      <c r="D27" s="1321"/>
      <c r="E27" s="1321"/>
      <c r="F27" s="1321"/>
      <c r="G27" s="1321"/>
      <c r="H27" s="1321"/>
      <c r="I27" s="1322"/>
      <c r="J27" s="1312"/>
      <c r="BK27" s="1308"/>
    </row>
    <row r="28" spans="2:63" ht="33" hidden="1" customHeight="1" thickBot="1" x14ac:dyDescent="0.55000000000000004">
      <c r="B28" s="1320"/>
      <c r="C28" s="1321"/>
      <c r="D28" s="1321"/>
      <c r="E28" s="1321"/>
      <c r="F28" s="1321"/>
      <c r="G28" s="1321"/>
      <c r="H28" s="1321"/>
      <c r="I28" s="1322"/>
      <c r="J28" s="1312"/>
      <c r="BK28" s="1308"/>
    </row>
    <row r="29" spans="2:63" ht="33" hidden="1" customHeight="1" thickTop="1" x14ac:dyDescent="0.55000000000000004">
      <c r="B29" s="1309">
        <v>39814</v>
      </c>
      <c r="C29" s="1310">
        <v>1847.67</v>
      </c>
      <c r="D29" s="1310"/>
      <c r="E29" s="1310">
        <v>860.05</v>
      </c>
      <c r="F29" s="1310" t="s">
        <v>105</v>
      </c>
      <c r="G29" s="1310">
        <v>23.66</v>
      </c>
      <c r="H29" s="1310">
        <v>57.521628878281625</v>
      </c>
      <c r="I29" s="1311">
        <v>45.62</v>
      </c>
      <c r="J29" s="1312"/>
      <c r="BK29" s="1308"/>
    </row>
    <row r="30" spans="2:63" ht="33" hidden="1" customHeight="1" x14ac:dyDescent="0.55000000000000004">
      <c r="B30" s="1313">
        <v>39845</v>
      </c>
      <c r="C30" s="1314">
        <v>1869.8</v>
      </c>
      <c r="D30" s="1314"/>
      <c r="E30" s="1314">
        <v>942.58</v>
      </c>
      <c r="F30" s="1314">
        <v>11.807220045603653</v>
      </c>
      <c r="G30" s="1314">
        <v>23.66</v>
      </c>
      <c r="H30" s="1314">
        <v>58</v>
      </c>
      <c r="I30" s="1315">
        <v>43.73</v>
      </c>
      <c r="J30" s="1312"/>
      <c r="BK30" s="1308"/>
    </row>
    <row r="31" spans="2:63" ht="33" hidden="1" customHeight="1" x14ac:dyDescent="0.55000000000000004">
      <c r="B31" s="1313">
        <v>39873</v>
      </c>
      <c r="C31" s="1314">
        <v>1853.36</v>
      </c>
      <c r="D31" s="1314"/>
      <c r="E31" s="1314">
        <v>924.41</v>
      </c>
      <c r="F31" s="1314">
        <v>11.807220045603653</v>
      </c>
      <c r="G31" s="1314">
        <v>23.66</v>
      </c>
      <c r="H31" s="1314">
        <v>53.475177580974396</v>
      </c>
      <c r="I31" s="1315">
        <v>47.32</v>
      </c>
      <c r="J31" s="1312"/>
      <c r="BK31" s="1308"/>
    </row>
    <row r="32" spans="2:63" ht="33" hidden="1" customHeight="1" x14ac:dyDescent="0.55000000000000004">
      <c r="B32" s="1313">
        <v>39904</v>
      </c>
      <c r="C32" s="1314">
        <v>1779</v>
      </c>
      <c r="D32" s="1314"/>
      <c r="E32" s="1314">
        <v>891.43</v>
      </c>
      <c r="F32" s="1314">
        <v>20.149999999999999</v>
      </c>
      <c r="G32" s="1314">
        <v>21.14</v>
      </c>
      <c r="H32" s="1314">
        <v>58.97</v>
      </c>
      <c r="I32" s="1315">
        <v>51.23</v>
      </c>
      <c r="J32" s="1312"/>
      <c r="BK32" s="1308"/>
    </row>
    <row r="33" spans="2:63" ht="33" hidden="1" customHeight="1" x14ac:dyDescent="0.55000000000000004">
      <c r="B33" s="1313">
        <v>39934</v>
      </c>
      <c r="C33" s="1314">
        <v>1646</v>
      </c>
      <c r="D33" s="1314"/>
      <c r="E33" s="1314">
        <v>926.48</v>
      </c>
      <c r="F33" s="1314">
        <v>19.54</v>
      </c>
      <c r="G33" s="1314">
        <v>21.14</v>
      </c>
      <c r="H33" s="1314">
        <v>64.400000000000006</v>
      </c>
      <c r="I33" s="1315">
        <v>58.57</v>
      </c>
      <c r="J33" s="1312"/>
      <c r="BK33" s="1308"/>
    </row>
    <row r="34" spans="2:63" ht="33" hidden="1" customHeight="1" x14ac:dyDescent="0.55000000000000004">
      <c r="B34" s="1313">
        <v>39965</v>
      </c>
      <c r="C34" s="1314">
        <v>1685</v>
      </c>
      <c r="D34" s="1314"/>
      <c r="E34" s="1314">
        <v>903.79</v>
      </c>
      <c r="F34" s="1314">
        <v>26.15</v>
      </c>
      <c r="G34" s="1314">
        <v>21.14</v>
      </c>
      <c r="H34" s="1314">
        <v>65.319999999999993</v>
      </c>
      <c r="I34" s="1315">
        <v>69.34</v>
      </c>
      <c r="J34" s="1312"/>
      <c r="BK34" s="1308"/>
    </row>
    <row r="35" spans="2:63" ht="33" hidden="1" customHeight="1" x14ac:dyDescent="0.55000000000000004">
      <c r="B35" s="1313">
        <v>39995</v>
      </c>
      <c r="C35" s="1314">
        <v>1740.43</v>
      </c>
      <c r="D35" s="1314"/>
      <c r="E35" s="1314">
        <v>934.42</v>
      </c>
      <c r="F35" s="1314">
        <v>28.65</v>
      </c>
      <c r="G35" s="1314">
        <v>21.51</v>
      </c>
      <c r="H35" s="1314">
        <v>65.87</v>
      </c>
      <c r="I35" s="1315">
        <v>65.760000000000005</v>
      </c>
      <c r="J35" s="1312"/>
      <c r="BK35" s="1308"/>
    </row>
    <row r="36" spans="2:63" ht="33" hidden="1" customHeight="1" x14ac:dyDescent="0.55000000000000004">
      <c r="B36" s="1313">
        <v>40026</v>
      </c>
      <c r="C36" s="1314">
        <v>1833.96</v>
      </c>
      <c r="D36" s="1314"/>
      <c r="E36" s="1314">
        <v>949.35</v>
      </c>
      <c r="F36" s="1314">
        <v>22.26</v>
      </c>
      <c r="G36" s="1314" t="s">
        <v>105</v>
      </c>
      <c r="H36" s="1314">
        <v>66.95</v>
      </c>
      <c r="I36" s="1315">
        <v>73.069999999999993</v>
      </c>
      <c r="J36" s="1312"/>
      <c r="BK36" s="1308"/>
    </row>
    <row r="37" spans="2:63" ht="33" hidden="1" customHeight="1" x14ac:dyDescent="0.55000000000000004">
      <c r="B37" s="1313">
        <v>40057</v>
      </c>
      <c r="C37" s="1314">
        <v>1966.5454545454545</v>
      </c>
      <c r="D37" s="1314"/>
      <c r="E37" s="1314">
        <v>995.24863636363636</v>
      </c>
      <c r="F37" s="1314">
        <v>17.16</v>
      </c>
      <c r="G37" s="1314">
        <v>21.51</v>
      </c>
      <c r="H37" s="1314">
        <v>66.33</v>
      </c>
      <c r="I37" s="1315">
        <v>68.186363636363637</v>
      </c>
      <c r="J37" s="1312"/>
      <c r="BK37" s="1308"/>
    </row>
    <row r="38" spans="2:63" ht="33" hidden="1" customHeight="1" x14ac:dyDescent="0.55000000000000004">
      <c r="B38" s="1313">
        <v>40087</v>
      </c>
      <c r="C38" s="1314">
        <v>2145</v>
      </c>
      <c r="D38" s="1314"/>
      <c r="E38" s="1314">
        <v>1044.57</v>
      </c>
      <c r="F38" s="1314">
        <v>15.86</v>
      </c>
      <c r="G38" s="1314">
        <v>22.48</v>
      </c>
      <c r="H38" s="1314">
        <v>65.319999999999993</v>
      </c>
      <c r="I38" s="1315">
        <v>73.87</v>
      </c>
      <c r="J38" s="1312"/>
      <c r="BK38" s="1308"/>
    </row>
    <row r="39" spans="2:63" ht="33" hidden="1" customHeight="1" x14ac:dyDescent="0.55000000000000004">
      <c r="B39" s="1313">
        <v>40118</v>
      </c>
      <c r="C39" s="1314">
        <v>2132</v>
      </c>
      <c r="D39" s="1314"/>
      <c r="E39" s="1314">
        <v>1127.94</v>
      </c>
      <c r="F39" s="1314">
        <v>24.71</v>
      </c>
      <c r="G39" s="1314" t="s">
        <v>105</v>
      </c>
      <c r="H39" s="1314">
        <v>65.040000000000006</v>
      </c>
      <c r="I39" s="1315">
        <v>77.5</v>
      </c>
      <c r="J39" s="1312"/>
      <c r="BK39" s="1308"/>
    </row>
    <row r="40" spans="2:63" ht="33" hidden="1" customHeight="1" thickBot="1" x14ac:dyDescent="0.6">
      <c r="B40" s="1316">
        <v>40148</v>
      </c>
      <c r="C40" s="1317">
        <v>2248</v>
      </c>
      <c r="D40" s="1317"/>
      <c r="E40" s="1317">
        <v>1126.83</v>
      </c>
      <c r="F40" s="1317">
        <v>27.45</v>
      </c>
      <c r="G40" s="1317">
        <v>24.67</v>
      </c>
      <c r="H40" s="1317" t="s">
        <v>105</v>
      </c>
      <c r="I40" s="1318">
        <v>75.239999999999995</v>
      </c>
      <c r="J40" s="1312"/>
      <c r="BK40" s="1308"/>
    </row>
    <row r="41" spans="2:63" ht="33" hidden="1" customHeight="1" thickTop="1" x14ac:dyDescent="0.55000000000000004">
      <c r="B41" s="1313">
        <v>40179</v>
      </c>
      <c r="C41" s="1314">
        <v>2286.9</v>
      </c>
      <c r="D41" s="1314"/>
      <c r="E41" s="1314">
        <v>1116.9512499999998</v>
      </c>
      <c r="F41" s="1314">
        <v>31.32</v>
      </c>
      <c r="G41" s="1314">
        <v>24.8</v>
      </c>
      <c r="H41" s="1314">
        <v>65.86</v>
      </c>
      <c r="I41" s="1315">
        <v>76.918000000000006</v>
      </c>
      <c r="J41" s="1312"/>
      <c r="BK41" s="1308"/>
    </row>
    <row r="42" spans="2:63" ht="33" hidden="1" customHeight="1" x14ac:dyDescent="0.55000000000000004">
      <c r="B42" s="1313">
        <v>40210</v>
      </c>
      <c r="C42" s="1314">
        <v>2233.6</v>
      </c>
      <c r="D42" s="1314"/>
      <c r="E42" s="1314">
        <v>1095.4937500000001</v>
      </c>
      <c r="F42" s="1314">
        <v>25.9</v>
      </c>
      <c r="G42" s="1314">
        <v>30</v>
      </c>
      <c r="H42" s="1314">
        <v>65.709999999999994</v>
      </c>
      <c r="I42" s="1315">
        <v>74.753999999999991</v>
      </c>
      <c r="J42" s="1312"/>
      <c r="BK42" s="1308"/>
    </row>
    <row r="43" spans="2:63" ht="33" hidden="1" customHeight="1" x14ac:dyDescent="0.55000000000000004">
      <c r="B43" s="1313">
        <v>40238</v>
      </c>
      <c r="C43" s="1314">
        <v>2203.3478260869565</v>
      </c>
      <c r="D43" s="1314"/>
      <c r="E43" s="1314">
        <v>1113.7652173913041</v>
      </c>
      <c r="F43" s="1314">
        <v>29.29</v>
      </c>
      <c r="G43" s="1314">
        <v>30</v>
      </c>
      <c r="H43" s="1314">
        <v>65.709999999999994</v>
      </c>
      <c r="I43" s="1315">
        <v>79.89826086956522</v>
      </c>
      <c r="J43" s="1312"/>
      <c r="BK43" s="1308"/>
    </row>
    <row r="44" spans="2:63" ht="33" hidden="1" customHeight="1" x14ac:dyDescent="0.55000000000000004">
      <c r="B44" s="1313">
        <v>40269</v>
      </c>
      <c r="C44" s="1314">
        <v>2248</v>
      </c>
      <c r="D44" s="1314"/>
      <c r="E44" s="1314">
        <v>1147.9100000000001</v>
      </c>
      <c r="F44" s="1314">
        <v>36.380000000000003</v>
      </c>
      <c r="G44" s="1314">
        <v>30</v>
      </c>
      <c r="H44" s="1314" t="s">
        <v>105</v>
      </c>
      <c r="I44" s="1315">
        <v>85.68</v>
      </c>
      <c r="J44" s="1312"/>
      <c r="BK44" s="1308"/>
    </row>
    <row r="45" spans="2:63" ht="33" hidden="1" customHeight="1" x14ac:dyDescent="0.55000000000000004">
      <c r="B45" s="1313">
        <v>40299</v>
      </c>
      <c r="C45" s="1314">
        <v>2318</v>
      </c>
      <c r="D45" s="1314"/>
      <c r="E45" s="1314">
        <v>1202.81</v>
      </c>
      <c r="F45" s="1314">
        <v>36.020000000000003</v>
      </c>
      <c r="G45" s="1314">
        <v>30</v>
      </c>
      <c r="H45" s="1314">
        <v>65.52</v>
      </c>
      <c r="I45" s="1315">
        <v>76.989999999999995</v>
      </c>
      <c r="J45" s="1312"/>
      <c r="BK45" s="1308"/>
    </row>
    <row r="46" spans="2:63" ht="33" hidden="1" customHeight="1" x14ac:dyDescent="0.55000000000000004">
      <c r="B46" s="1313">
        <v>40330</v>
      </c>
      <c r="C46" s="1314">
        <v>2378</v>
      </c>
      <c r="D46" s="1314"/>
      <c r="E46" s="1314">
        <v>1233.2</v>
      </c>
      <c r="F46" s="1314">
        <v>43.31</v>
      </c>
      <c r="G46" s="1314">
        <v>30</v>
      </c>
      <c r="H46" s="1314">
        <v>66.040000000000006</v>
      </c>
      <c r="I46" s="1315">
        <v>75.66</v>
      </c>
      <c r="J46" s="1312"/>
      <c r="BK46" s="1308"/>
    </row>
    <row r="47" spans="2:63" ht="33" hidden="1" customHeight="1" x14ac:dyDescent="0.55000000000000004">
      <c r="B47" s="1313">
        <v>40360</v>
      </c>
      <c r="C47" s="1314">
        <v>2353</v>
      </c>
      <c r="D47" s="1314"/>
      <c r="E47" s="1314">
        <v>1193.68</v>
      </c>
      <c r="F47" s="1314">
        <v>32.299999999999997</v>
      </c>
      <c r="G47" s="1314">
        <v>30</v>
      </c>
      <c r="H47" s="1314">
        <v>57.77</v>
      </c>
      <c r="I47" s="1315">
        <v>75.489999999999995</v>
      </c>
      <c r="J47" s="1312"/>
      <c r="BK47" s="1308"/>
    </row>
    <row r="48" spans="2:63" ht="33" hidden="1" customHeight="1" x14ac:dyDescent="0.55000000000000004">
      <c r="B48" s="1313">
        <v>40391</v>
      </c>
      <c r="C48" s="1314">
        <v>2061</v>
      </c>
      <c r="D48" s="1314"/>
      <c r="E48" s="1314">
        <v>1215.53</v>
      </c>
      <c r="F48" s="1314">
        <v>37.35</v>
      </c>
      <c r="G48" s="1314">
        <v>30</v>
      </c>
      <c r="H48" s="1314">
        <v>66.47</v>
      </c>
      <c r="I48" s="1315">
        <v>77.11</v>
      </c>
      <c r="J48" s="1312"/>
      <c r="BK48" s="1308"/>
    </row>
    <row r="49" spans="2:63" ht="33" hidden="1" customHeight="1" x14ac:dyDescent="0.55000000000000004">
      <c r="B49" s="1313">
        <v>40422</v>
      </c>
      <c r="C49" s="1314">
        <v>1897</v>
      </c>
      <c r="D49" s="1314"/>
      <c r="E49" s="1314">
        <v>1271.0999999999999</v>
      </c>
      <c r="F49" s="1314">
        <v>43.83</v>
      </c>
      <c r="G49" s="1314">
        <v>30</v>
      </c>
      <c r="H49" s="1314">
        <v>65.55</v>
      </c>
      <c r="I49" s="1315">
        <v>78.209999999999994</v>
      </c>
      <c r="J49" s="1312"/>
      <c r="BK49" s="1308"/>
    </row>
    <row r="50" spans="2:63" ht="33" hidden="1" customHeight="1" x14ac:dyDescent="0.55000000000000004">
      <c r="B50" s="1313">
        <v>40452</v>
      </c>
      <c r="C50" s="1314">
        <v>1903.95</v>
      </c>
      <c r="D50" s="1314"/>
      <c r="E50" s="1314">
        <v>1342.96</v>
      </c>
      <c r="F50" s="1314">
        <v>32.54</v>
      </c>
      <c r="G50" s="1314" t="s">
        <v>105</v>
      </c>
      <c r="H50" s="1314">
        <v>66.650000000000006</v>
      </c>
      <c r="I50" s="1315">
        <v>83.49</v>
      </c>
      <c r="J50" s="1312"/>
      <c r="BK50" s="1308"/>
    </row>
    <row r="51" spans="2:63" ht="33" hidden="1" customHeight="1" x14ac:dyDescent="0.55000000000000004">
      <c r="B51" s="1313">
        <v>40483</v>
      </c>
      <c r="C51" s="1314">
        <v>1867.73</v>
      </c>
      <c r="D51" s="1314"/>
      <c r="E51" s="1314">
        <v>1369.69</v>
      </c>
      <c r="F51" s="1314">
        <v>44.43</v>
      </c>
      <c r="G51" s="1314">
        <v>30</v>
      </c>
      <c r="H51" s="1314" t="s">
        <v>105</v>
      </c>
      <c r="I51" s="1315">
        <v>86.11</v>
      </c>
      <c r="J51" s="1312"/>
      <c r="BK51" s="1308"/>
    </row>
    <row r="52" spans="2:63" ht="33" hidden="1" customHeight="1" thickBot="1" x14ac:dyDescent="0.6">
      <c r="B52" s="1313">
        <v>40513</v>
      </c>
      <c r="C52" s="1314">
        <v>1994.48</v>
      </c>
      <c r="D52" s="1314"/>
      <c r="E52" s="1314">
        <v>1391.16</v>
      </c>
      <c r="F52" s="1314">
        <v>44.31</v>
      </c>
      <c r="G52" s="1314" t="s">
        <v>105</v>
      </c>
      <c r="H52" s="1314">
        <v>65.66</v>
      </c>
      <c r="I52" s="1315">
        <v>92.34</v>
      </c>
      <c r="J52" s="1312"/>
    </row>
    <row r="53" spans="2:63" ht="33" hidden="1" customHeight="1" thickTop="1" x14ac:dyDescent="0.55000000000000004">
      <c r="B53" s="1309">
        <v>40544</v>
      </c>
      <c r="C53" s="1310">
        <v>2046</v>
      </c>
      <c r="D53" s="1310"/>
      <c r="E53" s="1310">
        <v>1359.46</v>
      </c>
      <c r="F53" s="1310">
        <v>40.71</v>
      </c>
      <c r="G53" s="1310">
        <v>30</v>
      </c>
      <c r="H53" s="1310">
        <v>65.239999999999995</v>
      </c>
      <c r="I53" s="1311">
        <v>96.82</v>
      </c>
      <c r="J53" s="1312"/>
    </row>
    <row r="54" spans="2:63" ht="33" hidden="1" customHeight="1" x14ac:dyDescent="0.55000000000000004">
      <c r="B54" s="1313">
        <v>40575</v>
      </c>
      <c r="C54" s="1314">
        <v>2228.15</v>
      </c>
      <c r="D54" s="1314"/>
      <c r="E54" s="1314">
        <v>1372.35</v>
      </c>
      <c r="F54" s="1314">
        <v>45.67</v>
      </c>
      <c r="G54" s="1314">
        <v>30</v>
      </c>
      <c r="H54" s="1314">
        <v>65.680000000000007</v>
      </c>
      <c r="I54" s="1315">
        <v>104.09</v>
      </c>
      <c r="J54" s="1312"/>
    </row>
    <row r="55" spans="2:63" ht="33" hidden="1" customHeight="1" x14ac:dyDescent="0.55000000000000004">
      <c r="B55" s="1313">
        <v>40603</v>
      </c>
      <c r="C55" s="1314">
        <v>2161.61</v>
      </c>
      <c r="D55" s="1314"/>
      <c r="E55" s="1314">
        <v>1422.5</v>
      </c>
      <c r="F55" s="1314">
        <v>59.54</v>
      </c>
      <c r="G55" s="1314">
        <v>30</v>
      </c>
      <c r="H55" s="1314">
        <v>66.31</v>
      </c>
      <c r="I55" s="1315">
        <v>114.62</v>
      </c>
      <c r="J55" s="1312"/>
    </row>
    <row r="56" spans="2:63" ht="33" hidden="1" customHeight="1" x14ac:dyDescent="0.55000000000000004">
      <c r="B56" s="1313">
        <v>40634</v>
      </c>
      <c r="C56" s="1314">
        <v>1934.85</v>
      </c>
      <c r="D56" s="1314"/>
      <c r="E56" s="1314">
        <v>1481.1</v>
      </c>
      <c r="F56" s="1314">
        <v>58.12</v>
      </c>
      <c r="G56" s="1314">
        <v>30</v>
      </c>
      <c r="H56" s="1314">
        <v>66.05</v>
      </c>
      <c r="I56" s="1315">
        <v>123.13</v>
      </c>
      <c r="J56" s="1312"/>
    </row>
    <row r="57" spans="2:63" ht="33" hidden="1" customHeight="1" x14ac:dyDescent="0.55000000000000004">
      <c r="B57" s="1313">
        <v>40664</v>
      </c>
      <c r="C57" s="1314">
        <v>1878.48</v>
      </c>
      <c r="D57" s="1314"/>
      <c r="E57" s="1314">
        <v>1515.22</v>
      </c>
      <c r="F57" s="1314">
        <v>63</v>
      </c>
      <c r="G57" s="1314">
        <v>30</v>
      </c>
      <c r="H57" s="1314">
        <v>67.36</v>
      </c>
      <c r="I57" s="1315">
        <v>114.53</v>
      </c>
      <c r="J57" s="1312"/>
    </row>
    <row r="58" spans="2:63" ht="33" hidden="1" customHeight="1" x14ac:dyDescent="0.55000000000000004">
      <c r="B58" s="1313">
        <v>40695</v>
      </c>
      <c r="C58" s="1314">
        <v>1858.55</v>
      </c>
      <c r="D58" s="1314"/>
      <c r="E58" s="1314">
        <v>1528.25</v>
      </c>
      <c r="F58" s="1314">
        <v>64.11</v>
      </c>
      <c r="G58" s="1314">
        <v>30</v>
      </c>
      <c r="H58" s="1314">
        <v>65.84</v>
      </c>
      <c r="I58" s="1315">
        <v>113.91</v>
      </c>
      <c r="J58" s="1312"/>
    </row>
    <row r="59" spans="2:63" ht="33" hidden="1" customHeight="1" x14ac:dyDescent="0.55000000000000004">
      <c r="B59" s="1313">
        <v>40725</v>
      </c>
      <c r="C59" s="1314">
        <v>1954.67</v>
      </c>
      <c r="D59" s="1314"/>
      <c r="E59" s="1314">
        <v>1575.15</v>
      </c>
      <c r="F59" s="1314">
        <v>64.209999999999994</v>
      </c>
      <c r="G59" s="1314">
        <v>30</v>
      </c>
      <c r="H59" s="1314">
        <v>66.38</v>
      </c>
      <c r="I59" s="1315">
        <v>116.68</v>
      </c>
      <c r="J59" s="1312"/>
    </row>
    <row r="60" spans="2:63" ht="33" hidden="1" customHeight="1" x14ac:dyDescent="0.55000000000000004">
      <c r="B60" s="1313">
        <v>40756</v>
      </c>
      <c r="C60" s="1314">
        <v>1888.43</v>
      </c>
      <c r="D60" s="1314"/>
      <c r="E60" s="1314">
        <v>1770.13</v>
      </c>
      <c r="F60" s="1314">
        <v>71.41</v>
      </c>
      <c r="G60" s="1314">
        <v>30</v>
      </c>
      <c r="H60" s="1314">
        <v>65.33</v>
      </c>
      <c r="I60" s="1315">
        <v>109.82</v>
      </c>
      <c r="J60" s="1312"/>
    </row>
    <row r="61" spans="2:63" ht="33" hidden="1" customHeight="1" x14ac:dyDescent="0.55000000000000004">
      <c r="B61" s="1313">
        <v>40787</v>
      </c>
      <c r="C61" s="1314">
        <v>1823.52</v>
      </c>
      <c r="D61" s="1314"/>
      <c r="E61" s="1314">
        <v>1768.96</v>
      </c>
      <c r="F61" s="1314">
        <v>51.18</v>
      </c>
      <c r="G61" s="1314">
        <v>30</v>
      </c>
      <c r="H61" s="1314">
        <v>65.72</v>
      </c>
      <c r="I61" s="1315">
        <v>109.96</v>
      </c>
      <c r="J61" s="1312"/>
    </row>
    <row r="62" spans="2:63" ht="33" hidden="1" customHeight="1" x14ac:dyDescent="0.55000000000000004">
      <c r="B62" s="1313">
        <v>40817</v>
      </c>
      <c r="C62" s="1314">
        <v>1700.86</v>
      </c>
      <c r="D62" s="1314"/>
      <c r="E62" s="1314">
        <v>1673.66</v>
      </c>
      <c r="F62" s="1314">
        <v>52.28</v>
      </c>
      <c r="G62" s="1314">
        <v>30</v>
      </c>
      <c r="H62" s="1314">
        <v>65.72</v>
      </c>
      <c r="I62" s="1315">
        <v>108.8</v>
      </c>
      <c r="J62" s="1312"/>
    </row>
    <row r="63" spans="2:63" ht="33" hidden="1" customHeight="1" x14ac:dyDescent="0.55000000000000004">
      <c r="B63" s="1313">
        <v>40848</v>
      </c>
      <c r="C63" s="1314">
        <v>1590.23</v>
      </c>
      <c r="D63" s="1314"/>
      <c r="E63" s="1314">
        <v>1744.69</v>
      </c>
      <c r="F63" s="1314">
        <v>45.27</v>
      </c>
      <c r="G63" s="1314">
        <v>30</v>
      </c>
      <c r="H63" s="1314">
        <v>66.2</v>
      </c>
      <c r="I63" s="1315">
        <v>110.61</v>
      </c>
      <c r="J63" s="1312"/>
    </row>
    <row r="64" spans="2:63" ht="33" hidden="1" customHeight="1" thickBot="1" x14ac:dyDescent="0.6">
      <c r="B64" s="1316">
        <v>40878</v>
      </c>
      <c r="C64" s="1317">
        <v>1406</v>
      </c>
      <c r="D64" s="1317"/>
      <c r="E64" s="1317">
        <v>1658.49</v>
      </c>
      <c r="F64" s="1317">
        <v>48.48</v>
      </c>
      <c r="G64" s="1317">
        <v>30</v>
      </c>
      <c r="H64" s="1317" t="s">
        <v>105</v>
      </c>
      <c r="I64" s="1318">
        <v>107.72</v>
      </c>
      <c r="J64" s="1312"/>
    </row>
    <row r="65" spans="2:10" ht="33" hidden="1" customHeight="1" thickTop="1" x14ac:dyDescent="0.55000000000000004">
      <c r="B65" s="1313">
        <v>40909</v>
      </c>
      <c r="C65" s="1314">
        <v>1492</v>
      </c>
      <c r="D65" s="1314"/>
      <c r="E65" s="1314">
        <v>1632.18</v>
      </c>
      <c r="F65" s="1314">
        <v>54.84</v>
      </c>
      <c r="G65" s="1314">
        <v>32.000000000000007</v>
      </c>
      <c r="H65" s="1314">
        <v>66.137619699042418</v>
      </c>
      <c r="I65" s="1315">
        <v>111.55</v>
      </c>
      <c r="J65" s="1312"/>
    </row>
    <row r="66" spans="2:10" ht="33" hidden="1" customHeight="1" x14ac:dyDescent="0.55000000000000004">
      <c r="B66" s="1313">
        <v>40940</v>
      </c>
      <c r="C66" s="1314">
        <v>1501</v>
      </c>
      <c r="D66" s="1314"/>
      <c r="E66" s="1314">
        <v>1730.5</v>
      </c>
      <c r="F66" s="1314">
        <v>59.72741990931921</v>
      </c>
      <c r="G66" s="1314">
        <v>32</v>
      </c>
      <c r="H66" s="1314">
        <v>65.038090999528777</v>
      </c>
      <c r="I66" s="1315">
        <v>126.96</v>
      </c>
      <c r="J66" s="1312"/>
    </row>
    <row r="67" spans="2:10" ht="33" hidden="1" customHeight="1" x14ac:dyDescent="0.55000000000000004">
      <c r="B67" s="1313">
        <v>40969</v>
      </c>
      <c r="C67" s="1314">
        <v>1502</v>
      </c>
      <c r="D67" s="1314"/>
      <c r="E67" s="1314">
        <v>1671.28</v>
      </c>
      <c r="F67" s="1314">
        <v>57.09</v>
      </c>
      <c r="G67" s="1314">
        <v>31.782364249700748</v>
      </c>
      <c r="H67" s="1314">
        <v>65.897883537752762</v>
      </c>
      <c r="I67" s="1315">
        <v>124.55</v>
      </c>
      <c r="J67" s="1312"/>
    </row>
    <row r="68" spans="2:10" ht="33" hidden="1" customHeight="1" x14ac:dyDescent="0.55000000000000004">
      <c r="B68" s="1313">
        <v>41000</v>
      </c>
      <c r="C68" s="1314">
        <v>1456</v>
      </c>
      <c r="D68" s="1314"/>
      <c r="E68" s="1314">
        <v>1649.9</v>
      </c>
      <c r="F68" s="1314">
        <v>62.11</v>
      </c>
      <c r="G68" s="1314">
        <v>31.78</v>
      </c>
      <c r="H68" s="1314">
        <v>66.145039128356117</v>
      </c>
      <c r="I68" s="1315">
        <v>125.9</v>
      </c>
      <c r="J68" s="1312"/>
    </row>
    <row r="69" spans="2:10" ht="33" hidden="1" customHeight="1" x14ac:dyDescent="0.55000000000000004">
      <c r="B69" s="1313">
        <v>41030</v>
      </c>
      <c r="C69" s="1314">
        <v>1499.0458620689656</v>
      </c>
      <c r="D69" s="1314"/>
      <c r="E69" s="1314">
        <v>1579.2413333333327</v>
      </c>
      <c r="F69" s="1314">
        <v>56.770215706287097</v>
      </c>
      <c r="G69" s="1314">
        <v>32</v>
      </c>
      <c r="H69" s="1314">
        <v>67.818627417375623</v>
      </c>
      <c r="I69" s="1315">
        <v>109.36066666666665</v>
      </c>
      <c r="J69" s="1312"/>
    </row>
    <row r="70" spans="2:10" ht="33" hidden="1" customHeight="1" x14ac:dyDescent="0.55000000000000004">
      <c r="B70" s="1313">
        <v>41061</v>
      </c>
      <c r="C70" s="1314">
        <v>1517</v>
      </c>
      <c r="D70" s="1314"/>
      <c r="E70" s="1314">
        <v>1602.91</v>
      </c>
      <c r="F70" s="1314">
        <v>59.55</v>
      </c>
      <c r="G70" s="1314">
        <v>37</v>
      </c>
      <c r="H70" s="1314">
        <v>67.95</v>
      </c>
      <c r="I70" s="1315">
        <v>95.89</v>
      </c>
      <c r="J70" s="1312"/>
    </row>
    <row r="71" spans="2:10" ht="33" hidden="1" customHeight="1" x14ac:dyDescent="0.55000000000000004">
      <c r="B71" s="1313">
        <v>41091</v>
      </c>
      <c r="C71" s="1314">
        <v>1562.7272727272727</v>
      </c>
      <c r="D71" s="1314"/>
      <c r="E71" s="1314">
        <v>1590.9604545454547</v>
      </c>
      <c r="F71" s="1314">
        <v>56.14</v>
      </c>
      <c r="G71" s="1314">
        <v>31.9</v>
      </c>
      <c r="H71" s="1314">
        <v>64.058362352784357</v>
      </c>
      <c r="I71" s="1315">
        <v>102.77090909090909</v>
      </c>
      <c r="J71" s="1312"/>
    </row>
    <row r="72" spans="2:10" ht="33" hidden="1" customHeight="1" x14ac:dyDescent="0.55000000000000004">
      <c r="B72" s="1313">
        <v>41122</v>
      </c>
      <c r="C72" s="1314">
        <v>1638.6521739130435</v>
      </c>
      <c r="D72" s="1314"/>
      <c r="E72" s="1314">
        <v>1631.0473913043477</v>
      </c>
      <c r="F72" s="1314">
        <v>46.32</v>
      </c>
      <c r="G72" s="1314">
        <v>35.4</v>
      </c>
      <c r="H72" s="1314">
        <v>68.017678543463262</v>
      </c>
      <c r="I72" s="1315">
        <v>113.19173913043481</v>
      </c>
      <c r="J72" s="1312"/>
    </row>
    <row r="73" spans="2:10" ht="33" hidden="1" customHeight="1" x14ac:dyDescent="0.55000000000000004">
      <c r="B73" s="1313">
        <v>41153</v>
      </c>
      <c r="C73" s="1314">
        <v>1659.1</v>
      </c>
      <c r="D73" s="1314"/>
      <c r="E73" s="1314">
        <v>1746.8867499999997</v>
      </c>
      <c r="F73" s="1314">
        <v>42.27</v>
      </c>
      <c r="G73" s="1314">
        <v>38.838090990187332</v>
      </c>
      <c r="H73" s="1314">
        <v>60.361778183782732</v>
      </c>
      <c r="I73" s="1315">
        <v>113.03899999999999</v>
      </c>
      <c r="J73" s="1312"/>
    </row>
    <row r="74" spans="2:10" ht="33" hidden="1" customHeight="1" x14ac:dyDescent="0.55000000000000004">
      <c r="B74" s="1313">
        <v>41183</v>
      </c>
      <c r="C74" s="1314">
        <v>1557.391304347826</v>
      </c>
      <c r="D74" s="1314"/>
      <c r="E74" s="1314">
        <v>1744.9576086956529</v>
      </c>
      <c r="F74" s="1314">
        <v>45.91</v>
      </c>
      <c r="G74" s="1314">
        <v>37</v>
      </c>
      <c r="H74" s="1314">
        <v>61.28</v>
      </c>
      <c r="I74" s="1315">
        <v>111.51695652173912</v>
      </c>
      <c r="J74" s="1312"/>
    </row>
    <row r="75" spans="2:10" ht="33" hidden="1" customHeight="1" x14ac:dyDescent="0.55000000000000004">
      <c r="B75" s="1313">
        <v>41214</v>
      </c>
      <c r="C75" s="1314">
        <v>1569.3181818181818</v>
      </c>
      <c r="D75" s="1314"/>
      <c r="E75" s="1314">
        <v>1721.1722727272727</v>
      </c>
      <c r="F75" s="1314">
        <v>49.55</v>
      </c>
      <c r="G75" s="1314">
        <v>38</v>
      </c>
      <c r="H75" s="1314">
        <v>64.83</v>
      </c>
      <c r="I75" s="1315">
        <v>109.52909090909093</v>
      </c>
      <c r="J75" s="1312"/>
    </row>
    <row r="76" spans="2:10" ht="33" hidden="1" customHeight="1" thickBot="1" x14ac:dyDescent="0.6">
      <c r="B76" s="1313">
        <v>41244</v>
      </c>
      <c r="C76" s="1314">
        <v>1508.047619047619</v>
      </c>
      <c r="D76" s="1314"/>
      <c r="E76" s="1314">
        <v>1678.8185714285719</v>
      </c>
      <c r="F76" s="1314">
        <v>70.81</v>
      </c>
      <c r="G76" s="1314">
        <v>39</v>
      </c>
      <c r="H76" s="1314">
        <v>68.34</v>
      </c>
      <c r="I76" s="1315">
        <v>109.19285714285715</v>
      </c>
      <c r="J76" s="1312"/>
    </row>
    <row r="77" spans="2:10" ht="33" hidden="1" customHeight="1" thickTop="1" x14ac:dyDescent="0.55000000000000004">
      <c r="B77" s="1309">
        <v>41275</v>
      </c>
      <c r="C77" s="1310">
        <v>1446.8260869565217</v>
      </c>
      <c r="D77" s="1310"/>
      <c r="E77" s="1310">
        <v>1670.6180434782611</v>
      </c>
      <c r="F77" s="1310">
        <v>45.95</v>
      </c>
      <c r="G77" s="1310">
        <v>38.524556073020698</v>
      </c>
      <c r="H77" s="1310">
        <v>68.155815804834972</v>
      </c>
      <c r="I77" s="1311">
        <v>112.28478260869566</v>
      </c>
      <c r="J77" s="1312"/>
    </row>
    <row r="78" spans="2:10" ht="33" hidden="1" customHeight="1" x14ac:dyDescent="0.55000000000000004">
      <c r="B78" s="1313">
        <v>41306</v>
      </c>
      <c r="C78" s="1314">
        <v>1429.05</v>
      </c>
      <c r="D78" s="1314"/>
      <c r="E78" s="1314">
        <v>1626.6200000000003</v>
      </c>
      <c r="F78" s="1314">
        <v>70.56</v>
      </c>
      <c r="G78" s="1314">
        <v>39.5</v>
      </c>
      <c r="H78" s="1314">
        <v>68.590330568390186</v>
      </c>
      <c r="I78" s="1315">
        <v>116.10900000000001</v>
      </c>
      <c r="J78" s="1312"/>
    </row>
    <row r="79" spans="2:10" ht="33" hidden="1" customHeight="1" x14ac:dyDescent="0.55000000000000004">
      <c r="B79" s="1313">
        <v>41334</v>
      </c>
      <c r="C79" s="1323">
        <v>1435.8</v>
      </c>
      <c r="D79" s="1314"/>
      <c r="E79" s="1314">
        <v>1593.5122499999998</v>
      </c>
      <c r="F79" s="1314">
        <v>48.24</v>
      </c>
      <c r="G79" s="1314">
        <v>40</v>
      </c>
      <c r="H79" s="1314">
        <v>67.769130324899621</v>
      </c>
      <c r="I79" s="1315">
        <v>109.5305</v>
      </c>
      <c r="J79" s="1312"/>
    </row>
    <row r="80" spans="2:10" ht="33" hidden="1" customHeight="1" x14ac:dyDescent="0.55000000000000004">
      <c r="B80" s="1313">
        <v>41365</v>
      </c>
      <c r="C80" s="1314">
        <v>1511.6818181818182</v>
      </c>
      <c r="D80" s="1314"/>
      <c r="E80" s="1314">
        <v>1491.0477272727271</v>
      </c>
      <c r="F80" s="1314">
        <v>49.5</v>
      </c>
      <c r="G80" s="1314">
        <v>40</v>
      </c>
      <c r="H80" s="1314">
        <v>68.340882637095234</v>
      </c>
      <c r="I80" s="1315">
        <v>103.31409090909091</v>
      </c>
      <c r="J80" s="1312"/>
    </row>
    <row r="81" spans="2:10" ht="33" hidden="1" customHeight="1" x14ac:dyDescent="0.55000000000000004">
      <c r="B81" s="1313">
        <v>41395</v>
      </c>
      <c r="C81" s="1314">
        <v>1542.9130434782608</v>
      </c>
      <c r="D81" s="1314"/>
      <c r="E81" s="1314">
        <v>1415.8141304347823</v>
      </c>
      <c r="F81" s="1314">
        <v>54.29</v>
      </c>
      <c r="G81" s="1314">
        <v>40</v>
      </c>
      <c r="H81" s="1314">
        <v>68.207461640287235</v>
      </c>
      <c r="I81" s="1315">
        <v>103.32000000000001</v>
      </c>
      <c r="J81" s="1312"/>
    </row>
    <row r="82" spans="2:10" ht="33" hidden="1" customHeight="1" x14ac:dyDescent="0.55000000000000004">
      <c r="B82" s="1313">
        <v>41426</v>
      </c>
      <c r="C82" s="1323">
        <v>1489.85</v>
      </c>
      <c r="D82" s="1314"/>
      <c r="E82" s="1314">
        <v>1342.135</v>
      </c>
      <c r="F82" s="1314">
        <v>48.15</v>
      </c>
      <c r="G82" s="1314">
        <v>40</v>
      </c>
      <c r="H82" s="1314">
        <v>67.62</v>
      </c>
      <c r="I82" s="1315">
        <v>103.29850000000002</v>
      </c>
      <c r="J82" s="1312"/>
    </row>
    <row r="83" spans="2:10" ht="33" hidden="1" customHeight="1" x14ac:dyDescent="0.55000000000000004">
      <c r="B83" s="1313">
        <v>41456</v>
      </c>
      <c r="C83" s="1323">
        <v>1550.1304347826087</v>
      </c>
      <c r="D83" s="1314"/>
      <c r="E83" s="1314">
        <v>1293.6586956521739</v>
      </c>
      <c r="F83" s="1314">
        <v>43.82</v>
      </c>
      <c r="G83" s="1314">
        <v>40</v>
      </c>
      <c r="H83" s="1314">
        <v>67.753851421704226</v>
      </c>
      <c r="I83" s="1315">
        <v>107.36608695652173</v>
      </c>
      <c r="J83" s="1312"/>
    </row>
    <row r="84" spans="2:10" ht="33" hidden="1" customHeight="1" x14ac:dyDescent="0.55000000000000004">
      <c r="B84" s="1313">
        <v>41487</v>
      </c>
      <c r="C84" s="1323">
        <v>1633.37</v>
      </c>
      <c r="D84" s="1314"/>
      <c r="E84" s="1314">
        <v>1354.8844999999997</v>
      </c>
      <c r="F84" s="1314">
        <v>46.79</v>
      </c>
      <c r="G84" s="1314">
        <v>40</v>
      </c>
      <c r="H84" s="1314">
        <v>68.089798482429686</v>
      </c>
      <c r="I84" s="1315">
        <v>110.25136363636366</v>
      </c>
      <c r="J84" s="1312"/>
    </row>
    <row r="85" spans="2:10" ht="33" hidden="1" customHeight="1" x14ac:dyDescent="0.55000000000000004">
      <c r="B85" s="1313">
        <v>41518</v>
      </c>
      <c r="C85" s="1323">
        <v>1685.1428571428571</v>
      </c>
      <c r="D85" s="1314"/>
      <c r="E85" s="1314">
        <v>1351.4638095238095</v>
      </c>
      <c r="F85" s="1314">
        <v>41.08</v>
      </c>
      <c r="G85" s="1314">
        <v>40</v>
      </c>
      <c r="H85" s="1314">
        <v>64.69</v>
      </c>
      <c r="I85" s="1315">
        <v>111.20857142857143</v>
      </c>
      <c r="J85" s="1312"/>
    </row>
    <row r="86" spans="2:10" ht="33" hidden="1" customHeight="1" x14ac:dyDescent="0.55000000000000004">
      <c r="B86" s="1313">
        <v>41548</v>
      </c>
      <c r="C86" s="1314">
        <v>1730.391304347826</v>
      </c>
      <c r="D86" s="1314"/>
      <c r="E86" s="1314">
        <v>1320.13</v>
      </c>
      <c r="F86" s="1314">
        <v>43.56</v>
      </c>
      <c r="G86" s="1314">
        <v>40</v>
      </c>
      <c r="H86" s="1314">
        <v>66.760000000000005</v>
      </c>
      <c r="I86" s="1315">
        <v>109.45304347826087</v>
      </c>
      <c r="J86" s="1312"/>
    </row>
    <row r="87" spans="2:10" ht="33" hidden="1" customHeight="1" x14ac:dyDescent="0.55000000000000004">
      <c r="B87" s="1313">
        <v>41579</v>
      </c>
      <c r="C87" s="1314">
        <v>1733.5766666666666</v>
      </c>
      <c r="D87" s="1314"/>
      <c r="E87" s="1314">
        <v>1277.4485714285711</v>
      </c>
      <c r="F87" s="1314">
        <v>42.07</v>
      </c>
      <c r="G87" s="1314">
        <v>40</v>
      </c>
      <c r="H87" s="1314">
        <v>67.92</v>
      </c>
      <c r="I87" s="1315">
        <v>107.76666666666667</v>
      </c>
      <c r="J87" s="1312"/>
    </row>
    <row r="88" spans="2:10" ht="33" hidden="1" customHeight="1" thickBot="1" x14ac:dyDescent="0.6">
      <c r="B88" s="1316">
        <v>41609</v>
      </c>
      <c r="C88" s="1317">
        <v>1757.952380952381</v>
      </c>
      <c r="D88" s="1317"/>
      <c r="E88" s="1317">
        <v>1228.3485714285714</v>
      </c>
      <c r="F88" s="1317">
        <v>42.44</v>
      </c>
      <c r="G88" s="1317">
        <v>40</v>
      </c>
      <c r="H88" s="1317">
        <v>67.92</v>
      </c>
      <c r="I88" s="1318">
        <v>110.60380952380952</v>
      </c>
      <c r="J88" s="1312"/>
    </row>
    <row r="89" spans="2:10" ht="33" hidden="1" customHeight="1" thickTop="1" x14ac:dyDescent="0.55000000000000004">
      <c r="B89" s="1309">
        <v>41640</v>
      </c>
      <c r="C89" s="1310">
        <v>1744.5939130434783</v>
      </c>
      <c r="D89" s="1310"/>
      <c r="E89" s="1310">
        <v>1247.6034782608697</v>
      </c>
      <c r="F89" s="1310">
        <v>38.798966256226876</v>
      </c>
      <c r="G89" s="1310">
        <v>40</v>
      </c>
      <c r="H89" s="1310">
        <v>62.806238979476682</v>
      </c>
      <c r="I89" s="1311">
        <v>107.32</v>
      </c>
      <c r="J89" s="1312"/>
    </row>
    <row r="90" spans="2:10" ht="33" hidden="1" customHeight="1" x14ac:dyDescent="0.55000000000000004">
      <c r="B90" s="1313">
        <v>41671</v>
      </c>
      <c r="C90" s="1314">
        <v>1849.8</v>
      </c>
      <c r="D90" s="1314"/>
      <c r="E90" s="1314">
        <v>1310.01</v>
      </c>
      <c r="F90" s="1314">
        <v>49.55925217197376</v>
      </c>
      <c r="G90" s="1314">
        <v>40</v>
      </c>
      <c r="H90" s="1314">
        <v>67.679999999999993</v>
      </c>
      <c r="I90" s="1315">
        <v>108.8</v>
      </c>
      <c r="J90" s="1312"/>
    </row>
    <row r="91" spans="2:10" ht="33" hidden="1" customHeight="1" x14ac:dyDescent="0.55000000000000004">
      <c r="B91" s="1313">
        <v>41699</v>
      </c>
      <c r="C91" s="1323">
        <v>1866.8095238095239</v>
      </c>
      <c r="D91" s="1314"/>
      <c r="E91" s="1314">
        <v>1340.1280952380953</v>
      </c>
      <c r="F91" s="1314">
        <v>49.50600382147951</v>
      </c>
      <c r="G91" s="1314">
        <v>40</v>
      </c>
      <c r="H91" s="1314">
        <v>67.658605942139346</v>
      </c>
      <c r="I91" s="1315">
        <v>107.68</v>
      </c>
      <c r="J91" s="1312"/>
    </row>
    <row r="92" spans="2:10" ht="33" hidden="1" customHeight="1" x14ac:dyDescent="0.55000000000000004">
      <c r="B92" s="1313">
        <v>41730</v>
      </c>
      <c r="C92" s="1314">
        <v>1866.3809523809523</v>
      </c>
      <c r="D92" s="1314"/>
      <c r="E92" s="1314">
        <v>1301.6871428571433</v>
      </c>
      <c r="F92" s="1314">
        <v>41.375583363198338</v>
      </c>
      <c r="G92" s="1314">
        <v>40</v>
      </c>
      <c r="H92" s="1314">
        <v>68.400000000000006</v>
      </c>
      <c r="I92" s="1315">
        <v>108.09714285714286</v>
      </c>
      <c r="J92" s="1312"/>
    </row>
    <row r="93" spans="2:10" ht="33" hidden="1" customHeight="1" x14ac:dyDescent="0.55000000000000004">
      <c r="B93" s="1313">
        <v>41760</v>
      </c>
      <c r="C93" s="1314">
        <v>1846.6818181818182</v>
      </c>
      <c r="D93" s="1314"/>
      <c r="E93" s="1314">
        <v>1291.1695454545456</v>
      </c>
      <c r="F93" s="1314">
        <v>40.988910447142914</v>
      </c>
      <c r="G93" s="1314">
        <v>40</v>
      </c>
      <c r="H93" s="1314">
        <v>67.119371775352775</v>
      </c>
      <c r="I93" s="1315">
        <v>109.20409090909088</v>
      </c>
      <c r="J93" s="1312"/>
    </row>
    <row r="94" spans="2:10" ht="33" hidden="1" customHeight="1" x14ac:dyDescent="0.55000000000000004">
      <c r="B94" s="1313">
        <v>41791</v>
      </c>
      <c r="C94" s="1323">
        <v>1938.4285714285713</v>
      </c>
      <c r="D94" s="1314"/>
      <c r="E94" s="1314">
        <v>1283.3185714285714</v>
      </c>
      <c r="F94" s="1314">
        <v>49.125729316612983</v>
      </c>
      <c r="G94" s="1314">
        <v>40</v>
      </c>
      <c r="H94" s="1314">
        <v>66.720000024038285</v>
      </c>
      <c r="I94" s="1315">
        <v>111.96714285714287</v>
      </c>
      <c r="J94" s="1312"/>
    </row>
    <row r="95" spans="2:10" ht="33" hidden="1" customHeight="1" x14ac:dyDescent="0.55000000000000004">
      <c r="B95" s="1313">
        <v>41821</v>
      </c>
      <c r="C95" s="1314">
        <v>1932.0869565217392</v>
      </c>
      <c r="D95" s="1314"/>
      <c r="E95" s="1314">
        <v>1311.6247826086956</v>
      </c>
      <c r="F95" s="1314">
        <v>45.992343319898922</v>
      </c>
      <c r="G95" s="1314">
        <v>40</v>
      </c>
      <c r="H95" s="1314">
        <v>66.984482428739199</v>
      </c>
      <c r="I95" s="1315">
        <v>108.2104347826087</v>
      </c>
      <c r="J95" s="1312"/>
    </row>
    <row r="96" spans="2:10" ht="33" hidden="1" customHeight="1" x14ac:dyDescent="0.55000000000000004">
      <c r="B96" s="1313">
        <v>41852</v>
      </c>
      <c r="C96" s="1314">
        <v>2017.6190476190477</v>
      </c>
      <c r="D96" s="1314"/>
      <c r="E96" s="1314">
        <v>1295.5430952380952</v>
      </c>
      <c r="F96" s="1314">
        <v>46.853859960410659</v>
      </c>
      <c r="G96" s="1314">
        <v>40</v>
      </c>
      <c r="H96" s="1314">
        <v>67.2</v>
      </c>
      <c r="I96" s="1315">
        <v>103.48285714285714</v>
      </c>
      <c r="J96" s="1312"/>
    </row>
    <row r="97" spans="2:10" ht="33" hidden="1" customHeight="1" x14ac:dyDescent="0.55000000000000004">
      <c r="B97" s="1313">
        <v>41883</v>
      </c>
      <c r="C97" s="1314">
        <v>2026.590909090909</v>
      </c>
      <c r="D97" s="1314">
        <v>3182</v>
      </c>
      <c r="E97" s="1314">
        <v>1237.6822727272727</v>
      </c>
      <c r="F97" s="1314">
        <v>42.668004385837492</v>
      </c>
      <c r="G97" s="1314">
        <v>40</v>
      </c>
      <c r="H97" s="1314">
        <v>64.69</v>
      </c>
      <c r="I97" s="1315">
        <v>98.560909090909092</v>
      </c>
      <c r="J97" s="1312"/>
    </row>
    <row r="98" spans="2:10" ht="33" hidden="1" customHeight="1" x14ac:dyDescent="0.55000000000000004">
      <c r="B98" s="1313">
        <v>41913</v>
      </c>
      <c r="C98" s="1314">
        <v>1980.4347826086957</v>
      </c>
      <c r="D98" s="1314">
        <v>3057.782608695652</v>
      </c>
      <c r="E98" s="1314">
        <v>1227.2113043478262</v>
      </c>
      <c r="F98" s="1314">
        <v>43.305032476193368</v>
      </c>
      <c r="G98" s="1314">
        <v>40</v>
      </c>
      <c r="H98" s="1314">
        <v>66.760000000000005</v>
      </c>
      <c r="I98" s="1315">
        <v>88.068695652173915</v>
      </c>
      <c r="J98" s="1312"/>
    </row>
    <row r="99" spans="2:10" ht="33" hidden="1" customHeight="1" x14ac:dyDescent="0.55000000000000004">
      <c r="B99" s="1313">
        <v>41944</v>
      </c>
      <c r="C99" s="1314">
        <v>1885.2</v>
      </c>
      <c r="D99" s="1314">
        <v>2852.65</v>
      </c>
      <c r="E99" s="1314">
        <v>1178.9735000000001</v>
      </c>
      <c r="F99" s="1314">
        <v>40.969338831962176</v>
      </c>
      <c r="G99" s="1314">
        <v>40</v>
      </c>
      <c r="H99" s="1314">
        <v>67.44</v>
      </c>
      <c r="I99" s="1315">
        <v>79.400000000000006</v>
      </c>
      <c r="J99" s="1312"/>
    </row>
    <row r="100" spans="2:10" ht="33" hidden="1" customHeight="1" thickBot="1" x14ac:dyDescent="0.6">
      <c r="B100" s="1316">
        <v>41974</v>
      </c>
      <c r="C100" s="1324">
        <v>1946.7727272727273</v>
      </c>
      <c r="D100" s="1317">
        <v>2919.090909090909</v>
      </c>
      <c r="E100" s="1317">
        <v>1205.2840909090912</v>
      </c>
      <c r="F100" s="1317">
        <v>39.15</v>
      </c>
      <c r="G100" s="1317">
        <v>40</v>
      </c>
      <c r="H100" s="1317">
        <v>68.400000000000006</v>
      </c>
      <c r="I100" s="1318">
        <v>62.361499999999999</v>
      </c>
      <c r="J100" s="1312"/>
    </row>
    <row r="101" spans="2:10" ht="33" hidden="1" customHeight="1" thickTop="1" x14ac:dyDescent="0.55000000000000004">
      <c r="B101" s="1313">
        <v>42005</v>
      </c>
      <c r="C101" s="1314">
        <v>1961.4761904761904</v>
      </c>
      <c r="D101" s="1314">
        <v>2871.15</v>
      </c>
      <c r="E101" s="1314">
        <v>1249.8926190476193</v>
      </c>
      <c r="F101" s="1314">
        <v>53.409136345920167</v>
      </c>
      <c r="G101" s="1314">
        <v>40</v>
      </c>
      <c r="H101" s="1314">
        <v>68.010000000000005</v>
      </c>
      <c r="I101" s="1315">
        <v>49.767142857142851</v>
      </c>
      <c r="J101" s="1312"/>
    </row>
    <row r="102" spans="2:10" ht="33" hidden="1" customHeight="1" x14ac:dyDescent="0.55000000000000004">
      <c r="B102" s="1313">
        <v>42036</v>
      </c>
      <c r="C102" s="1314">
        <v>1972.5</v>
      </c>
      <c r="D102" s="1314">
        <v>2894</v>
      </c>
      <c r="E102" s="1314">
        <v>1228.5774999999999</v>
      </c>
      <c r="F102" s="1314">
        <v>38.732247516983911</v>
      </c>
      <c r="G102" s="1314">
        <v>40</v>
      </c>
      <c r="H102" s="1314">
        <v>67.967344046391617</v>
      </c>
      <c r="I102" s="1315">
        <v>58.695000000000007</v>
      </c>
      <c r="J102" s="1312"/>
    </row>
    <row r="103" spans="2:10" ht="33" hidden="1" customHeight="1" x14ac:dyDescent="0.55000000000000004">
      <c r="B103" s="1313">
        <v>42064</v>
      </c>
      <c r="C103" s="1314">
        <v>2003.5</v>
      </c>
      <c r="D103" s="1314">
        <v>2796.8636363636365</v>
      </c>
      <c r="E103" s="1314">
        <v>1181.2215909090908</v>
      </c>
      <c r="F103" s="1314">
        <v>35.767502789710292</v>
      </c>
      <c r="G103" s="1314">
        <v>40</v>
      </c>
      <c r="H103" s="1314">
        <v>67.44</v>
      </c>
      <c r="I103" s="1315">
        <v>57.013181818181813</v>
      </c>
      <c r="J103" s="1312"/>
    </row>
    <row r="104" spans="2:10" ht="33" hidden="1" customHeight="1" x14ac:dyDescent="0.55000000000000004">
      <c r="B104" s="1313">
        <v>42095</v>
      </c>
      <c r="C104" s="1314">
        <v>1959.9</v>
      </c>
      <c r="D104" s="1314">
        <v>2830.0476190476193</v>
      </c>
      <c r="E104" s="1314">
        <v>1194.67975</v>
      </c>
      <c r="F104" s="1314">
        <v>37.03</v>
      </c>
      <c r="G104" s="1314">
        <v>40</v>
      </c>
      <c r="H104" s="1314">
        <v>67.680000000000007</v>
      </c>
      <c r="I104" s="1315">
        <v>60.901904761904774</v>
      </c>
      <c r="J104" s="1312"/>
    </row>
    <row r="105" spans="2:10" ht="33" hidden="1" customHeight="1" x14ac:dyDescent="0.55000000000000004">
      <c r="B105" s="1313">
        <v>42125</v>
      </c>
      <c r="C105" s="1314">
        <v>2060.9047619047619</v>
      </c>
      <c r="D105" s="1314">
        <v>3056.0476190476193</v>
      </c>
      <c r="E105" s="1314">
        <v>1202.311904761905</v>
      </c>
      <c r="F105" s="1314">
        <v>40.47</v>
      </c>
      <c r="G105" s="1314">
        <v>40</v>
      </c>
      <c r="H105" s="1314">
        <v>65.759999980897106</v>
      </c>
      <c r="I105" s="1315">
        <v>65.624285714285705</v>
      </c>
      <c r="J105" s="1312"/>
    </row>
    <row r="106" spans="2:10" ht="33" hidden="1" customHeight="1" x14ac:dyDescent="0.55000000000000004">
      <c r="B106" s="1313">
        <v>42156</v>
      </c>
      <c r="C106" s="1314">
        <v>2129.818181818182</v>
      </c>
      <c r="D106" s="1314">
        <v>3193.681818181818</v>
      </c>
      <c r="E106" s="1314">
        <v>1182.9038636363637</v>
      </c>
      <c r="F106" s="1314">
        <v>40.47</v>
      </c>
      <c r="G106" s="1314">
        <v>40</v>
      </c>
      <c r="H106" s="1314">
        <v>65.760000000000005</v>
      </c>
      <c r="I106" s="1315">
        <v>63.752727272727277</v>
      </c>
      <c r="J106" s="1312"/>
    </row>
    <row r="107" spans="2:10" ht="33" hidden="1" customHeight="1" x14ac:dyDescent="0.55000000000000004">
      <c r="B107" s="1313">
        <v>42186</v>
      </c>
      <c r="C107" s="1314">
        <v>2181.086956521739</v>
      </c>
      <c r="D107" s="1314">
        <v>3276.782608695652</v>
      </c>
      <c r="E107" s="1314">
        <v>1130.518260869565</v>
      </c>
      <c r="F107" s="1314">
        <v>35.939150673032806</v>
      </c>
      <c r="G107" s="1314">
        <v>40</v>
      </c>
      <c r="H107" s="1314">
        <v>48.294162261536805</v>
      </c>
      <c r="I107" s="1315">
        <v>56.749130434782607</v>
      </c>
      <c r="J107" s="1312"/>
    </row>
    <row r="108" spans="2:10" ht="33" hidden="1" customHeight="1" x14ac:dyDescent="0.55000000000000004">
      <c r="B108" s="1313">
        <v>42217</v>
      </c>
      <c r="C108" s="1314">
        <v>2068.8095238095239</v>
      </c>
      <c r="D108" s="1314">
        <v>3093.7142857142858</v>
      </c>
      <c r="E108" s="1314">
        <v>1118.0538095238096</v>
      </c>
      <c r="F108" s="1314">
        <v>27.85</v>
      </c>
      <c r="G108" s="1314">
        <v>40</v>
      </c>
      <c r="H108" s="1314">
        <v>48.584509847791452</v>
      </c>
      <c r="I108" s="1315">
        <v>48.1752380952381</v>
      </c>
      <c r="J108" s="1312"/>
    </row>
    <row r="109" spans="2:10" ht="33" hidden="1" customHeight="1" x14ac:dyDescent="0.55000000000000004">
      <c r="B109" s="1313">
        <v>42248</v>
      </c>
      <c r="C109" s="1314">
        <v>2188.181818181818</v>
      </c>
      <c r="D109" s="1314">
        <v>3235.318181818182</v>
      </c>
      <c r="E109" s="1314">
        <v>1124.7</v>
      </c>
      <c r="F109" s="1314">
        <v>31.44</v>
      </c>
      <c r="G109" s="1314">
        <v>40</v>
      </c>
      <c r="H109" s="1314">
        <v>48.17</v>
      </c>
      <c r="I109" s="1315">
        <v>48.565909090909095</v>
      </c>
      <c r="J109" s="1312"/>
    </row>
    <row r="110" spans="2:10" ht="33" hidden="1" customHeight="1" x14ac:dyDescent="0.55000000000000004">
      <c r="B110" s="1313">
        <v>42278</v>
      </c>
      <c r="C110" s="1314">
        <v>2134.9545454545455</v>
      </c>
      <c r="D110" s="1314">
        <v>3134.7272727272725</v>
      </c>
      <c r="E110" s="1314">
        <v>1157.8</v>
      </c>
      <c r="F110" s="1314">
        <v>31.44</v>
      </c>
      <c r="G110" s="1314">
        <v>48.06</v>
      </c>
      <c r="H110" s="1314">
        <v>40</v>
      </c>
      <c r="I110" s="1315">
        <v>49.1</v>
      </c>
      <c r="J110" s="1312"/>
    </row>
    <row r="111" spans="2:10" ht="33" hidden="1" customHeight="1" x14ac:dyDescent="0.55000000000000004">
      <c r="B111" s="1313">
        <v>42309</v>
      </c>
      <c r="C111" s="1314">
        <v>2252.3333333333335</v>
      </c>
      <c r="D111" s="1314">
        <v>3313.8095238095239</v>
      </c>
      <c r="E111" s="1314">
        <v>1087.1199999999999</v>
      </c>
      <c r="F111" s="1314">
        <v>31.44</v>
      </c>
      <c r="G111" s="1314">
        <v>48.3</v>
      </c>
      <c r="H111" s="1314">
        <v>40</v>
      </c>
      <c r="I111" s="1315">
        <v>45.7</v>
      </c>
      <c r="J111" s="1312"/>
    </row>
    <row r="112" spans="2:10" ht="33" hidden="1" customHeight="1" thickBot="1" x14ac:dyDescent="0.6">
      <c r="B112" s="1313">
        <v>42339</v>
      </c>
      <c r="C112" s="1314">
        <v>2274.8571428571427</v>
      </c>
      <c r="D112" s="1314">
        <v>3300.7619047619046</v>
      </c>
      <c r="E112" s="1314">
        <v>1069.4000000000001</v>
      </c>
      <c r="F112" s="1314">
        <v>31.44</v>
      </c>
      <c r="G112" s="1314">
        <v>48.3</v>
      </c>
      <c r="H112" s="1314">
        <v>40</v>
      </c>
      <c r="I112" s="1315">
        <v>38.92</v>
      </c>
      <c r="J112" s="1312"/>
    </row>
    <row r="113" spans="2:10" ht="33" hidden="1" customHeight="1" thickTop="1" x14ac:dyDescent="0.55000000000000004">
      <c r="B113" s="1309">
        <v>42370</v>
      </c>
      <c r="C113" s="1310">
        <v>2085.8000000000002</v>
      </c>
      <c r="D113" s="1310">
        <v>2895</v>
      </c>
      <c r="E113" s="1310">
        <v>1098.1240000000003</v>
      </c>
      <c r="F113" s="1310">
        <v>34.299999999999997</v>
      </c>
      <c r="G113" s="1310">
        <v>34</v>
      </c>
      <c r="H113" s="1325">
        <v>47.78</v>
      </c>
      <c r="I113" s="1311">
        <v>31.927500000000002</v>
      </c>
      <c r="J113" s="1312"/>
    </row>
    <row r="114" spans="2:10" ht="33" hidden="1" customHeight="1" x14ac:dyDescent="0.55000000000000004">
      <c r="B114" s="1313">
        <v>42401</v>
      </c>
      <c r="C114" s="1314">
        <v>2079.9523809523807</v>
      </c>
      <c r="D114" s="1314">
        <v>2860.8571428571427</v>
      </c>
      <c r="E114" s="1314">
        <v>1198.7923809523807</v>
      </c>
      <c r="F114" s="1326">
        <v>35.96</v>
      </c>
      <c r="G114" s="1314">
        <v>32</v>
      </c>
      <c r="H114" s="1314">
        <v>47.78</v>
      </c>
      <c r="I114" s="1315">
        <v>33.435714285714283</v>
      </c>
      <c r="J114" s="1312"/>
    </row>
    <row r="115" spans="2:10" ht="33" hidden="1" customHeight="1" x14ac:dyDescent="0.55000000000000004">
      <c r="B115" s="1313">
        <v>42430</v>
      </c>
      <c r="C115" s="1314">
        <v>2213.086956521739</v>
      </c>
      <c r="D115" s="1314">
        <v>3010.1304347826085</v>
      </c>
      <c r="E115" s="1314">
        <v>1243.0176086956521</v>
      </c>
      <c r="F115" s="1314">
        <v>36</v>
      </c>
      <c r="G115" s="1314">
        <v>32</v>
      </c>
      <c r="H115" s="1326">
        <v>47.78</v>
      </c>
      <c r="I115" s="1315">
        <v>39.80130434782609</v>
      </c>
      <c r="J115" s="1312"/>
    </row>
    <row r="116" spans="2:10" ht="33" hidden="1" customHeight="1" x14ac:dyDescent="0.55000000000000004">
      <c r="B116" s="1313">
        <v>42461</v>
      </c>
      <c r="C116" s="1314">
        <v>2206.3809523809523</v>
      </c>
      <c r="D116" s="1314">
        <v>3084.3809523809523</v>
      </c>
      <c r="E116" s="1314">
        <v>1242.79</v>
      </c>
      <c r="F116" s="1326">
        <v>39.5</v>
      </c>
      <c r="G116" s="1326">
        <v>32</v>
      </c>
      <c r="H116" s="1326">
        <v>47.78</v>
      </c>
      <c r="I116" s="1315">
        <v>43.34</v>
      </c>
      <c r="J116" s="1312"/>
    </row>
    <row r="117" spans="2:10" ht="33" hidden="1" customHeight="1" x14ac:dyDescent="0.55000000000000004">
      <c r="B117" s="1313">
        <v>42491</v>
      </c>
      <c r="C117" s="1314">
        <v>2214.4545454545455</v>
      </c>
      <c r="D117" s="1314">
        <v>3023.6363636363635</v>
      </c>
      <c r="E117" s="1314">
        <v>1258.1443181818183</v>
      </c>
      <c r="F117" s="1326">
        <v>38.53</v>
      </c>
      <c r="G117" s="1326">
        <v>32</v>
      </c>
      <c r="H117" s="1326">
        <v>47.78</v>
      </c>
      <c r="I117" s="1315">
        <v>47.634545454545453</v>
      </c>
      <c r="J117" s="1312"/>
    </row>
    <row r="118" spans="2:10" ht="33" hidden="1" customHeight="1" x14ac:dyDescent="0.55000000000000004">
      <c r="B118" s="1313">
        <v>42522</v>
      </c>
      <c r="C118" s="1314">
        <v>2278.2272727272725</v>
      </c>
      <c r="D118" s="1314">
        <v>3070.5454545454545</v>
      </c>
      <c r="E118" s="1314">
        <v>1277.7536363636366</v>
      </c>
      <c r="F118" s="1326">
        <v>45.19</v>
      </c>
      <c r="G118" s="1326">
        <v>32</v>
      </c>
      <c r="H118" s="1326">
        <v>47.78</v>
      </c>
      <c r="I118" s="1315">
        <v>49.887727272727268</v>
      </c>
      <c r="J118" s="1312"/>
    </row>
    <row r="119" spans="2:10" ht="33" hidden="1" customHeight="1" x14ac:dyDescent="0.55000000000000004">
      <c r="B119" s="1313">
        <v>42552</v>
      </c>
      <c r="C119" s="1314">
        <v>2419.8571428571427</v>
      </c>
      <c r="D119" s="1314">
        <v>2998.9047619047619</v>
      </c>
      <c r="E119" s="1314">
        <v>1338.2578571428573</v>
      </c>
      <c r="F119" s="1326">
        <v>42.34</v>
      </c>
      <c r="G119" s="1326">
        <v>32</v>
      </c>
      <c r="H119" s="1326">
        <v>50.75</v>
      </c>
      <c r="I119" s="1315">
        <v>46.581904761904767</v>
      </c>
      <c r="J119" s="1312"/>
    </row>
    <row r="120" spans="2:10" ht="33" hidden="1" customHeight="1" x14ac:dyDescent="0.55000000000000004">
      <c r="B120" s="1313">
        <v>42583</v>
      </c>
      <c r="C120" s="1314">
        <v>2385.4347826086955</v>
      </c>
      <c r="D120" s="1314">
        <v>2993.521739130435</v>
      </c>
      <c r="E120" s="1327">
        <v>1339.199347826087</v>
      </c>
      <c r="F120" s="1326">
        <v>24.69</v>
      </c>
      <c r="G120" s="1326">
        <v>32</v>
      </c>
      <c r="H120" s="1326">
        <v>47.95</v>
      </c>
      <c r="I120" s="1315">
        <v>47.159130434782604</v>
      </c>
      <c r="J120" s="1312"/>
    </row>
    <row r="121" spans="2:10" ht="33" hidden="1" customHeight="1" x14ac:dyDescent="0.55000000000000004">
      <c r="B121" s="1313">
        <v>42614</v>
      </c>
      <c r="C121" s="1314">
        <v>2245.8636363636365</v>
      </c>
      <c r="D121" s="1314">
        <v>2845.7272727272725</v>
      </c>
      <c r="E121" s="1327">
        <v>1325.3645454545456</v>
      </c>
      <c r="F121" s="1326">
        <v>22.35</v>
      </c>
      <c r="G121" s="1326">
        <v>32</v>
      </c>
      <c r="H121" s="1326">
        <v>48.99</v>
      </c>
      <c r="I121" s="1328">
        <v>47.229090909090921</v>
      </c>
      <c r="J121" s="1312"/>
    </row>
    <row r="122" spans="2:10" ht="33" hidden="1" customHeight="1" x14ac:dyDescent="0.55000000000000004">
      <c r="B122" s="1313">
        <v>42644</v>
      </c>
      <c r="C122" s="1314">
        <v>2194.3809523809523</v>
      </c>
      <c r="D122" s="1314">
        <v>2694.6190476190477</v>
      </c>
      <c r="E122" s="1327">
        <v>1267.185238095238</v>
      </c>
      <c r="F122" s="1326">
        <v>28.4</v>
      </c>
      <c r="G122" s="1326">
        <v>32</v>
      </c>
      <c r="H122" s="1326">
        <v>49.77</v>
      </c>
      <c r="I122" s="1328">
        <v>51.415714285714287</v>
      </c>
      <c r="J122" s="1312"/>
    </row>
    <row r="123" spans="2:10" ht="33" hidden="1" customHeight="1" x14ac:dyDescent="0.55000000000000004">
      <c r="B123" s="1313">
        <v>42675</v>
      </c>
      <c r="C123" s="1314">
        <v>2026.5</v>
      </c>
      <c r="D123" s="1314">
        <v>2441.7272727272725</v>
      </c>
      <c r="E123" s="1327">
        <v>1237.58</v>
      </c>
      <c r="F123" s="1326">
        <v>62.4</v>
      </c>
      <c r="G123" s="1326">
        <v>32</v>
      </c>
      <c r="H123" s="1326">
        <v>48.8</v>
      </c>
      <c r="I123" s="1328">
        <v>47.08</v>
      </c>
      <c r="J123" s="1312"/>
    </row>
    <row r="124" spans="2:10" s="1333" customFormat="1" ht="33" hidden="1" customHeight="1" thickBot="1" x14ac:dyDescent="0.6">
      <c r="B124" s="1316">
        <v>42705</v>
      </c>
      <c r="C124" s="1324">
        <v>1828.1818181818182</v>
      </c>
      <c r="D124" s="1317">
        <v>2268.3636363636365</v>
      </c>
      <c r="E124" s="1329">
        <v>1151.1584090909091</v>
      </c>
      <c r="F124" s="1330">
        <v>27.28</v>
      </c>
      <c r="G124" s="1330">
        <v>32</v>
      </c>
      <c r="H124" s="1330">
        <v>48</v>
      </c>
      <c r="I124" s="1331">
        <v>54.93</v>
      </c>
      <c r="J124" s="1332"/>
    </row>
    <row r="125" spans="2:10" s="1333" customFormat="1" ht="33" hidden="1" customHeight="1" thickTop="1" x14ac:dyDescent="0.55000000000000004">
      <c r="B125" s="1313">
        <v>42736</v>
      </c>
      <c r="C125" s="1314">
        <v>1763.2272727272727</v>
      </c>
      <c r="D125" s="1314">
        <v>2180.181818181818</v>
      </c>
      <c r="E125" s="1327">
        <v>1192.7584090909093</v>
      </c>
      <c r="F125" s="1326">
        <v>22.256704659912568</v>
      </c>
      <c r="G125" s="1326">
        <v>29.999999999999996</v>
      </c>
      <c r="H125" s="1326">
        <v>48.185525570497617</v>
      </c>
      <c r="I125" s="1328">
        <v>55.51</v>
      </c>
      <c r="J125" s="1332"/>
    </row>
    <row r="126" spans="2:10" s="1333" customFormat="1" ht="33" hidden="1" customHeight="1" x14ac:dyDescent="0.55000000000000004">
      <c r="B126" s="1313">
        <v>42767</v>
      </c>
      <c r="C126" s="1314">
        <v>1623.8</v>
      </c>
      <c r="D126" s="1314">
        <v>2002.95</v>
      </c>
      <c r="E126" s="1327">
        <v>1233.8047499999998</v>
      </c>
      <c r="F126" s="1326">
        <v>31.184804598329617</v>
      </c>
      <c r="G126" s="1326">
        <v>29.999999999999996</v>
      </c>
      <c r="H126" s="1326">
        <v>47.929349667914373</v>
      </c>
      <c r="I126" s="1328">
        <v>55.984500000000004</v>
      </c>
      <c r="J126" s="1332"/>
    </row>
    <row r="127" spans="2:10" s="1333" customFormat="1" ht="33" hidden="1" customHeight="1" x14ac:dyDescent="0.55000000000000004">
      <c r="B127" s="1313">
        <v>42795</v>
      </c>
      <c r="C127" s="1314">
        <v>1657.9565217391305</v>
      </c>
      <c r="D127" s="1314">
        <v>2036.391304347826</v>
      </c>
      <c r="E127" s="1327">
        <v>1231.3854347826084</v>
      </c>
      <c r="F127" s="1326">
        <v>35.9978936467963</v>
      </c>
      <c r="G127" s="1326">
        <v>29.999999999999996</v>
      </c>
      <c r="H127" s="1326">
        <v>47.896787162206891</v>
      </c>
      <c r="I127" s="1328">
        <v>52.533478260869565</v>
      </c>
      <c r="J127" s="1332"/>
    </row>
    <row r="128" spans="2:10" s="1333" customFormat="1" ht="33" hidden="1" customHeight="1" x14ac:dyDescent="0.55000000000000004">
      <c r="B128" s="1313">
        <v>42826</v>
      </c>
      <c r="C128" s="1314">
        <v>1544.9</v>
      </c>
      <c r="D128" s="1314">
        <v>1952.55</v>
      </c>
      <c r="E128" s="1327">
        <v>1270.01125</v>
      </c>
      <c r="F128" s="1326">
        <v>82.478484661313573</v>
      </c>
      <c r="G128" s="1326">
        <v>30</v>
      </c>
      <c r="H128" s="1326">
        <v>49.349999959399589</v>
      </c>
      <c r="I128" s="1328">
        <v>53.724499999999999</v>
      </c>
      <c r="J128" s="1332"/>
    </row>
    <row r="129" spans="2:10" s="1333" customFormat="1" ht="33" hidden="1" customHeight="1" x14ac:dyDescent="0.55000000000000004">
      <c r="B129" s="1313">
        <v>42856</v>
      </c>
      <c r="C129" s="1323">
        <v>1518.391304347826</v>
      </c>
      <c r="D129" s="1314">
        <v>1952.7391304347825</v>
      </c>
      <c r="E129" s="1327">
        <v>1242.1199999999999</v>
      </c>
      <c r="F129" s="1326">
        <v>33.954250415413739</v>
      </c>
      <c r="G129" s="1326">
        <v>30</v>
      </c>
      <c r="H129" s="1326">
        <v>99.07579570040177</v>
      </c>
      <c r="I129" s="1328">
        <v>51.109565217391307</v>
      </c>
      <c r="J129" s="1332"/>
    </row>
    <row r="130" spans="2:10" s="1333" customFormat="1" ht="33" hidden="1" customHeight="1" x14ac:dyDescent="0.55000000000000004">
      <c r="B130" s="1313">
        <v>42887</v>
      </c>
      <c r="C130" s="1314">
        <v>1552.2727272727273</v>
      </c>
      <c r="D130" s="1314">
        <v>1956.8181818181818</v>
      </c>
      <c r="E130" s="1327">
        <v>1261.76</v>
      </c>
      <c r="F130" s="1326">
        <v>48.636479191596862</v>
      </c>
      <c r="G130" s="1326">
        <v>32</v>
      </c>
      <c r="H130" s="1326">
        <v>57.880014923753187</v>
      </c>
      <c r="I130" s="1328">
        <v>47.544090909090912</v>
      </c>
      <c r="J130" s="1332"/>
    </row>
    <row r="131" spans="2:10" s="1333" customFormat="1" ht="33" hidden="1" customHeight="1" x14ac:dyDescent="0.55000000000000004">
      <c r="B131" s="1313">
        <v>42917</v>
      </c>
      <c r="C131" s="1314">
        <v>1521.4761904761904</v>
      </c>
      <c r="D131" s="1314">
        <v>1929.3809523809523</v>
      </c>
      <c r="E131" s="1327">
        <v>1236.55</v>
      </c>
      <c r="F131" s="1326">
        <v>43.573935618715332</v>
      </c>
      <c r="G131" s="1326">
        <v>32</v>
      </c>
      <c r="H131" s="1326">
        <v>57.769648884394591</v>
      </c>
      <c r="I131" s="1328">
        <v>49.204761904761902</v>
      </c>
      <c r="J131" s="1332"/>
    </row>
    <row r="132" spans="2:10" s="1333" customFormat="1" ht="33" hidden="1" customHeight="1" x14ac:dyDescent="0.55000000000000004">
      <c r="B132" s="1313">
        <v>42948</v>
      </c>
      <c r="C132" s="1314">
        <v>1529.2173913043478</v>
      </c>
      <c r="D132" s="1314">
        <v>1947.5652173913043</v>
      </c>
      <c r="E132" s="1327">
        <v>1283.4000000000001</v>
      </c>
      <c r="F132" s="1326">
        <v>29.089301397205585</v>
      </c>
      <c r="G132" s="1326">
        <v>32.000000000000007</v>
      </c>
      <c r="H132" s="1326">
        <v>57.715619152980814</v>
      </c>
      <c r="I132" s="1328">
        <v>51.87</v>
      </c>
      <c r="J132" s="1332"/>
    </row>
    <row r="133" spans="2:10" s="1333" customFormat="1" ht="33" hidden="1" customHeight="1" x14ac:dyDescent="0.55000000000000004">
      <c r="B133" s="1313">
        <v>42979</v>
      </c>
      <c r="C133" s="1314">
        <v>1488.047619047619</v>
      </c>
      <c r="D133" s="1314">
        <v>1970.2857142857142</v>
      </c>
      <c r="E133" s="1327">
        <v>1315.818571428571</v>
      </c>
      <c r="F133" s="1326">
        <v>36.127830562872795</v>
      </c>
      <c r="G133" s="1326">
        <v>32</v>
      </c>
      <c r="H133" s="1326">
        <v>57.696354085850551</v>
      </c>
      <c r="I133" s="1328">
        <v>55.230476190476196</v>
      </c>
      <c r="J133" s="1332"/>
    </row>
    <row r="134" spans="2:10" s="1333" customFormat="1" ht="33" hidden="1" customHeight="1" x14ac:dyDescent="0.55000000000000004">
      <c r="B134" s="1313">
        <v>43009</v>
      </c>
      <c r="C134" s="1323">
        <v>1565.1363636363637</v>
      </c>
      <c r="D134" s="1314">
        <v>2085.3636363636365</v>
      </c>
      <c r="E134" s="1327">
        <v>1280.6159090909086</v>
      </c>
      <c r="F134" s="1326">
        <v>0</v>
      </c>
      <c r="G134" s="1326">
        <v>32</v>
      </c>
      <c r="H134" s="1326">
        <v>57.86064943902057</v>
      </c>
      <c r="I134" s="1328">
        <v>57.472272727272731</v>
      </c>
      <c r="J134" s="1332"/>
    </row>
    <row r="135" spans="2:10" s="1333" customFormat="1" ht="33" hidden="1" customHeight="1" x14ac:dyDescent="0.55000000000000004">
      <c r="B135" s="1313">
        <v>43040</v>
      </c>
      <c r="C135" s="1326">
        <v>1586.090909090909</v>
      </c>
      <c r="D135" s="1326">
        <v>2123.681818181818</v>
      </c>
      <c r="E135" s="1326">
        <v>1282.379090909091</v>
      </c>
      <c r="F135" s="1326">
        <v>35.42</v>
      </c>
      <c r="G135" s="1326">
        <v>32</v>
      </c>
      <c r="H135" s="1326">
        <v>57.118253448256127</v>
      </c>
      <c r="I135" s="1328">
        <v>62.865454545454533</v>
      </c>
      <c r="J135" s="1332"/>
    </row>
    <row r="136" spans="2:10" s="1333" customFormat="1" ht="33" hidden="1" customHeight="1" thickBot="1" x14ac:dyDescent="0.6">
      <c r="B136" s="1313">
        <v>43070</v>
      </c>
      <c r="C136" s="1326">
        <v>1411.55</v>
      </c>
      <c r="D136" s="1326">
        <v>1904.6</v>
      </c>
      <c r="E136" s="1326">
        <v>1266.56</v>
      </c>
      <c r="F136" s="1326">
        <v>0</v>
      </c>
      <c r="G136" s="1326">
        <v>32</v>
      </c>
      <c r="H136" s="1326">
        <v>57.4</v>
      </c>
      <c r="I136" s="1328">
        <v>64.27</v>
      </c>
      <c r="J136" s="1332"/>
    </row>
    <row r="137" spans="2:10" s="1333" customFormat="1" ht="33" hidden="1" customHeight="1" thickTop="1" x14ac:dyDescent="0.55000000000000004">
      <c r="B137" s="1309">
        <v>43101</v>
      </c>
      <c r="C137" s="1325">
        <v>1381.4545454545455</v>
      </c>
      <c r="D137" s="1325">
        <v>1940.5238095238096</v>
      </c>
      <c r="E137" s="1325">
        <v>1331.7011363636366</v>
      </c>
      <c r="F137" s="1325">
        <v>34.229227763701218</v>
      </c>
      <c r="G137" s="1325">
        <v>32</v>
      </c>
      <c r="H137" s="1325">
        <v>57.35888815427036</v>
      </c>
      <c r="I137" s="1334">
        <v>69.093181818181819</v>
      </c>
      <c r="J137" s="1332"/>
    </row>
    <row r="138" spans="2:10" s="1333" customFormat="1" ht="33" hidden="1" customHeight="1" x14ac:dyDescent="0.55000000000000004">
      <c r="B138" s="1313">
        <v>43132</v>
      </c>
      <c r="C138" s="1326">
        <v>1496.65</v>
      </c>
      <c r="D138" s="1326">
        <v>2109.4210526315787</v>
      </c>
      <c r="E138" s="1326">
        <v>1332.4117500000004</v>
      </c>
      <c r="F138" s="1326">
        <v>36.441822740550478</v>
      </c>
      <c r="G138" s="1326">
        <v>32</v>
      </c>
      <c r="H138" s="1326">
        <v>56.289698498013699</v>
      </c>
      <c r="I138" s="1328">
        <v>65.703684210526333</v>
      </c>
      <c r="J138" s="1332"/>
    </row>
    <row r="139" spans="2:10" s="1333" customFormat="1" ht="33" hidden="1" customHeight="1" x14ac:dyDescent="0.55000000000000004">
      <c r="B139" s="1313">
        <v>43160</v>
      </c>
      <c r="C139" s="1326">
        <v>1756.5714285714287</v>
      </c>
      <c r="D139" s="1326">
        <v>2498.9523809523807</v>
      </c>
      <c r="E139" s="1326">
        <v>1325.7102380952381</v>
      </c>
      <c r="F139" s="1326">
        <v>35.107637697889501</v>
      </c>
      <c r="G139" s="1326">
        <v>32</v>
      </c>
      <c r="H139" s="1326">
        <v>53.776938289506809</v>
      </c>
      <c r="I139" s="1328">
        <v>66.680952380952391</v>
      </c>
      <c r="J139" s="1332"/>
    </row>
    <row r="140" spans="2:10" s="1333" customFormat="1" ht="33" hidden="1" customHeight="1" x14ac:dyDescent="0.55000000000000004">
      <c r="B140" s="1313">
        <v>43191</v>
      </c>
      <c r="C140" s="1335">
        <v>1805.8</v>
      </c>
      <c r="D140" s="1326">
        <v>2663.5238095238096</v>
      </c>
      <c r="E140" s="1326">
        <v>1334.8764285714287</v>
      </c>
      <c r="F140" s="1326">
        <v>38.365840776365502</v>
      </c>
      <c r="G140" s="1326">
        <v>32</v>
      </c>
      <c r="H140" s="1326">
        <v>74.554269277626616</v>
      </c>
      <c r="I140" s="1328">
        <v>71.671428571428564</v>
      </c>
      <c r="J140" s="1332"/>
    </row>
    <row r="141" spans="2:10" s="1333" customFormat="1" ht="33" hidden="1" customHeight="1" x14ac:dyDescent="0.55000000000000004">
      <c r="B141" s="1313">
        <v>43221</v>
      </c>
      <c r="C141" s="1326">
        <v>1887.0952380952381</v>
      </c>
      <c r="D141" s="1326">
        <v>2692.909090909091</v>
      </c>
      <c r="E141" s="1326">
        <v>1303.0336956521737</v>
      </c>
      <c r="F141" s="1326">
        <v>38.803342932455692</v>
      </c>
      <c r="G141" s="1326">
        <v>32</v>
      </c>
      <c r="H141" s="1326">
        <v>65.951645471442774</v>
      </c>
      <c r="I141" s="1328">
        <v>77.058260869565217</v>
      </c>
      <c r="J141" s="1332"/>
    </row>
    <row r="142" spans="2:10" s="1333" customFormat="1" ht="33" hidden="1" customHeight="1" x14ac:dyDescent="0.55000000000000004">
      <c r="B142" s="1313">
        <v>43252</v>
      </c>
      <c r="C142" s="1326">
        <v>1758.1428571428571</v>
      </c>
      <c r="D142" s="1326">
        <v>2435.7142857142858</v>
      </c>
      <c r="E142" s="1326">
        <v>1281.0761904761905</v>
      </c>
      <c r="F142" s="1326">
        <v>38.855045022175105</v>
      </c>
      <c r="G142" s="1326">
        <v>32</v>
      </c>
      <c r="H142" s="1326">
        <v>65.784605123132707</v>
      </c>
      <c r="I142" s="1328">
        <v>75.936666666666667</v>
      </c>
      <c r="J142" s="1332"/>
    </row>
    <row r="143" spans="2:10" s="1333" customFormat="1" ht="33" hidden="1" customHeight="1" x14ac:dyDescent="0.55000000000000004">
      <c r="B143" s="1313">
        <v>43282</v>
      </c>
      <c r="C143" s="1326">
        <v>1743.5454545454545</v>
      </c>
      <c r="D143" s="1326">
        <v>2373.0476190476193</v>
      </c>
      <c r="E143" s="1326">
        <v>1238.3045454545454</v>
      </c>
      <c r="F143" s="1326">
        <v>0</v>
      </c>
      <c r="G143" s="1326">
        <v>31.967664890685281</v>
      </c>
      <c r="H143" s="1326">
        <v>65.731577459324697</v>
      </c>
      <c r="I143" s="1328">
        <v>75.038181818181812</v>
      </c>
      <c r="J143" s="1332"/>
    </row>
    <row r="144" spans="2:10" s="1333" customFormat="1" ht="33" hidden="1" customHeight="1" x14ac:dyDescent="0.55000000000000004">
      <c r="B144" s="1313">
        <v>43313</v>
      </c>
      <c r="C144" s="1326">
        <v>1637.0454545454545</v>
      </c>
      <c r="D144" s="1326">
        <v>2208.391304347826</v>
      </c>
      <c r="E144" s="1326">
        <v>1200.9391304347826</v>
      </c>
      <c r="F144" s="1326">
        <v>27.472471722824142</v>
      </c>
      <c r="G144" s="1326">
        <v>32</v>
      </c>
      <c r="H144" s="1326">
        <v>71.054338074959873</v>
      </c>
      <c r="I144" s="1328">
        <v>73.848260869565223</v>
      </c>
      <c r="J144" s="1332"/>
    </row>
    <row r="145" spans="2:10" s="1333" customFormat="1" ht="33" hidden="1" customHeight="1" x14ac:dyDescent="0.55000000000000004">
      <c r="B145" s="1313">
        <v>43344</v>
      </c>
      <c r="C145" s="1326">
        <v>1603.8</v>
      </c>
      <c r="D145" s="1326">
        <v>2230.4210526315787</v>
      </c>
      <c r="E145" s="1326">
        <v>1198.1402500000002</v>
      </c>
      <c r="F145" s="1326">
        <v>21.619068287037038</v>
      </c>
      <c r="G145" s="1326">
        <v>32</v>
      </c>
      <c r="H145" s="1326">
        <v>71.07464430915357</v>
      </c>
      <c r="I145" s="1328">
        <v>79.085499999999996</v>
      </c>
      <c r="J145" s="1332"/>
    </row>
    <row r="146" spans="2:10" s="1333" customFormat="1" ht="33" hidden="1" customHeight="1" x14ac:dyDescent="0.55000000000000004">
      <c r="B146" s="1313">
        <v>43374</v>
      </c>
      <c r="C146" s="1326">
        <v>1595.304347826087</v>
      </c>
      <c r="D146" s="1326">
        <v>2138.913043478261</v>
      </c>
      <c r="E146" s="1326">
        <v>1213.9690909090905</v>
      </c>
      <c r="F146" s="1326">
        <v>0</v>
      </c>
      <c r="G146" s="1326">
        <v>31.967664890685281</v>
      </c>
      <c r="H146" s="1326">
        <v>71.492831683816675</v>
      </c>
      <c r="I146" s="1328">
        <v>80.629565217391317</v>
      </c>
      <c r="J146" s="1332"/>
    </row>
    <row r="147" spans="2:10" s="1333" customFormat="1" ht="33" hidden="1" customHeight="1" x14ac:dyDescent="0.55000000000000004">
      <c r="B147" s="1313">
        <v>43405</v>
      </c>
      <c r="C147" s="1326">
        <v>1638.2727272727273</v>
      </c>
      <c r="D147" s="1326">
        <v>2226.8095238095239</v>
      </c>
      <c r="E147" s="1326">
        <v>1220.8077272727271</v>
      </c>
      <c r="F147" s="1326">
        <v>21.565344292001036</v>
      </c>
      <c r="G147" s="1326">
        <v>32</v>
      </c>
      <c r="H147" s="1326">
        <v>71.315566294955659</v>
      </c>
      <c r="I147" s="1328">
        <v>65.962727272727264</v>
      </c>
      <c r="J147" s="1332"/>
    </row>
    <row r="148" spans="2:10" s="1333" customFormat="1" ht="33" hidden="1" customHeight="1" thickBot="1" x14ac:dyDescent="0.6">
      <c r="B148" s="1316">
        <v>43435</v>
      </c>
      <c r="C148" s="1330">
        <v>1662.578947368421</v>
      </c>
      <c r="D148" s="1330">
        <v>2256.25</v>
      </c>
      <c r="E148" s="1330">
        <v>1251.1130000000005</v>
      </c>
      <c r="F148" s="1330">
        <v>0</v>
      </c>
      <c r="G148" s="1330">
        <v>32</v>
      </c>
      <c r="H148" s="1330">
        <v>71.700058344212749</v>
      </c>
      <c r="I148" s="1331">
        <v>57.673999999999999</v>
      </c>
      <c r="J148" s="1332"/>
    </row>
    <row r="149" spans="2:10" s="1333" customFormat="1" ht="33" hidden="1" customHeight="1" thickTop="1" x14ac:dyDescent="0.55000000000000004">
      <c r="B149" s="1313">
        <v>43466</v>
      </c>
      <c r="C149" s="1335">
        <v>1688.8636363636363</v>
      </c>
      <c r="D149" s="1326">
        <v>2318.1904761904761</v>
      </c>
      <c r="E149" s="1326">
        <v>1292.0920454545453</v>
      </c>
      <c r="F149" s="1326">
        <v>33.957215575935912</v>
      </c>
      <c r="G149" s="1326">
        <v>32</v>
      </c>
      <c r="H149" s="1326">
        <v>71.364003321531143</v>
      </c>
      <c r="I149" s="1328">
        <v>60.229545454545473</v>
      </c>
      <c r="J149" s="1332"/>
    </row>
    <row r="150" spans="2:10" s="1333" customFormat="1" ht="33" hidden="1" customHeight="1" x14ac:dyDescent="0.55000000000000004">
      <c r="B150" s="1313">
        <v>43497</v>
      </c>
      <c r="C150" s="1335">
        <v>1706.3</v>
      </c>
      <c r="D150" s="1326">
        <v>2273.84</v>
      </c>
      <c r="E150" s="1326">
        <v>1319.9517500000002</v>
      </c>
      <c r="F150" s="1326">
        <v>29.584891515140136</v>
      </c>
      <c r="G150" s="1326">
        <v>32</v>
      </c>
      <c r="H150" s="1326">
        <v>71.610882775967852</v>
      </c>
      <c r="I150" s="1328">
        <v>64.496000000000009</v>
      </c>
      <c r="J150" s="1332"/>
    </row>
    <row r="151" spans="2:10" s="1333" customFormat="1" ht="33" hidden="1" customHeight="1" x14ac:dyDescent="0.55000000000000004">
      <c r="B151" s="1313">
        <v>43525</v>
      </c>
      <c r="C151" s="1335">
        <v>1665.047619047619</v>
      </c>
      <c r="D151" s="1326">
        <v>2202.4761904761904</v>
      </c>
      <c r="E151" s="1326">
        <v>1300.7169047619045</v>
      </c>
      <c r="F151" s="1326">
        <v>13.090031944716083</v>
      </c>
      <c r="G151" s="1326">
        <v>32</v>
      </c>
      <c r="H151" s="1326">
        <v>71.04901800659367</v>
      </c>
      <c r="I151" s="1328">
        <v>67.046190476190475</v>
      </c>
      <c r="J151" s="1332"/>
    </row>
    <row r="152" spans="2:10" s="1333" customFormat="1" ht="33" hidden="1" customHeight="1" x14ac:dyDescent="0.55000000000000004">
      <c r="B152" s="1313">
        <v>43556</v>
      </c>
      <c r="C152" s="1326">
        <v>1776.25</v>
      </c>
      <c r="D152" s="1326">
        <v>2370.4285714285716</v>
      </c>
      <c r="E152" s="1326">
        <v>1286.2421428571429</v>
      </c>
      <c r="F152" s="1326">
        <v>31.701344146184127</v>
      </c>
      <c r="G152" s="1326">
        <v>32</v>
      </c>
      <c r="H152" s="1326">
        <v>72.217103365198639</v>
      </c>
      <c r="I152" s="1328">
        <v>71.658095238095243</v>
      </c>
      <c r="J152" s="1332"/>
    </row>
    <row r="153" spans="2:10" s="1333" customFormat="1" ht="33" hidden="1" customHeight="1" x14ac:dyDescent="0.55000000000000004">
      <c r="B153" s="1313">
        <v>43586</v>
      </c>
      <c r="C153" s="1326">
        <v>1752.7727272727273</v>
      </c>
      <c r="D153" s="1326">
        <v>2365.7727272727275</v>
      </c>
      <c r="E153" s="1326">
        <v>1283.3739130434788</v>
      </c>
      <c r="F153" s="1326">
        <v>27.774219730468339</v>
      </c>
      <c r="G153" s="1326">
        <v>32</v>
      </c>
      <c r="H153" s="1326">
        <v>71.829118582947331</v>
      </c>
      <c r="I153" s="1328">
        <v>70.303043478260875</v>
      </c>
      <c r="J153" s="1332"/>
    </row>
    <row r="154" spans="2:10" s="1333" customFormat="1" ht="33" hidden="1" customHeight="1" x14ac:dyDescent="0.55000000000000004">
      <c r="B154" s="1313">
        <v>43617</v>
      </c>
      <c r="C154" s="1326">
        <v>1821.25</v>
      </c>
      <c r="D154" s="1326">
        <v>2467.1</v>
      </c>
      <c r="E154" s="1326">
        <v>1359.6790000000003</v>
      </c>
      <c r="F154" s="1326" t="s">
        <v>104</v>
      </c>
      <c r="G154" s="1326">
        <v>32</v>
      </c>
      <c r="H154" s="1326">
        <v>71.902536368014665</v>
      </c>
      <c r="I154" s="1328">
        <v>63.053500000000021</v>
      </c>
      <c r="J154" s="1332"/>
    </row>
    <row r="155" spans="2:10" s="1333" customFormat="1" ht="33" hidden="1" customHeight="1" x14ac:dyDescent="0.55000000000000004">
      <c r="B155" s="1313">
        <v>43647</v>
      </c>
      <c r="C155" s="1326">
        <v>1848.8260869565217</v>
      </c>
      <c r="D155" s="1326">
        <v>2456.8636363636365</v>
      </c>
      <c r="E155" s="1326">
        <v>1414.6623913043477</v>
      </c>
      <c r="F155" s="1326">
        <v>10.494071146245059</v>
      </c>
      <c r="G155" s="1326">
        <v>32</v>
      </c>
      <c r="H155" s="1326">
        <v>71.677150287061863</v>
      </c>
      <c r="I155" s="1328">
        <v>64.193913043478275</v>
      </c>
      <c r="J155" s="1332"/>
    </row>
    <row r="156" spans="2:10" s="1333" customFormat="1" ht="33" hidden="1" customHeight="1" x14ac:dyDescent="0.55000000000000004">
      <c r="B156" s="1313">
        <v>43678</v>
      </c>
      <c r="C156" s="1326">
        <v>1748.2857142857142</v>
      </c>
      <c r="D156" s="1326">
        <v>2238.590909090909</v>
      </c>
      <c r="E156" s="1326">
        <v>1501.0088636363637</v>
      </c>
      <c r="F156" s="1326">
        <v>16.334441489361701</v>
      </c>
      <c r="G156" s="1326">
        <v>32</v>
      </c>
      <c r="H156" s="1326">
        <v>71.812716446707199</v>
      </c>
      <c r="I156" s="1328">
        <v>59.474545454545449</v>
      </c>
      <c r="J156" s="1332"/>
    </row>
    <row r="157" spans="2:10" s="1333" customFormat="1" ht="33" hidden="1" customHeight="1" x14ac:dyDescent="0.55000000000000004">
      <c r="B157" s="1313">
        <v>43709</v>
      </c>
      <c r="C157" s="1326">
        <v>1810.15</v>
      </c>
      <c r="D157" s="1326">
        <v>2375.8000000000002</v>
      </c>
      <c r="E157" s="1326">
        <v>1508.4245238095234</v>
      </c>
      <c r="F157" s="1326" t="s">
        <v>104</v>
      </c>
      <c r="G157" s="1326">
        <v>32</v>
      </c>
      <c r="H157" s="1326">
        <v>69.724962271644131</v>
      </c>
      <c r="I157" s="1328">
        <v>62.287142857142854</v>
      </c>
      <c r="J157" s="1332"/>
    </row>
    <row r="158" spans="2:10" s="1333" customFormat="1" ht="33" hidden="1" customHeight="1" x14ac:dyDescent="0.55000000000000004">
      <c r="B158" s="1313">
        <v>43739</v>
      </c>
      <c r="C158" s="1326">
        <v>1864.8636363636363</v>
      </c>
      <c r="D158" s="1326">
        <v>2474.1304347826085</v>
      </c>
      <c r="E158" s="1326">
        <v>1494.3078260869565</v>
      </c>
      <c r="F158" s="1326" t="s">
        <v>104</v>
      </c>
      <c r="G158" s="1326">
        <v>32</v>
      </c>
      <c r="H158" s="1326">
        <v>65.201329216414237</v>
      </c>
      <c r="I158" s="1328">
        <v>59.632173913043466</v>
      </c>
      <c r="J158" s="1332"/>
    </row>
    <row r="159" spans="2:10" s="1333" customFormat="1" ht="33" hidden="1" customHeight="1" x14ac:dyDescent="0.55000000000000004">
      <c r="B159" s="1313">
        <v>43770</v>
      </c>
      <c r="C159" s="1326">
        <v>1896.9047619047619</v>
      </c>
      <c r="D159" s="1326">
        <v>2589.5500000000002</v>
      </c>
      <c r="E159" s="1326">
        <v>1471.1457142857146</v>
      </c>
      <c r="F159" s="1326" t="s">
        <v>104</v>
      </c>
      <c r="G159" s="1326">
        <v>32</v>
      </c>
      <c r="H159" s="1326">
        <v>64.645858274120741</v>
      </c>
      <c r="I159" s="1328">
        <v>62.711904761904755</v>
      </c>
      <c r="J159" s="1332"/>
    </row>
    <row r="160" spans="2:10" s="1333" customFormat="1" ht="33" hidden="1" customHeight="1" thickBot="1" x14ac:dyDescent="0.6">
      <c r="B160" s="1313">
        <v>43800</v>
      </c>
      <c r="C160" s="1326">
        <v>1805.6</v>
      </c>
      <c r="D160" s="1326">
        <v>2518.3809523809523</v>
      </c>
      <c r="E160" s="1326">
        <v>1481.3276190476188</v>
      </c>
      <c r="F160" s="1326" t="s">
        <v>104</v>
      </c>
      <c r="G160" s="1326">
        <v>32</v>
      </c>
      <c r="H160" s="1326">
        <v>74.36</v>
      </c>
      <c r="I160" s="1328">
        <v>65.173333333333346</v>
      </c>
      <c r="J160" s="1332"/>
    </row>
    <row r="161" spans="2:10" s="1333" customFormat="1" ht="33" hidden="1" customHeight="1" thickTop="1" x14ac:dyDescent="0.55000000000000004">
      <c r="B161" s="1309">
        <v>43831</v>
      </c>
      <c r="C161" s="1325">
        <v>1922.5</v>
      </c>
      <c r="D161" s="1325">
        <v>2673.090909090909</v>
      </c>
      <c r="E161" s="1325">
        <v>1560.7365909090906</v>
      </c>
      <c r="F161" s="1325">
        <v>884.375</v>
      </c>
      <c r="G161" s="1325">
        <v>32</v>
      </c>
      <c r="H161" s="1325" t="s">
        <v>104</v>
      </c>
      <c r="I161" s="1334">
        <v>63.672727272727279</v>
      </c>
      <c r="J161" s="1332"/>
    </row>
    <row r="162" spans="2:10" s="1333" customFormat="1" ht="33" hidden="1" customHeight="1" x14ac:dyDescent="0.55000000000000004">
      <c r="B162" s="1313">
        <v>43862</v>
      </c>
      <c r="C162" s="1326">
        <v>2003.6</v>
      </c>
      <c r="D162" s="1326">
        <v>2825.9</v>
      </c>
      <c r="E162" s="1326">
        <v>1596.808</v>
      </c>
      <c r="F162" s="1326">
        <v>29.166106870229008</v>
      </c>
      <c r="G162" s="1326">
        <v>32</v>
      </c>
      <c r="H162" s="1326" t="s">
        <v>104</v>
      </c>
      <c r="I162" s="1328">
        <v>55.532499999999992</v>
      </c>
      <c r="J162" s="1332"/>
    </row>
    <row r="163" spans="2:10" s="1333" customFormat="1" ht="33" hidden="1" customHeight="1" thickTop="1" x14ac:dyDescent="0.55000000000000004">
      <c r="B163" s="1313">
        <v>43891</v>
      </c>
      <c r="C163" s="1326">
        <v>1855.7272727272727</v>
      </c>
      <c r="D163" s="1326">
        <v>2407.0454545454545</v>
      </c>
      <c r="E163" s="1326">
        <v>1590.5859090909091</v>
      </c>
      <c r="F163" s="1326">
        <v>29.736365778276713</v>
      </c>
      <c r="G163" s="1326">
        <v>32</v>
      </c>
      <c r="H163" s="1326" t="s">
        <v>104</v>
      </c>
      <c r="I163" s="1328">
        <v>33.729999999999997</v>
      </c>
      <c r="J163" s="1332"/>
    </row>
    <row r="164" spans="2:10" s="1333" customFormat="1" ht="33" hidden="1" customHeight="1" x14ac:dyDescent="0.55000000000000004">
      <c r="B164" s="1313">
        <v>43922</v>
      </c>
      <c r="C164" s="1326">
        <v>1836.05</v>
      </c>
      <c r="D164" s="1326">
        <v>2324.2857142857142</v>
      </c>
      <c r="E164" s="1326">
        <v>1681.0116666666668</v>
      </c>
      <c r="F164" s="1326" t="s">
        <v>104</v>
      </c>
      <c r="G164" s="1326">
        <v>32</v>
      </c>
      <c r="H164" s="1326" t="s">
        <v>104</v>
      </c>
      <c r="I164" s="1328">
        <v>26.625714285714281</v>
      </c>
      <c r="J164" s="1332"/>
    </row>
    <row r="165" spans="2:10" s="1333" customFormat="1" ht="33" hidden="1" customHeight="1" x14ac:dyDescent="0.55000000000000004">
      <c r="B165" s="1313">
        <v>43952</v>
      </c>
      <c r="C165" s="1326">
        <v>1944.3157894736842</v>
      </c>
      <c r="D165" s="1326">
        <v>2402.9</v>
      </c>
      <c r="E165" s="1326">
        <v>1716.8209523809526</v>
      </c>
      <c r="F165" s="1326" t="s">
        <v>104</v>
      </c>
      <c r="G165" s="1326">
        <v>29</v>
      </c>
      <c r="H165" s="1326">
        <v>65.346927411577028</v>
      </c>
      <c r="I165" s="1328">
        <v>32.110952380952376</v>
      </c>
      <c r="J165" s="1332"/>
    </row>
    <row r="166" spans="2:10" s="1333" customFormat="1" ht="33" hidden="1" customHeight="1" thickTop="1" x14ac:dyDescent="0.55000000000000004">
      <c r="B166" s="1313">
        <v>43983</v>
      </c>
      <c r="C166" s="1326">
        <v>1759.090909090909</v>
      </c>
      <c r="D166" s="1326">
        <v>2324.818181818182</v>
      </c>
      <c r="E166" s="1326">
        <v>1734.6915909090908</v>
      </c>
      <c r="F166" s="1326">
        <v>18.050236607142899</v>
      </c>
      <c r="G166" s="1326">
        <v>29.000000000000004</v>
      </c>
      <c r="H166" s="1326">
        <v>57.980000031440795</v>
      </c>
      <c r="I166" s="1328">
        <v>40.773181818181811</v>
      </c>
      <c r="J166" s="1332"/>
    </row>
    <row r="167" spans="2:10" s="1333" customFormat="1" ht="33" hidden="1" customHeight="1" x14ac:dyDescent="0.55000000000000004">
      <c r="B167" s="1313">
        <v>44013</v>
      </c>
      <c r="C167" s="1326">
        <v>1574.4347826086957</v>
      </c>
      <c r="D167" s="1326">
        <v>2206.7727272727275</v>
      </c>
      <c r="E167" s="1326">
        <v>1843.1732608695652</v>
      </c>
      <c r="F167" s="1326" t="s">
        <v>104</v>
      </c>
      <c r="G167" s="1326">
        <v>28.999999999999996</v>
      </c>
      <c r="H167" s="1326">
        <v>69.454154855851442</v>
      </c>
      <c r="I167" s="1328">
        <v>43.241818181818189</v>
      </c>
      <c r="J167" s="1332"/>
    </row>
    <row r="168" spans="2:10" s="1333" customFormat="1" ht="33" hidden="1" customHeight="1" x14ac:dyDescent="0.55000000000000004">
      <c r="B168" s="1313">
        <v>44044</v>
      </c>
      <c r="C168" s="1326">
        <v>1691.3</v>
      </c>
      <c r="D168" s="1326">
        <v>2482.1428571428573</v>
      </c>
      <c r="E168" s="1326">
        <v>1971.0695238095234</v>
      </c>
      <c r="F168" s="1326" t="s">
        <v>104</v>
      </c>
      <c r="G168" s="1326">
        <v>29</v>
      </c>
      <c r="H168" s="1326">
        <v>62.801160032137346</v>
      </c>
      <c r="I168" s="1328">
        <v>45.043809523809522</v>
      </c>
      <c r="J168" s="1332"/>
    </row>
    <row r="169" spans="2:10" s="1333" customFormat="1" ht="33" hidden="1" customHeight="1" thickTop="1" x14ac:dyDescent="0.55000000000000004">
      <c r="B169" s="1313">
        <v>44075</v>
      </c>
      <c r="C169" s="1326">
        <v>1828.8181818181818</v>
      </c>
      <c r="D169" s="1326">
        <v>2596.3809523809523</v>
      </c>
      <c r="E169" s="1326">
        <v>1924.4654545454543</v>
      </c>
      <c r="F169" s="1326">
        <v>22.163022769516729</v>
      </c>
      <c r="G169" s="1326">
        <v>29</v>
      </c>
      <c r="H169" s="1326">
        <v>59.201293342359605</v>
      </c>
      <c r="I169" s="1328">
        <v>41.874545454545455</v>
      </c>
      <c r="J169" s="1332"/>
    </row>
    <row r="170" spans="2:10" s="1333" customFormat="1" ht="33" hidden="1" customHeight="1" x14ac:dyDescent="0.55000000000000004">
      <c r="B170" s="1313">
        <v>44105</v>
      </c>
      <c r="C170" s="1326">
        <v>1678.8181818181818</v>
      </c>
      <c r="D170" s="1326">
        <v>2423.5454545454545</v>
      </c>
      <c r="E170" s="1326">
        <v>1901.6759090909093</v>
      </c>
      <c r="F170" s="1326" t="s">
        <v>104</v>
      </c>
      <c r="G170" s="1326">
        <v>29.000000000000004</v>
      </c>
      <c r="H170" s="1326">
        <v>58.385094355240447</v>
      </c>
      <c r="I170" s="1328">
        <v>41.359545454545461</v>
      </c>
      <c r="J170" s="1332"/>
    </row>
    <row r="171" spans="2:10" s="1333" customFormat="1" ht="33" hidden="1" customHeight="1" x14ac:dyDescent="0.55000000000000004">
      <c r="B171" s="1313">
        <v>44136</v>
      </c>
      <c r="C171" s="1326">
        <v>1707.6666666666667</v>
      </c>
      <c r="D171" s="1326">
        <v>2509.3809523809523</v>
      </c>
      <c r="E171" s="1326">
        <v>1867.8714285714286</v>
      </c>
      <c r="F171" s="1326" t="s">
        <v>104</v>
      </c>
      <c r="G171" s="1326">
        <v>29</v>
      </c>
      <c r="H171" s="1326">
        <v>58.498536220581386</v>
      </c>
      <c r="I171" s="1328">
        <v>43.983333333333334</v>
      </c>
      <c r="J171" s="1332"/>
    </row>
    <row r="172" spans="2:10" s="1333" customFormat="1" ht="33" hidden="1" customHeight="1" thickBot="1" x14ac:dyDescent="0.6">
      <c r="B172" s="1316">
        <v>44166</v>
      </c>
      <c r="C172" s="1330">
        <v>1734.3333333333333</v>
      </c>
      <c r="D172" s="1330">
        <v>2581.318181818182</v>
      </c>
      <c r="E172" s="1330">
        <v>1857.1872727272726</v>
      </c>
      <c r="F172" s="1330" t="s">
        <v>104</v>
      </c>
      <c r="G172" s="1330">
        <v>29</v>
      </c>
      <c r="H172" s="1330">
        <v>53.355538282493733</v>
      </c>
      <c r="I172" s="1331">
        <v>50.234090909090916</v>
      </c>
      <c r="J172" s="1332"/>
    </row>
    <row r="173" spans="2:10" s="1333" customFormat="1" ht="33" hidden="1" customHeight="1" thickTop="1" x14ac:dyDescent="0.55000000000000004">
      <c r="B173" s="1313">
        <v>44197</v>
      </c>
      <c r="C173" s="1326">
        <v>1717.9</v>
      </c>
      <c r="D173" s="1326">
        <v>2523.9473684210525</v>
      </c>
      <c r="E173" s="1326">
        <v>1867.0419999999999</v>
      </c>
      <c r="F173" s="1326">
        <v>28.398282857142856</v>
      </c>
      <c r="G173" s="1326">
        <v>29</v>
      </c>
      <c r="H173" s="1326">
        <v>49.283000000000001</v>
      </c>
      <c r="I173" s="1328">
        <v>55.327500000000001</v>
      </c>
      <c r="J173" s="1332"/>
    </row>
    <row r="174" spans="2:10" s="1333" customFormat="1" ht="33" hidden="1" customHeight="1" x14ac:dyDescent="0.55000000000000004">
      <c r="B174" s="1313">
        <v>44228</v>
      </c>
      <c r="C174" s="1326">
        <v>1708.7</v>
      </c>
      <c r="D174" s="1326">
        <v>2508.8421052631579</v>
      </c>
      <c r="E174" s="1326">
        <v>1810.3422499999997</v>
      </c>
      <c r="F174" s="1326">
        <v>31.707058081532022</v>
      </c>
      <c r="G174" s="1326">
        <v>29</v>
      </c>
      <c r="H174" s="1326" t="s">
        <v>104</v>
      </c>
      <c r="I174" s="1328">
        <v>62.271500000000017</v>
      </c>
      <c r="J174" s="1332"/>
    </row>
    <row r="175" spans="2:10" s="1333" customFormat="1" ht="33" hidden="1" customHeight="1" x14ac:dyDescent="0.55000000000000004">
      <c r="B175" s="1313">
        <v>44256</v>
      </c>
      <c r="C175" s="1326">
        <v>1751.9565217391305</v>
      </c>
      <c r="D175" s="1326">
        <v>2520.782608695652</v>
      </c>
      <c r="E175" s="1326">
        <v>1722.485434782609</v>
      </c>
      <c r="F175" s="1326">
        <v>27.897926693630776</v>
      </c>
      <c r="G175" s="1326">
        <v>29</v>
      </c>
      <c r="H175" s="1326">
        <v>55.382343153010197</v>
      </c>
      <c r="I175" s="1328">
        <v>65.839130434782618</v>
      </c>
      <c r="J175" s="1332"/>
    </row>
    <row r="176" spans="2:10" s="1333" customFormat="1" ht="33" hidden="1" customHeight="1" x14ac:dyDescent="0.55000000000000004">
      <c r="B176" s="1313">
        <v>44287</v>
      </c>
      <c r="C176" s="1326">
        <v>1637.25</v>
      </c>
      <c r="D176" s="1326">
        <v>2419.4761904761904</v>
      </c>
      <c r="E176" s="1326">
        <v>1759.2121428571429</v>
      </c>
      <c r="F176" s="1326" t="s">
        <v>104</v>
      </c>
      <c r="G176" s="1326">
        <v>29</v>
      </c>
      <c r="H176" s="1326">
        <v>53.393033909718326</v>
      </c>
      <c r="I176" s="1328">
        <v>65.328571428571422</v>
      </c>
      <c r="J176" s="1332"/>
    </row>
    <row r="177" spans="2:10" s="1333" customFormat="1" ht="33" hidden="1" customHeight="1" x14ac:dyDescent="0.55000000000000004">
      <c r="B177" s="1313">
        <v>44317</v>
      </c>
      <c r="C177" s="1326">
        <v>1648.421052631579</v>
      </c>
      <c r="D177" s="1326">
        <v>2450.4499999999998</v>
      </c>
      <c r="E177" s="1326">
        <v>1849.2761904761899</v>
      </c>
      <c r="F177" s="1326">
        <v>27.741560865885187</v>
      </c>
      <c r="G177" s="1326">
        <v>29</v>
      </c>
      <c r="H177" s="1326">
        <v>55.022081017554058</v>
      </c>
      <c r="I177" s="1328">
        <v>68.339523809523826</v>
      </c>
      <c r="J177" s="1332"/>
    </row>
    <row r="178" spans="2:10" s="1333" customFormat="1" ht="33" hidden="1" customHeight="1" thickTop="1" x14ac:dyDescent="0.55000000000000004">
      <c r="B178" s="1313">
        <v>44348</v>
      </c>
      <c r="C178" s="1326">
        <v>1622.1818181818182</v>
      </c>
      <c r="D178" s="1326">
        <v>2407.5</v>
      </c>
      <c r="E178" s="1326">
        <v>1835.146363636364</v>
      </c>
      <c r="F178" s="1326" t="s">
        <v>104</v>
      </c>
      <c r="G178" s="1326">
        <v>29</v>
      </c>
      <c r="H178" s="1326">
        <v>54.960422392512221</v>
      </c>
      <c r="I178" s="1328">
        <v>73.347619047619062</v>
      </c>
      <c r="J178" s="1332"/>
    </row>
    <row r="179" spans="2:10" s="1333" customFormat="1" ht="33" hidden="1" customHeight="1" x14ac:dyDescent="0.55000000000000004">
      <c r="B179" s="1313">
        <v>44378</v>
      </c>
      <c r="C179" s="1326">
        <v>1619</v>
      </c>
      <c r="D179" s="1326">
        <v>2354.4285714285716</v>
      </c>
      <c r="E179" s="1326">
        <v>1805.1513636363636</v>
      </c>
      <c r="F179" s="1326">
        <v>32.295676082936232</v>
      </c>
      <c r="G179" s="1326">
        <v>29</v>
      </c>
      <c r="H179" s="1326">
        <v>52.794609627946755</v>
      </c>
      <c r="I179" s="1328">
        <v>74.286363636363618</v>
      </c>
      <c r="J179" s="1332"/>
    </row>
    <row r="180" spans="2:10" s="1333" customFormat="1" ht="33" hidden="1" customHeight="1" x14ac:dyDescent="0.55000000000000004">
      <c r="B180" s="1313">
        <v>44409</v>
      </c>
      <c r="C180" s="1326">
        <v>1758.1428571428571</v>
      </c>
      <c r="D180" s="1326">
        <v>2555.8571428571427</v>
      </c>
      <c r="E180" s="1326">
        <v>1785.6702272727273</v>
      </c>
      <c r="F180" s="1326">
        <v>24.862921977264897</v>
      </c>
      <c r="G180" s="1326">
        <v>29</v>
      </c>
      <c r="H180" s="1326">
        <v>49.622024050799482</v>
      </c>
      <c r="I180" s="1328">
        <v>70.513636363636365</v>
      </c>
      <c r="J180" s="1332"/>
    </row>
    <row r="181" spans="2:10" s="1333" customFormat="1" ht="33" hidden="1" customHeight="1" thickTop="1" x14ac:dyDescent="0.55000000000000004">
      <c r="B181" s="1313">
        <v>44440</v>
      </c>
      <c r="C181" s="1326">
        <v>1807.9545454545455</v>
      </c>
      <c r="D181" s="1326">
        <v>2627.181818181818</v>
      </c>
      <c r="E181" s="1326">
        <v>1778.2893181818183</v>
      </c>
      <c r="F181" s="1326">
        <v>11.847836683828273</v>
      </c>
      <c r="G181" s="1326">
        <v>29</v>
      </c>
      <c r="H181" s="1326">
        <v>63.316499959511468</v>
      </c>
      <c r="I181" s="1328">
        <v>74.876363636363635</v>
      </c>
      <c r="J181" s="1332"/>
    </row>
    <row r="182" spans="2:10" s="1333" customFormat="1" ht="33" hidden="1" customHeight="1" x14ac:dyDescent="0.55000000000000004">
      <c r="B182" s="1313">
        <v>44470</v>
      </c>
      <c r="C182" s="1326">
        <v>1815.3809523809523</v>
      </c>
      <c r="D182" s="1326">
        <v>2632.6190476190477</v>
      </c>
      <c r="E182" s="1326">
        <v>1775.5795238095238</v>
      </c>
      <c r="F182" s="1326">
        <v>42.43571003089199</v>
      </c>
      <c r="G182" s="1326">
        <v>29.000000000000004</v>
      </c>
      <c r="H182" s="1326">
        <v>53.672735528476387</v>
      </c>
      <c r="I182" s="1328">
        <v>83.752857142857138</v>
      </c>
      <c r="J182" s="1332"/>
    </row>
    <row r="183" spans="2:10" s="1333" customFormat="1" ht="33" hidden="1" customHeight="1" x14ac:dyDescent="0.55000000000000004">
      <c r="B183" s="1313">
        <v>44501</v>
      </c>
      <c r="C183" s="1326">
        <v>1698.5454545454545</v>
      </c>
      <c r="D183" s="1326">
        <v>2504.590909090909</v>
      </c>
      <c r="E183" s="1326">
        <v>1818.4422727272731</v>
      </c>
      <c r="F183" s="1326">
        <v>44.489896912205985</v>
      </c>
      <c r="G183" s="1326">
        <v>29</v>
      </c>
      <c r="H183" s="1326">
        <v>51.902157747611277</v>
      </c>
      <c r="I183" s="1328">
        <v>80.749523809523808</v>
      </c>
      <c r="J183" s="1332"/>
    </row>
    <row r="184" spans="2:10" s="1333" customFormat="1" ht="33" hidden="1" customHeight="1" thickTop="1" thickBot="1" x14ac:dyDescent="0.6">
      <c r="B184" s="1313">
        <v>44531</v>
      </c>
      <c r="C184" s="1326">
        <v>1690.640909090909</v>
      </c>
      <c r="D184" s="1326">
        <v>2481.9545454545455</v>
      </c>
      <c r="E184" s="1326">
        <v>1790.8988636363633</v>
      </c>
      <c r="F184" s="1326">
        <v>48.933622309321585</v>
      </c>
      <c r="G184" s="1326">
        <v>29</v>
      </c>
      <c r="H184" s="1326">
        <v>56.335288928412631</v>
      </c>
      <c r="I184" s="1328">
        <v>74.803913043478261</v>
      </c>
      <c r="J184" s="1332"/>
    </row>
    <row r="185" spans="2:10" s="1333" customFormat="1" ht="33" hidden="1" customHeight="1" thickTop="1" x14ac:dyDescent="0.55000000000000004">
      <c r="B185" s="1309">
        <v>44562</v>
      </c>
      <c r="C185" s="1325">
        <v>1715.45</v>
      </c>
      <c r="D185" s="1325">
        <v>2545.8571430000002</v>
      </c>
      <c r="E185" s="1325">
        <v>1816.433571</v>
      </c>
      <c r="F185" s="1325">
        <v>38.975737312048238</v>
      </c>
      <c r="G185" s="1325">
        <v>29</v>
      </c>
      <c r="H185" s="1325">
        <v>55.977761493210025</v>
      </c>
      <c r="I185" s="1334">
        <v>85.479523810000003</v>
      </c>
      <c r="J185" s="1332"/>
    </row>
    <row r="186" spans="2:10" s="1333" customFormat="1" ht="33" hidden="1" customHeight="1" x14ac:dyDescent="0.55000000000000004">
      <c r="B186" s="1313">
        <v>44593</v>
      </c>
      <c r="C186" s="1326">
        <v>1765.85</v>
      </c>
      <c r="D186" s="1326">
        <v>2681.1052629999999</v>
      </c>
      <c r="E186" s="1326">
        <v>1857.1095</v>
      </c>
      <c r="F186" s="1326">
        <v>45.738159035605406</v>
      </c>
      <c r="G186" s="1326">
        <v>29</v>
      </c>
      <c r="H186" s="1326">
        <v>51.833359437411154</v>
      </c>
      <c r="I186" s="1328">
        <v>94.278999999999996</v>
      </c>
      <c r="J186" s="1332"/>
    </row>
    <row r="187" spans="2:10" s="1333" customFormat="1" ht="33" hidden="1" customHeight="1" thickTop="1" x14ac:dyDescent="0.55000000000000004">
      <c r="B187" s="1313">
        <v>44621</v>
      </c>
      <c r="C187" s="1326">
        <v>1740.6521739130435</v>
      </c>
      <c r="D187" s="1326">
        <v>2591.2608700000001</v>
      </c>
      <c r="E187" s="1326">
        <v>1949.434565</v>
      </c>
      <c r="F187" s="1326">
        <v>50.813753014395381</v>
      </c>
      <c r="G187" s="1326">
        <v>29</v>
      </c>
      <c r="H187" s="1326">
        <v>54.365999995470858</v>
      </c>
      <c r="I187" s="1328">
        <v>112.5069565</v>
      </c>
      <c r="J187" s="1332"/>
    </row>
    <row r="188" spans="2:10" s="1333" customFormat="1" ht="33" hidden="1" customHeight="1" x14ac:dyDescent="0.55000000000000004">
      <c r="B188" s="1313">
        <v>44652</v>
      </c>
      <c r="C188" s="1326">
        <v>1781.2631578947369</v>
      </c>
      <c r="D188" s="1326">
        <v>2588.1</v>
      </c>
      <c r="E188" s="1326">
        <v>1935.2355</v>
      </c>
      <c r="F188" s="1326">
        <v>37.306386206961541</v>
      </c>
      <c r="G188" s="1326">
        <v>29</v>
      </c>
      <c r="H188" s="1326">
        <v>54.808000170958621</v>
      </c>
      <c r="I188" s="1328">
        <v>105.807</v>
      </c>
      <c r="J188" s="1332"/>
    </row>
    <row r="189" spans="2:10" s="1333" customFormat="1" ht="33" hidden="1" customHeight="1" x14ac:dyDescent="0.55000000000000004">
      <c r="B189" s="1313">
        <v>44682</v>
      </c>
      <c r="C189" s="1326">
        <v>1768.6666666666667</v>
      </c>
      <c r="D189" s="1326">
        <v>2484.4761899999999</v>
      </c>
      <c r="E189" s="1326">
        <v>1849.49875</v>
      </c>
      <c r="F189" s="1326">
        <v>37.306386206961541</v>
      </c>
      <c r="G189" s="1326">
        <v>29</v>
      </c>
      <c r="H189" s="1326">
        <v>56.355000000000004</v>
      </c>
      <c r="I189" s="1328">
        <v>111.55409090000001</v>
      </c>
      <c r="J189" s="1332"/>
    </row>
    <row r="190" spans="2:10" s="1333" customFormat="1" ht="33" hidden="1" customHeight="1" thickTop="1" x14ac:dyDescent="0.55000000000000004">
      <c r="B190" s="1313">
        <v>44713</v>
      </c>
      <c r="C190" s="1326">
        <v>1749.7</v>
      </c>
      <c r="D190" s="1326">
        <v>2428.380952</v>
      </c>
      <c r="E190" s="1326">
        <v>1837.068182</v>
      </c>
      <c r="F190" s="1326">
        <v>27.599159571264742</v>
      </c>
      <c r="G190" s="1326">
        <v>29</v>
      </c>
      <c r="H190" s="1326">
        <v>60.656376678035151</v>
      </c>
      <c r="I190" s="1328">
        <v>117.2222727</v>
      </c>
      <c r="J190" s="1332"/>
    </row>
    <row r="191" spans="2:10" s="1333" customFormat="1" ht="33" hidden="1" customHeight="1" x14ac:dyDescent="0.55000000000000004">
      <c r="B191" s="1313">
        <v>44743</v>
      </c>
      <c r="C191" s="1326">
        <v>1727.6190476190477</v>
      </c>
      <c r="D191" s="1326">
        <v>2333.5500000000002</v>
      </c>
      <c r="E191" s="1326">
        <v>1737.132619</v>
      </c>
      <c r="F191" s="1326">
        <v>58.181670011718907</v>
      </c>
      <c r="G191" s="1326">
        <v>35</v>
      </c>
      <c r="H191" s="1326">
        <v>66.450328347641673</v>
      </c>
      <c r="I191" s="1328">
        <v>105.142381</v>
      </c>
      <c r="J191" s="1332"/>
    </row>
    <row r="192" spans="2:10" s="1333" customFormat="1" ht="33" hidden="1" customHeight="1" x14ac:dyDescent="0.55000000000000004">
      <c r="B192" s="1313">
        <v>44774</v>
      </c>
      <c r="C192" s="1326">
        <v>1802.909090909091</v>
      </c>
      <c r="D192" s="1326">
        <v>2385.9565219999999</v>
      </c>
      <c r="E192" s="1326">
        <v>1763.7052169999999</v>
      </c>
      <c r="F192" s="1326">
        <v>56.048647239337342</v>
      </c>
      <c r="G192" s="1326">
        <v>35.000000000000007</v>
      </c>
      <c r="H192" s="1326">
        <v>60.1800000251068</v>
      </c>
      <c r="I192" s="1328">
        <v>97.740869570000001</v>
      </c>
      <c r="J192" s="1332"/>
    </row>
    <row r="193" spans="2:10" s="1333" customFormat="1" ht="33" hidden="1" customHeight="1" thickTop="1" x14ac:dyDescent="0.55000000000000004">
      <c r="B193" s="1313">
        <v>44805</v>
      </c>
      <c r="C193" s="1326">
        <v>1876.4285714285713</v>
      </c>
      <c r="D193" s="1326">
        <v>2338.666667</v>
      </c>
      <c r="E193" s="1326">
        <v>1682.1243179999999</v>
      </c>
      <c r="F193" s="1326">
        <v>49.935999551629017</v>
      </c>
      <c r="G193" s="1326">
        <v>35.000000000000007</v>
      </c>
      <c r="H193" s="1326">
        <v>64.057257311732826</v>
      </c>
      <c r="I193" s="1328">
        <v>90.570909090000001</v>
      </c>
      <c r="J193" s="1332"/>
    </row>
    <row r="194" spans="2:10" s="1333" customFormat="1" ht="33" hidden="1" customHeight="1" x14ac:dyDescent="0.55000000000000004">
      <c r="B194" s="1313">
        <v>44835</v>
      </c>
      <c r="C194" s="1326">
        <v>1901.1428571428571</v>
      </c>
      <c r="D194" s="1326">
        <v>2337.7142859999999</v>
      </c>
      <c r="E194" s="1326">
        <v>1666.675238</v>
      </c>
      <c r="F194" s="1326">
        <v>0</v>
      </c>
      <c r="G194" s="1326">
        <v>35</v>
      </c>
      <c r="H194" s="1326">
        <v>0</v>
      </c>
      <c r="I194" s="1328">
        <v>93.597142860000005</v>
      </c>
      <c r="J194" s="1332"/>
    </row>
    <row r="195" spans="2:10" s="1333" customFormat="1" ht="33" hidden="1" customHeight="1" x14ac:dyDescent="0.55000000000000004">
      <c r="B195" s="1313">
        <v>44866</v>
      </c>
      <c r="C195" s="1326">
        <v>1974.590909090909</v>
      </c>
      <c r="D195" s="1326">
        <v>2469.0952379999999</v>
      </c>
      <c r="E195" s="1326">
        <v>1726.39</v>
      </c>
      <c r="F195" s="1326">
        <v>59.601580939191528</v>
      </c>
      <c r="G195" s="1326">
        <v>35.000000000000007</v>
      </c>
      <c r="H195" s="1326">
        <v>65.941785953455664</v>
      </c>
      <c r="I195" s="1328">
        <v>90.383636359999997</v>
      </c>
      <c r="J195" s="1332"/>
    </row>
    <row r="196" spans="2:10" s="1333" customFormat="1" ht="33" customHeight="1" thickTop="1" thickBot="1" x14ac:dyDescent="0.6">
      <c r="B196" s="1316">
        <v>44896</v>
      </c>
      <c r="C196" s="1330">
        <v>1992.0952380952381</v>
      </c>
      <c r="D196" s="1330">
        <v>2538.5714290000001</v>
      </c>
      <c r="E196" s="1330">
        <v>1796.205238</v>
      </c>
      <c r="F196" s="1330">
        <v>57.937698757676884</v>
      </c>
      <c r="G196" s="1330">
        <v>35.000000000000007</v>
      </c>
      <c r="H196" s="1330">
        <v>66.65102865692279</v>
      </c>
      <c r="I196" s="1331">
        <v>81.341428570000005</v>
      </c>
      <c r="J196" s="1332"/>
    </row>
    <row r="197" spans="2:10" s="1333" customFormat="1" ht="33" customHeight="1" thickTop="1" x14ac:dyDescent="0.55000000000000004">
      <c r="B197" s="1309">
        <v>44927</v>
      </c>
      <c r="C197" s="1325">
        <v>2033.8571428571429</v>
      </c>
      <c r="D197" s="1325">
        <v>2612.8000000000002</v>
      </c>
      <c r="E197" s="1325">
        <v>1899.9845238095236</v>
      </c>
      <c r="F197" s="1325">
        <v>50.968535955154593</v>
      </c>
      <c r="G197" s="1325">
        <v>38</v>
      </c>
      <c r="H197" s="1810">
        <v>0</v>
      </c>
      <c r="I197" s="1334">
        <v>83.940476190476218</v>
      </c>
      <c r="J197" s="1332"/>
    </row>
    <row r="198" spans="2:10" s="1333" customFormat="1" ht="33" customHeight="1" x14ac:dyDescent="0.55000000000000004">
      <c r="B198" s="1313">
        <v>44958</v>
      </c>
      <c r="C198" s="1326">
        <v>2070.3000000000002</v>
      </c>
      <c r="D198" s="1326">
        <v>2677.7894736842104</v>
      </c>
      <c r="E198" s="1326">
        <v>1858.93975</v>
      </c>
      <c r="F198" s="1326">
        <v>49.357964784530893</v>
      </c>
      <c r="G198" s="1326">
        <v>38</v>
      </c>
      <c r="H198" s="1326">
        <v>66.932469746601498</v>
      </c>
      <c r="I198" s="1328">
        <v>83.91500000000002</v>
      </c>
      <c r="J198" s="1332"/>
    </row>
    <row r="199" spans="2:10" s="1333" customFormat="1" ht="33" customHeight="1" x14ac:dyDescent="0.55000000000000004">
      <c r="B199" s="1313">
        <v>44986</v>
      </c>
      <c r="C199" s="1326">
        <v>2119.086956521739</v>
      </c>
      <c r="D199" s="1326">
        <v>2791.0434782608695</v>
      </c>
      <c r="E199" s="1326">
        <v>1912.511956521739</v>
      </c>
      <c r="F199" s="1326">
        <v>59.743606897254914</v>
      </c>
      <c r="G199" s="1326">
        <v>37.999999999999993</v>
      </c>
      <c r="H199" s="1326">
        <v>68.914623627402605</v>
      </c>
      <c r="I199" s="1328">
        <v>79.647391304347835</v>
      </c>
      <c r="J199" s="1332"/>
    </row>
    <row r="200" spans="2:10" s="1333" customFormat="1" ht="33" customHeight="1" x14ac:dyDescent="0.55000000000000004">
      <c r="B200" s="1313">
        <v>45017</v>
      </c>
      <c r="C200" s="1326">
        <v>2214.6666666666665</v>
      </c>
      <c r="D200" s="1326">
        <v>2924.3684210526317</v>
      </c>
      <c r="E200" s="1326">
        <v>2000.6936842105267</v>
      </c>
      <c r="F200" s="1326">
        <v>39.734330638903842</v>
      </c>
      <c r="G200" s="1326">
        <v>38</v>
      </c>
      <c r="H200" s="1326">
        <v>67.583489319375545</v>
      </c>
      <c r="I200" s="1328">
        <v>82.741578947368424</v>
      </c>
      <c r="J200" s="1332"/>
    </row>
    <row r="201" spans="2:10" s="1333" customFormat="1" ht="33" customHeight="1" x14ac:dyDescent="0.55000000000000004">
      <c r="B201" s="1313">
        <v>45047</v>
      </c>
      <c r="C201" s="1326">
        <v>2295.3636363636365</v>
      </c>
      <c r="D201" s="1326">
        <v>2984.6521739130435</v>
      </c>
      <c r="E201" s="1326">
        <v>1991.1167391304348</v>
      </c>
      <c r="F201" s="1326">
        <v>51.671346850031327</v>
      </c>
      <c r="G201" s="1326">
        <v>37.999999999999993</v>
      </c>
      <c r="H201" s="1326">
        <v>69.401999983933578</v>
      </c>
      <c r="I201" s="1328">
        <v>75.682608695652149</v>
      </c>
      <c r="J201" s="1332"/>
    </row>
    <row r="202" spans="2:10" s="1333" customFormat="1" ht="33" customHeight="1" x14ac:dyDescent="0.55000000000000004">
      <c r="B202" s="1313">
        <v>45078</v>
      </c>
      <c r="C202" s="1326">
        <v>2455.2272727272725</v>
      </c>
      <c r="D202" s="1326">
        <v>3185.2857142857142</v>
      </c>
      <c r="E202" s="1326">
        <v>1942.0677272727276</v>
      </c>
      <c r="F202" s="1326">
        <v>56.611784873235401</v>
      </c>
      <c r="G202" s="1326">
        <v>38</v>
      </c>
      <c r="H202" s="1326">
        <v>69.144000000000005</v>
      </c>
      <c r="I202" s="1328">
        <v>74.980454545454549</v>
      </c>
      <c r="J202" s="1332"/>
    </row>
    <row r="203" spans="2:10" s="1333" customFormat="1" ht="33" customHeight="1" x14ac:dyDescent="0.55000000000000004">
      <c r="B203" s="1313">
        <v>45108</v>
      </c>
      <c r="C203" s="1326">
        <v>2596.0500000000002</v>
      </c>
      <c r="D203" s="1326">
        <v>3405.05</v>
      </c>
      <c r="E203" s="1326">
        <v>1949.6597619047618</v>
      </c>
      <c r="F203" s="1326">
        <v>54.030158267820482</v>
      </c>
      <c r="G203" s="1326">
        <v>38</v>
      </c>
      <c r="H203" s="1326">
        <v>63.438903286129865</v>
      </c>
      <c r="I203" s="1328">
        <v>80.159047619047627</v>
      </c>
      <c r="J203" s="1332"/>
    </row>
    <row r="204" spans="2:10" s="1333" customFormat="1" ht="33" customHeight="1" x14ac:dyDescent="0.55000000000000004">
      <c r="B204" s="1313">
        <v>45139</v>
      </c>
      <c r="C204" s="1326">
        <v>2730.1739130434785</v>
      </c>
      <c r="D204" s="1326">
        <v>3480.2608695652175</v>
      </c>
      <c r="E204" s="1326">
        <v>1918.774782608695</v>
      </c>
      <c r="F204" s="1326">
        <v>58.938888677755401</v>
      </c>
      <c r="G204" s="1326">
        <v>40</v>
      </c>
      <c r="H204" s="1326">
        <v>50.874999993910457</v>
      </c>
      <c r="I204" s="1328">
        <v>84.627826086956517</v>
      </c>
      <c r="J204" s="1332"/>
    </row>
    <row r="205" spans="2:10" s="1333" customFormat="1" ht="33" customHeight="1" x14ac:dyDescent="0.55000000000000004">
      <c r="B205" s="1313">
        <v>45170</v>
      </c>
      <c r="C205" s="1326">
        <v>2987.4761904761904</v>
      </c>
      <c r="D205" s="1326">
        <v>3599.45</v>
      </c>
      <c r="E205" s="1326">
        <v>1916.3407142857143</v>
      </c>
      <c r="F205" s="1326">
        <v>50.207857762201115</v>
      </c>
      <c r="G205" s="1326">
        <v>38</v>
      </c>
      <c r="H205" s="1326">
        <v>51.245000018217567</v>
      </c>
      <c r="I205" s="1328">
        <v>92.584285714285713</v>
      </c>
      <c r="J205" s="1332"/>
    </row>
    <row r="206" spans="2:10" s="1333" customFormat="1" ht="33" customHeight="1" x14ac:dyDescent="0.55000000000000004">
      <c r="B206" s="1313">
        <v>45200</v>
      </c>
      <c r="C206" s="1326">
        <v>3125.181818181818</v>
      </c>
      <c r="D206" s="1326">
        <v>3603.2727272727275</v>
      </c>
      <c r="E206" s="1326">
        <v>1913.7856818181813</v>
      </c>
      <c r="F206" s="1326">
        <v>45.878652041036744</v>
      </c>
      <c r="G206" s="1326">
        <v>40</v>
      </c>
      <c r="H206" s="1326">
        <v>50.875</v>
      </c>
      <c r="I206" s="1328">
        <v>88.704090909090937</v>
      </c>
      <c r="J206" s="1332"/>
    </row>
    <row r="207" spans="2:10" s="1333" customFormat="1" ht="33" customHeight="1" x14ac:dyDescent="0.55000000000000004">
      <c r="B207" s="1313">
        <v>45231</v>
      </c>
      <c r="C207" s="1326">
        <v>3441.8636363636365</v>
      </c>
      <c r="D207" s="1326">
        <v>4037</v>
      </c>
      <c r="E207" s="1326">
        <v>1984.6986363636361</v>
      </c>
      <c r="F207" s="1326">
        <v>38.197677303029323</v>
      </c>
      <c r="G207" s="1326">
        <v>40</v>
      </c>
      <c r="H207" s="1326">
        <v>49.940700716302509</v>
      </c>
      <c r="I207" s="1328">
        <v>82.023636363636356</v>
      </c>
      <c r="J207" s="1332"/>
    </row>
    <row r="208" spans="2:10" s="1333" customFormat="1" ht="33" customHeight="1" thickBot="1" x14ac:dyDescent="0.6">
      <c r="B208" s="1316">
        <v>45261</v>
      </c>
      <c r="C208" s="1330">
        <v>3520.2631578947367</v>
      </c>
      <c r="D208" s="1330">
        <v>4235.6000000000004</v>
      </c>
      <c r="E208" s="1330">
        <v>2035.4285000000004</v>
      </c>
      <c r="F208" s="1330">
        <v>36.460262583798176</v>
      </c>
      <c r="G208" s="1330">
        <v>40</v>
      </c>
      <c r="H208" s="1330">
        <v>49.403999999999996</v>
      </c>
      <c r="I208" s="1331">
        <v>77.262000000000015</v>
      </c>
      <c r="J208" s="1332"/>
    </row>
    <row r="209" spans="2:10" s="1333" customFormat="1" ht="33" customHeight="1" thickTop="1" x14ac:dyDescent="0.55000000000000004">
      <c r="B209" s="1309">
        <v>45292</v>
      </c>
      <c r="C209" s="1325">
        <v>3659.5454545454545</v>
      </c>
      <c r="D209" s="1325">
        <v>4456.8571428571431</v>
      </c>
      <c r="E209" s="1325">
        <v>2032.4113636363638</v>
      </c>
      <c r="F209" s="1325">
        <v>51.941801061849318</v>
      </c>
      <c r="G209" s="1325">
        <v>40</v>
      </c>
      <c r="H209" s="1325">
        <v>48.967950436783823</v>
      </c>
      <c r="I209" s="1334">
        <v>79.149545454545446</v>
      </c>
      <c r="J209" s="1332"/>
    </row>
    <row r="210" spans="2:10" s="1333" customFormat="1" ht="33" customHeight="1" x14ac:dyDescent="0.55000000000000004">
      <c r="B210" s="1313">
        <v>45323</v>
      </c>
      <c r="C210" s="1326">
        <v>4735.7619047619046</v>
      </c>
      <c r="D210" s="1326">
        <v>5712.95</v>
      </c>
      <c r="E210" s="1326">
        <v>2025.7319047619053</v>
      </c>
      <c r="F210" s="1326">
        <v>37.824201106966875</v>
      </c>
      <c r="G210" s="1326">
        <v>40</v>
      </c>
      <c r="H210" s="1326">
        <v>49.61993167382068</v>
      </c>
      <c r="I210" s="1328">
        <v>81.712380952380954</v>
      </c>
      <c r="J210" s="1332"/>
    </row>
    <row r="211" spans="2:10" s="1333" customFormat="1" ht="33" customHeight="1" x14ac:dyDescent="0.55000000000000004">
      <c r="B211" s="1313">
        <v>45352</v>
      </c>
      <c r="C211" s="1326">
        <v>6155.05</v>
      </c>
      <c r="D211" s="1326">
        <v>7485.4</v>
      </c>
      <c r="E211" s="1326">
        <v>2158.2175000000002</v>
      </c>
      <c r="F211" s="1326">
        <v>47.526359474963598</v>
      </c>
      <c r="G211" s="1326">
        <v>40</v>
      </c>
      <c r="H211" s="1326">
        <v>48.636841589308524</v>
      </c>
      <c r="I211" s="1328">
        <v>84.742999999999981</v>
      </c>
      <c r="J211" s="1332"/>
    </row>
    <row r="212" spans="2:10" s="1333" customFormat="1" ht="33" customHeight="1" x14ac:dyDescent="0.55000000000000004">
      <c r="B212" s="1313">
        <v>45383</v>
      </c>
      <c r="C212" s="1326">
        <v>8544.9500000000007</v>
      </c>
      <c r="D212" s="1326">
        <v>10116.857142857143</v>
      </c>
      <c r="E212" s="1326">
        <v>2334.1572727272724</v>
      </c>
      <c r="F212" s="1326">
        <v>43.583364813254477</v>
      </c>
      <c r="G212" s="1326">
        <v>40</v>
      </c>
      <c r="H212" s="1326">
        <v>48.640151650630898</v>
      </c>
      <c r="I212" s="1328">
        <v>89</v>
      </c>
      <c r="J212" s="1332"/>
    </row>
    <row r="213" spans="2:10" s="1333" customFormat="1" ht="33" customHeight="1" x14ac:dyDescent="0.55000000000000004">
      <c r="B213" s="1313">
        <v>45413</v>
      </c>
      <c r="C213" s="1326">
        <v>6803.9047619047615</v>
      </c>
      <c r="D213" s="1326">
        <v>8121.772727272727</v>
      </c>
      <c r="E213" s="1326">
        <v>2350.8121739130434</v>
      </c>
      <c r="F213" s="1326">
        <v>47.62787456381475</v>
      </c>
      <c r="G213" s="1326">
        <v>40</v>
      </c>
      <c r="H213" s="1326">
        <v>48.684100237703028</v>
      </c>
      <c r="I213" s="1328">
        <v>82.997391304347815</v>
      </c>
      <c r="J213" s="1332"/>
    </row>
    <row r="214" spans="2:10" s="1333" customFormat="1" ht="33" customHeight="1" x14ac:dyDescent="0.55000000000000004">
      <c r="B214" s="1313">
        <v>45444</v>
      </c>
      <c r="C214" s="1326">
        <v>7231.3</v>
      </c>
      <c r="D214" s="1326">
        <v>9022.5789473684217</v>
      </c>
      <c r="E214" s="1326">
        <v>2325.3422500000001</v>
      </c>
      <c r="F214" s="1326">
        <v>49.606787677406118</v>
      </c>
      <c r="G214" s="1326">
        <v>41.881814243502667</v>
      </c>
      <c r="H214" s="1326">
        <v>48.502531693583805</v>
      </c>
      <c r="I214" s="1328">
        <v>83.008500000000012</v>
      </c>
      <c r="J214" s="1332"/>
    </row>
    <row r="215" spans="2:10" s="1333" customFormat="1" ht="33" customHeight="1" x14ac:dyDescent="0.55000000000000004">
      <c r="B215" s="1313">
        <v>45474</v>
      </c>
      <c r="C215" s="1326">
        <v>6555</v>
      </c>
      <c r="D215" s="1326">
        <v>7994.681818181818</v>
      </c>
      <c r="E215" s="1326">
        <v>2391.6276086956518</v>
      </c>
      <c r="F215" s="1326">
        <v>48.444561824676079</v>
      </c>
      <c r="G215" s="1326">
        <v>40</v>
      </c>
      <c r="H215" s="1326">
        <v>48.230000015149663</v>
      </c>
      <c r="I215" s="1328">
        <v>83.884347826086952</v>
      </c>
      <c r="J215" s="1332"/>
    </row>
    <row r="216" spans="2:10" s="1333" customFormat="1" ht="33" customHeight="1" x14ac:dyDescent="0.55000000000000004">
      <c r="B216" s="1313">
        <v>45505</v>
      </c>
      <c r="C216" s="1326">
        <v>5506</v>
      </c>
      <c r="D216" s="1326">
        <v>7409.5</v>
      </c>
      <c r="E216" s="1326">
        <v>2469.3897727272729</v>
      </c>
      <c r="F216" s="1326">
        <v>40.773390892828814</v>
      </c>
      <c r="G216" s="1326">
        <v>40</v>
      </c>
      <c r="H216" s="1326">
        <v>48.409098396449295</v>
      </c>
      <c r="I216" s="1328">
        <v>78.918636363636381</v>
      </c>
      <c r="J216" s="1332"/>
    </row>
    <row r="217" spans="2:10" s="1333" customFormat="1" ht="33" customHeight="1" x14ac:dyDescent="0.55000000000000004">
      <c r="B217" s="1313">
        <v>45536</v>
      </c>
      <c r="C217" s="1326">
        <v>4958.8571428571431</v>
      </c>
      <c r="D217" s="1326">
        <v>7646.7</v>
      </c>
      <c r="E217" s="1326">
        <v>2568.8126190476196</v>
      </c>
      <c r="F217" s="1326">
        <v>47.049515074708538</v>
      </c>
      <c r="G217" s="1326">
        <v>40</v>
      </c>
      <c r="H217" s="1326">
        <v>48.23</v>
      </c>
      <c r="I217" s="1328">
        <v>72.700952380952387</v>
      </c>
      <c r="J217" s="1332"/>
    </row>
    <row r="218" spans="2:10" s="1333" customFormat="1" ht="33" customHeight="1" x14ac:dyDescent="0.55000000000000004">
      <c r="B218" s="1313">
        <v>45566</v>
      </c>
      <c r="C218" s="1326">
        <v>4905.826086956522</v>
      </c>
      <c r="D218" s="1326">
        <v>7273.565217391304</v>
      </c>
      <c r="E218" s="1326">
        <v>2689.3845652173918</v>
      </c>
      <c r="F218" s="1326">
        <v>46.468563867404882</v>
      </c>
      <c r="G218" s="1326">
        <v>40</v>
      </c>
      <c r="H218" s="1326">
        <v>48.731342288954757</v>
      </c>
      <c r="I218" s="1328">
        <v>75.369130434782619</v>
      </c>
      <c r="J218" s="1332"/>
    </row>
    <row r="219" spans="2:10" s="1333" customFormat="1" ht="33" customHeight="1" x14ac:dyDescent="0.55000000000000004">
      <c r="B219" s="1313">
        <v>45597</v>
      </c>
      <c r="C219" s="1326">
        <v>6558.4285714285716</v>
      </c>
      <c r="D219" s="1326">
        <v>8105</v>
      </c>
      <c r="E219" s="1326">
        <v>2651.6985714285715</v>
      </c>
      <c r="F219" s="1326">
        <v>45.77130763203855</v>
      </c>
      <c r="G219" s="1326">
        <v>40</v>
      </c>
      <c r="H219" s="1326">
        <v>48.448331135939853</v>
      </c>
      <c r="I219" s="1328">
        <v>73.360476190476192</v>
      </c>
      <c r="J219" s="1332"/>
    </row>
    <row r="220" spans="2:10" s="1333" customFormat="1" ht="33" customHeight="1" thickBot="1" x14ac:dyDescent="0.6">
      <c r="B220" s="1316">
        <v>45627</v>
      </c>
      <c r="C220" s="1330">
        <v>8730.5714285714294</v>
      </c>
      <c r="D220" s="1330">
        <v>10869.142857142857</v>
      </c>
      <c r="E220" s="1330">
        <v>2641.4516666666668</v>
      </c>
      <c r="F220" s="1330">
        <v>45.145762048781961</v>
      </c>
      <c r="G220" s="1330">
        <v>40</v>
      </c>
      <c r="H220" s="1330">
        <v>48.618768944267266</v>
      </c>
      <c r="I220" s="1331">
        <v>73.184285714285721</v>
      </c>
      <c r="J220" s="1332"/>
    </row>
    <row r="221" spans="2:10" s="1333" customFormat="1" ht="33" customHeight="1" thickTop="1" x14ac:dyDescent="0.55000000000000004">
      <c r="B221" s="1309">
        <v>45658</v>
      </c>
      <c r="C221" s="1325">
        <v>8989.045454545454</v>
      </c>
      <c r="D221" s="1325">
        <v>11141.136363636364</v>
      </c>
      <c r="E221" s="1325">
        <v>2708.3695454545455</v>
      </c>
      <c r="F221" s="1325">
        <v>39.804487904825791</v>
      </c>
      <c r="G221" s="1325">
        <v>47.500000000000007</v>
      </c>
      <c r="H221" s="1325">
        <v>48.776084041775981</v>
      </c>
      <c r="I221" s="1334">
        <v>78.342272727272714</v>
      </c>
      <c r="J221" s="1332"/>
    </row>
    <row r="222" spans="2:10" s="1333" customFormat="1" ht="33" customHeight="1" x14ac:dyDescent="0.55000000000000004">
      <c r="B222" s="1313">
        <v>45689</v>
      </c>
      <c r="C222" s="1326">
        <v>7933</v>
      </c>
      <c r="D222" s="1326">
        <v>9946.78947368421</v>
      </c>
      <c r="E222" s="1326">
        <v>2897.2622499999998</v>
      </c>
      <c r="F222" s="1326">
        <v>40.528225824944393</v>
      </c>
      <c r="G222" s="1326">
        <v>62.416238079052938</v>
      </c>
      <c r="H222" s="1326">
        <v>49.175495173171285</v>
      </c>
      <c r="I222" s="1328">
        <v>74.954499999999996</v>
      </c>
      <c r="J222" s="1332"/>
    </row>
    <row r="223" spans="2:10" s="1333" customFormat="1" ht="33" customHeight="1" x14ac:dyDescent="0.55000000000000004">
      <c r="B223" s="1313">
        <v>45717</v>
      </c>
      <c r="C223" s="1326">
        <v>6302.7619047619046</v>
      </c>
      <c r="D223" s="1326">
        <v>8073.9047619047615</v>
      </c>
      <c r="E223" s="1326">
        <v>2981.2445238095233</v>
      </c>
      <c r="F223" s="1326">
        <v>34.957722217274686</v>
      </c>
      <c r="G223" s="1326">
        <v>54.350181685930906</v>
      </c>
      <c r="H223" s="1326">
        <v>49.168691311924562</v>
      </c>
      <c r="I223" s="1328">
        <v>71.469523809523807</v>
      </c>
      <c r="J223" s="1332"/>
    </row>
    <row r="224" spans="2:10" s="1333" customFormat="1" ht="33" customHeight="1" x14ac:dyDescent="0.55000000000000004">
      <c r="B224" s="1313">
        <v>45748</v>
      </c>
      <c r="C224" s="1326">
        <v>6205.6</v>
      </c>
      <c r="D224" s="1326">
        <v>8533.8571428571431</v>
      </c>
      <c r="E224" s="1326">
        <v>3218.1642857142861</v>
      </c>
      <c r="F224" s="1326">
        <v>30.471855028757101</v>
      </c>
      <c r="G224" s="1326">
        <v>49.58</v>
      </c>
      <c r="H224" s="1326">
        <v>48.981111772851449</v>
      </c>
      <c r="I224" s="1328">
        <v>66.301428571428559</v>
      </c>
      <c r="J224" s="1332"/>
    </row>
    <row r="225" spans="2:10" s="1333" customFormat="1" ht="33" customHeight="1" x14ac:dyDescent="0.55000000000000004">
      <c r="B225" s="1313">
        <v>45778</v>
      </c>
      <c r="C225" s="1326">
        <v>6837.55</v>
      </c>
      <c r="D225" s="1326">
        <v>9676.0476190476184</v>
      </c>
      <c r="E225" s="1326">
        <v>3289.3404545454546</v>
      </c>
      <c r="F225" s="1326">
        <v>35.353018415011768</v>
      </c>
      <c r="G225" s="1326">
        <v>53.460000000000008</v>
      </c>
      <c r="H225" s="1326">
        <v>49.963029919592906</v>
      </c>
      <c r="I225" s="1328">
        <v>63.691818181818171</v>
      </c>
      <c r="J225" s="1332"/>
    </row>
    <row r="226" spans="2:10" s="1333" customFormat="1" ht="33" customHeight="1" x14ac:dyDescent="0.55000000000000004">
      <c r="B226" s="1313">
        <v>45809</v>
      </c>
      <c r="C226" s="1326">
        <v>6195.35</v>
      </c>
      <c r="D226" s="1326">
        <v>9155.1</v>
      </c>
      <c r="E226" s="1326">
        <v>3351.5940000000001</v>
      </c>
      <c r="F226" s="1326">
        <v>34.475416065546995</v>
      </c>
      <c r="G226" s="1326">
        <v>51.52000000000001</v>
      </c>
      <c r="H226" s="1326">
        <v>46.492153263299237</v>
      </c>
      <c r="I226" s="1328">
        <v>69.837000000000018</v>
      </c>
      <c r="J226" s="1332"/>
    </row>
    <row r="227" spans="2:10" s="1333" customFormat="1" ht="33" customHeight="1" x14ac:dyDescent="0.55000000000000004">
      <c r="B227" s="1313">
        <v>45839</v>
      </c>
      <c r="C227" s="1326">
        <v>5289.17</v>
      </c>
      <c r="D227" s="1326">
        <v>8091.95</v>
      </c>
      <c r="E227" s="1326">
        <v>3341.18</v>
      </c>
      <c r="F227" s="1326">
        <v>34.63487227622722</v>
      </c>
      <c r="G227" s="1326">
        <v>49.626960755161704</v>
      </c>
      <c r="H227" s="1326">
        <v>40.305260425012087</v>
      </c>
      <c r="I227" s="1328">
        <v>69.59</v>
      </c>
      <c r="J227" s="1332"/>
    </row>
    <row r="228" spans="2:10" s="1333" customFormat="1" ht="33" customHeight="1" x14ac:dyDescent="0.55000000000000004">
      <c r="B228" s="1313">
        <v>45870</v>
      </c>
      <c r="C228" s="1326">
        <v>5467.25</v>
      </c>
      <c r="D228" s="1326">
        <v>8074.29</v>
      </c>
      <c r="E228" s="1326">
        <v>3362.33</v>
      </c>
      <c r="F228" s="1326">
        <v>34.63487227622722</v>
      </c>
      <c r="G228" s="1326">
        <v>54.035337703945295</v>
      </c>
      <c r="H228" s="1326">
        <v>42.130373086592613</v>
      </c>
      <c r="I228" s="1328">
        <v>67.260000000000005</v>
      </c>
      <c r="J228" s="1332"/>
    </row>
    <row r="229" spans="2:10" s="1333" customFormat="1" ht="33" customHeight="1" x14ac:dyDescent="0.55000000000000004">
      <c r="B229" s="1313">
        <v>45901</v>
      </c>
      <c r="C229" s="1326">
        <v>5061.32</v>
      </c>
      <c r="D229" s="1326">
        <v>7267</v>
      </c>
      <c r="E229" s="1326">
        <v>3663.52</v>
      </c>
      <c r="F229" s="1326">
        <v>34.63487227622722</v>
      </c>
      <c r="G229" s="1326">
        <v>46.532584947190124</v>
      </c>
      <c r="H229" s="1326">
        <v>42.624982780943348</v>
      </c>
      <c r="I229" s="1328">
        <v>67.59</v>
      </c>
      <c r="J229" s="1332"/>
    </row>
    <row r="230" spans="2:10" s="1333" customFormat="1" ht="33" customHeight="1" x14ac:dyDescent="0.55000000000000004">
      <c r="B230" s="1313">
        <v>45931</v>
      </c>
      <c r="C230" s="1326">
        <v>4345.913043478261</v>
      </c>
      <c r="D230" s="1326">
        <v>6110.695652173913</v>
      </c>
      <c r="E230" s="1326">
        <v>4054.45304347826</v>
      </c>
      <c r="F230" s="1326">
        <v>25.046308864155343</v>
      </c>
      <c r="G230" s="1326">
        <v>46.000000000000007</v>
      </c>
      <c r="H230" s="1326">
        <v>42.042000000000002</v>
      </c>
      <c r="I230" s="1328">
        <v>64.025217391304352</v>
      </c>
      <c r="J230" s="1332"/>
    </row>
    <row r="231" spans="2:10" s="1333" customFormat="1" ht="33" customHeight="1" x14ac:dyDescent="0.55000000000000004">
      <c r="B231" s="1313">
        <v>45962</v>
      </c>
      <c r="C231" s="1326">
        <v>4185.3500000000004</v>
      </c>
      <c r="D231" s="1326">
        <v>5700.4210526315792</v>
      </c>
      <c r="E231" s="1326">
        <v>4082.1702500000001</v>
      </c>
      <c r="F231" s="1326">
        <v>25.046308864155343</v>
      </c>
      <c r="G231" s="1326">
        <v>45.309074955699984</v>
      </c>
      <c r="H231" s="1326">
        <v>40.949999999999996</v>
      </c>
      <c r="I231" s="1328">
        <v>63.568000000000005</v>
      </c>
      <c r="J231" s="1332"/>
    </row>
    <row r="232" spans="2:10" s="1333" customFormat="1" ht="33" customHeight="1" thickBot="1" x14ac:dyDescent="0.6">
      <c r="B232" s="1316">
        <v>45992</v>
      </c>
      <c r="C232" s="1330">
        <v>4268.5238095238092</v>
      </c>
      <c r="D232" s="1330">
        <v>5899.0476190476193</v>
      </c>
      <c r="E232" s="1330">
        <v>4316.2911904761904</v>
      </c>
      <c r="F232" s="1330">
        <v>25.514593939393936</v>
      </c>
      <c r="G232" s="1330">
        <v>44.453527646999248</v>
      </c>
      <c r="H232" s="1330">
        <v>45.441936756472174</v>
      </c>
      <c r="I232" s="1331">
        <v>61.628636363636382</v>
      </c>
      <c r="J232" s="1332"/>
    </row>
    <row r="233" spans="2:10" ht="37" customHeight="1" thickTop="1" x14ac:dyDescent="0.55000000000000004">
      <c r="B233" s="1336" t="s">
        <v>902</v>
      </c>
      <c r="C233" s="1275"/>
      <c r="D233" s="1275"/>
      <c r="E233" s="1178"/>
      <c r="F233" s="1202"/>
      <c r="G233" s="1178"/>
      <c r="H233" s="1178"/>
      <c r="I233" s="1178"/>
      <c r="J233" s="1312"/>
    </row>
    <row r="234" spans="2:10" ht="24.65" customHeight="1" x14ac:dyDescent="0.55000000000000004">
      <c r="B234" s="1337" t="s">
        <v>903</v>
      </c>
      <c r="C234" s="1275"/>
      <c r="D234" s="1275"/>
      <c r="E234" s="1178"/>
      <c r="F234" s="1202"/>
      <c r="G234" s="1178"/>
      <c r="H234" s="1178"/>
      <c r="I234" s="1178"/>
      <c r="J234" s="1312"/>
    </row>
    <row r="235" spans="2:10" ht="25" customHeight="1" x14ac:dyDescent="0.55000000000000004">
      <c r="B235" s="1337" t="s">
        <v>904</v>
      </c>
      <c r="C235" s="1275"/>
      <c r="D235" s="1275"/>
      <c r="E235" s="1178"/>
      <c r="F235" s="1202"/>
      <c r="G235" s="1178"/>
      <c r="H235" s="1178"/>
      <c r="I235" s="1178"/>
      <c r="J235" s="1312"/>
    </row>
    <row r="236" spans="2:10" ht="39.65" customHeight="1" x14ac:dyDescent="0.55000000000000004">
      <c r="B236" s="1337" t="s">
        <v>905</v>
      </c>
      <c r="C236" s="1338"/>
      <c r="D236" s="1338"/>
      <c r="E236" s="1338"/>
    </row>
    <row r="237" spans="2:10" ht="27.75" customHeight="1" x14ac:dyDescent="0.55000000000000004">
      <c r="C237" s="1340"/>
      <c r="D237" s="1340"/>
      <c r="E237" s="1340"/>
      <c r="F237" s="1339"/>
      <c r="G237" s="1339"/>
      <c r="H237" s="1339"/>
    </row>
    <row r="238" spans="2:10" ht="27.75" customHeight="1" x14ac:dyDescent="0.55000000000000004"/>
    <row r="239" spans="2:10" x14ac:dyDescent="0.55000000000000004">
      <c r="C239" s="1341"/>
      <c r="D239" s="1341"/>
      <c r="E239" s="1341"/>
      <c r="F239" s="1314"/>
      <c r="G239" s="1314"/>
      <c r="H239" s="1314"/>
      <c r="I239" s="1314"/>
      <c r="J239" s="1314"/>
    </row>
  </sheetData>
  <printOptions horizontalCentered="1"/>
  <pageMargins left="0" right="0" top="0.51181102362204722" bottom="7.874015748031496E-2" header="0.19685039370078741" footer="3.937007874015748E-2"/>
  <pageSetup paperSize="9" scale="50" orientation="portrait" r:id="rId1"/>
  <headerFooter alignWithMargins="0">
    <oddHeader>&amp;C&amp;"Aptos"&amp;10&amp;K000000 PUBLIC&amp;1#_x000D_&amp;"Arialri"&amp;10&amp;K000000&amp;G</oddHeader>
    <oddFooter>&amp;C&amp;12 
31&amp;10_x000D_&amp;1#&amp;"Aptos"&amp;10&amp;K000000 PUBLIC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EBA64-50DE-431F-B614-77C4DD649301}">
  <dimension ref="A1:EC52"/>
  <sheetViews>
    <sheetView showGridLines="0" zoomScale="50" zoomScaleNormal="50" workbookViewId="0">
      <selection activeCell="FZ29" sqref="FZ29"/>
    </sheetView>
  </sheetViews>
  <sheetFormatPr defaultColWidth="9.1796875" defaultRowHeight="28.5" x14ac:dyDescent="0.25"/>
  <cols>
    <col min="1" max="1" width="9.54296875" style="3" customWidth="1"/>
    <col min="2" max="2" width="32.81640625" style="3" customWidth="1"/>
    <col min="3" max="3" width="50.81640625" style="3" customWidth="1"/>
    <col min="4" max="10" width="12.81640625" style="3" customWidth="1"/>
    <col min="11" max="11" width="42.81640625" style="3" customWidth="1"/>
    <col min="12" max="12" width="61" style="4" customWidth="1"/>
    <col min="13" max="13" width="9.1796875" style="3"/>
    <col min="14" max="14" width="11.1796875" style="3" bestFit="1" customWidth="1"/>
    <col min="15" max="18" width="9.1796875" style="3"/>
    <col min="19" max="19" width="10.81640625" style="3" bestFit="1" customWidth="1"/>
    <col min="20" max="30" width="9.1796875" style="3"/>
    <col min="31" max="31" width="11.1796875" style="3" bestFit="1" customWidth="1"/>
    <col min="32" max="32" width="11" style="3" bestFit="1" customWidth="1"/>
    <col min="33" max="16384" width="9.1796875" style="3"/>
  </cols>
  <sheetData>
    <row r="1" spans="1:32" x14ac:dyDescent="0.25">
      <c r="A1" s="1648"/>
    </row>
    <row r="3" spans="1:32" ht="30" customHeight="1" x14ac:dyDescent="0.25"/>
    <row r="4" spans="1:32" ht="63" customHeight="1" x14ac:dyDescent="0.25">
      <c r="B4" s="5" t="s">
        <v>20</v>
      </c>
    </row>
    <row r="5" spans="1:32" ht="60" customHeight="1" x14ac:dyDescent="0.25">
      <c r="B5" s="3" t="s">
        <v>21</v>
      </c>
      <c r="C5" s="3" t="s">
        <v>22</v>
      </c>
    </row>
    <row r="6" spans="1:32" ht="60" customHeight="1" x14ac:dyDescent="0.25">
      <c r="A6" s="15"/>
      <c r="B6" s="3" t="s">
        <v>23</v>
      </c>
      <c r="C6" s="3" t="s">
        <v>24</v>
      </c>
      <c r="D6" s="16"/>
      <c r="E6" s="16"/>
    </row>
    <row r="7" spans="1:32" ht="60" customHeight="1" x14ac:dyDescent="0.25">
      <c r="B7" s="3" t="s">
        <v>25</v>
      </c>
      <c r="C7" s="3" t="s">
        <v>26</v>
      </c>
    </row>
    <row r="8" spans="1:32" ht="60" customHeight="1" x14ac:dyDescent="0.25">
      <c r="B8" s="3" t="s">
        <v>27</v>
      </c>
      <c r="C8" s="3" t="s">
        <v>28</v>
      </c>
    </row>
    <row r="9" spans="1:32" ht="60" customHeight="1" x14ac:dyDescent="0.25">
      <c r="B9" s="3" t="s">
        <v>29</v>
      </c>
      <c r="C9" s="3" t="s">
        <v>30</v>
      </c>
    </row>
    <row r="10" spans="1:32" ht="60" customHeight="1" x14ac:dyDescent="0.25">
      <c r="B10" s="3" t="s">
        <v>31</v>
      </c>
      <c r="C10" s="3" t="s">
        <v>32</v>
      </c>
      <c r="L10" s="7"/>
    </row>
    <row r="11" spans="1:32" ht="60" customHeight="1" x14ac:dyDescent="0.25">
      <c r="B11" s="3" t="s">
        <v>33</v>
      </c>
      <c r="C11" s="3" t="s">
        <v>34</v>
      </c>
      <c r="L11" s="7"/>
    </row>
    <row r="12" spans="1:32" ht="60" customHeight="1" x14ac:dyDescent="0.25">
      <c r="B12" s="3" t="s">
        <v>35</v>
      </c>
      <c r="C12" s="3" t="s">
        <v>36</v>
      </c>
      <c r="L12" s="7"/>
    </row>
    <row r="13" spans="1:32" ht="60" customHeight="1" x14ac:dyDescent="0.25">
      <c r="B13" s="3" t="s">
        <v>37</v>
      </c>
      <c r="C13" s="3" t="s">
        <v>38</v>
      </c>
      <c r="L13" s="7"/>
      <c r="AF13" s="6"/>
    </row>
    <row r="14" spans="1:32" ht="60" customHeight="1" x14ac:dyDescent="0.25">
      <c r="B14" s="3" t="s">
        <v>39</v>
      </c>
      <c r="C14" s="3" t="s">
        <v>40</v>
      </c>
      <c r="L14" s="7"/>
    </row>
    <row r="15" spans="1:32" ht="60" customHeight="1" x14ac:dyDescent="0.25">
      <c r="B15" s="3" t="s">
        <v>41</v>
      </c>
      <c r="C15" s="3" t="s">
        <v>42</v>
      </c>
      <c r="L15" s="7"/>
    </row>
    <row r="16" spans="1:32" ht="60" customHeight="1" x14ac:dyDescent="0.25">
      <c r="B16" s="3" t="s">
        <v>43</v>
      </c>
      <c r="C16" s="3" t="s">
        <v>44</v>
      </c>
      <c r="L16" s="7"/>
      <c r="AE16" s="6"/>
    </row>
    <row r="17" spans="2:133" ht="60" customHeight="1" x14ac:dyDescent="0.25">
      <c r="B17" s="3" t="s">
        <v>45</v>
      </c>
      <c r="C17" s="3" t="s">
        <v>46</v>
      </c>
      <c r="L17" s="7"/>
      <c r="AE17" s="6"/>
    </row>
    <row r="18" spans="2:133" ht="59.25" customHeight="1" x14ac:dyDescent="0.25">
      <c r="B18" s="16" t="s">
        <v>47</v>
      </c>
      <c r="C18" s="16" t="s">
        <v>48</v>
      </c>
      <c r="L18" s="7"/>
    </row>
    <row r="19" spans="2:133" ht="59.25" customHeight="1" x14ac:dyDescent="0.25">
      <c r="B19" s="3" t="s">
        <v>49</v>
      </c>
      <c r="C19" s="3" t="s">
        <v>50</v>
      </c>
      <c r="L19" s="7"/>
    </row>
    <row r="20" spans="2:133" ht="59.25" customHeight="1" x14ac:dyDescent="0.25">
      <c r="B20" s="3" t="s">
        <v>51</v>
      </c>
      <c r="C20" s="3" t="s">
        <v>52</v>
      </c>
      <c r="L20" s="7"/>
    </row>
    <row r="21" spans="2:133" ht="59.25" customHeight="1" x14ac:dyDescent="0.25">
      <c r="B21" s="3" t="s">
        <v>53</v>
      </c>
      <c r="C21" s="3" t="s">
        <v>54</v>
      </c>
      <c r="L21" s="7"/>
      <c r="N21" s="6"/>
      <c r="EC21" s="17"/>
    </row>
    <row r="22" spans="2:133" ht="59.25" customHeight="1" x14ac:dyDescent="0.25">
      <c r="B22" s="3" t="s">
        <v>55</v>
      </c>
      <c r="C22" s="3" t="s">
        <v>56</v>
      </c>
      <c r="L22" s="7"/>
    </row>
    <row r="23" spans="2:133" ht="59.25" customHeight="1" x14ac:dyDescent="0.25">
      <c r="B23" s="3" t="s">
        <v>57</v>
      </c>
      <c r="C23" s="3" t="s">
        <v>58</v>
      </c>
      <c r="L23" s="7"/>
      <c r="S23" s="6"/>
    </row>
    <row r="24" spans="2:133" ht="59.25" customHeight="1" x14ac:dyDescent="0.25">
      <c r="B24" s="3" t="s">
        <v>59</v>
      </c>
      <c r="C24" s="3" t="s">
        <v>60</v>
      </c>
      <c r="L24" s="7"/>
    </row>
    <row r="25" spans="2:133" ht="59.25" customHeight="1" x14ac:dyDescent="0.25">
      <c r="B25" s="3" t="s">
        <v>61</v>
      </c>
      <c r="C25" s="3" t="s">
        <v>62</v>
      </c>
      <c r="L25" s="7"/>
    </row>
    <row r="26" spans="2:133" ht="59.25" customHeight="1" x14ac:dyDescent="0.25">
      <c r="B26" s="3" t="s">
        <v>63</v>
      </c>
      <c r="C26" s="3" t="s">
        <v>64</v>
      </c>
      <c r="L26" s="7"/>
    </row>
    <row r="27" spans="2:133" ht="59.25" customHeight="1" x14ac:dyDescent="0.25">
      <c r="B27" s="3" t="s">
        <v>65</v>
      </c>
      <c r="C27" s="3" t="s">
        <v>66</v>
      </c>
      <c r="L27" s="7"/>
    </row>
    <row r="28" spans="2:133" ht="59.25" customHeight="1" x14ac:dyDescent="0.25">
      <c r="B28" s="3" t="s">
        <v>67</v>
      </c>
      <c r="C28" s="3" t="s">
        <v>68</v>
      </c>
      <c r="L28" s="7"/>
    </row>
    <row r="29" spans="2:133" ht="59.25" customHeight="1" x14ac:dyDescent="0.25">
      <c r="B29" s="3" t="s">
        <v>69</v>
      </c>
      <c r="C29" s="3" t="s">
        <v>70</v>
      </c>
      <c r="L29" s="7"/>
    </row>
    <row r="30" spans="2:133" ht="59.25" customHeight="1" x14ac:dyDescent="0.25">
      <c r="B30" s="3" t="s">
        <v>71</v>
      </c>
      <c r="C30" s="3" t="s">
        <v>72</v>
      </c>
      <c r="L30" s="7"/>
    </row>
    <row r="31" spans="2:133" ht="59.25" customHeight="1" x14ac:dyDescent="0.25">
      <c r="B31" s="3" t="s">
        <v>73</v>
      </c>
      <c r="C31" s="3" t="s">
        <v>74</v>
      </c>
      <c r="L31" s="7"/>
    </row>
    <row r="32" spans="2:133" ht="59.25" customHeight="1" x14ac:dyDescent="0.25">
      <c r="B32" s="3" t="s">
        <v>75</v>
      </c>
      <c r="C32" s="3" t="s">
        <v>76</v>
      </c>
      <c r="L32" s="7"/>
    </row>
    <row r="33" spans="3:12" ht="59.25" customHeight="1" x14ac:dyDescent="0.25">
      <c r="L33" s="7"/>
    </row>
    <row r="34" spans="3:12" ht="59.25" customHeight="1" x14ac:dyDescent="0.25">
      <c r="J34" s="8"/>
      <c r="L34" s="7"/>
    </row>
    <row r="35" spans="3:12" ht="59.25" customHeight="1" x14ac:dyDescent="0.25">
      <c r="J35" s="8"/>
      <c r="L35" s="7"/>
    </row>
    <row r="36" spans="3:12" ht="31.4" customHeight="1" x14ac:dyDescent="0.25">
      <c r="L36" s="7"/>
    </row>
    <row r="37" spans="3:12" ht="31.4" customHeight="1" x14ac:dyDescent="0.25">
      <c r="L37" s="7"/>
    </row>
    <row r="38" spans="3:12" ht="30" customHeight="1" x14ac:dyDescent="0.25"/>
    <row r="39" spans="3:12" ht="30" customHeight="1" x14ac:dyDescent="0.25"/>
    <row r="40" spans="3:12" ht="30" customHeight="1" x14ac:dyDescent="0.25">
      <c r="G40" s="9"/>
    </row>
    <row r="41" spans="3:12" ht="30" customHeight="1" x14ac:dyDescent="0.25"/>
    <row r="42" spans="3:12" ht="31.4" customHeight="1" x14ac:dyDescent="0.25"/>
    <row r="43" spans="3:12" ht="31.4" customHeight="1" x14ac:dyDescent="0.25"/>
    <row r="44" spans="3:12" ht="31.4" customHeight="1" x14ac:dyDescent="0.25"/>
    <row r="45" spans="3:12" ht="30" customHeight="1" x14ac:dyDescent="0.25"/>
    <row r="46" spans="3:12" x14ac:dyDescent="0.25">
      <c r="C46" s="10"/>
      <c r="D46" s="10"/>
      <c r="E46" s="10"/>
      <c r="F46" s="10"/>
      <c r="G46" s="10"/>
      <c r="H46" s="10"/>
      <c r="I46" s="10"/>
    </row>
    <row r="50" spans="2:12" x14ac:dyDescent="0.25">
      <c r="B50" s="10"/>
      <c r="L50" s="3"/>
    </row>
    <row r="51" spans="2:12" x14ac:dyDescent="0.25">
      <c r="B51" s="10"/>
      <c r="L51" s="3"/>
    </row>
    <row r="52" spans="2:12" x14ac:dyDescent="0.25">
      <c r="B52" s="10"/>
      <c r="L52" s="3"/>
    </row>
  </sheetData>
  <pageMargins left="1.1023622047244099" right="0" top="0.27559055118110198" bottom="7.8740157480315001E-2" header="0.196850393700787" footer="3.9370078740157501E-2"/>
  <pageSetup paperSize="9" scale="38" orientation="portrait" r:id="rId1"/>
  <headerFooter alignWithMargins="0">
    <oddHeader>&amp;C&amp;"Calibri"&amp;10&amp;K000000 PUBLIC&amp;1#_x000D_&amp;G</oddHeader>
    <oddFooter>&amp;C&amp;14i
_x000D_&amp;1#&amp;"Calibri"&amp;10&amp;K000000 PUBLIC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03571-67C2-4A8B-8D58-E115116CA288}">
  <dimension ref="B4:EC269"/>
  <sheetViews>
    <sheetView showGridLines="0" view="pageBreakPreview" topLeftCell="A4" zoomScale="60" zoomScaleNormal="75" workbookViewId="0">
      <pane xSplit="2" ySplit="5" topLeftCell="C250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23.5" x14ac:dyDescent="0.55000000000000004"/>
  <cols>
    <col min="1" max="1" width="2.81640625" style="1302" customWidth="1"/>
    <col min="2" max="2" width="18.6328125" style="1339" customWidth="1"/>
    <col min="3" max="18" width="19" style="1302" customWidth="1"/>
    <col min="19" max="19" width="9" style="1302" customWidth="1"/>
    <col min="20" max="20" width="11.453125" style="1302" bestFit="1" customWidth="1"/>
    <col min="21" max="16384" width="9.1796875" style="1302"/>
  </cols>
  <sheetData>
    <row r="4" spans="2:93" ht="27" customHeight="1" thickBot="1" x14ac:dyDescent="0.6">
      <c r="B4" s="1342" t="s">
        <v>1031</v>
      </c>
    </row>
    <row r="5" spans="2:93" ht="36" customHeight="1" thickTop="1" thickBot="1" x14ac:dyDescent="0.65">
      <c r="B5" s="1343"/>
      <c r="C5" s="2058" t="s">
        <v>906</v>
      </c>
      <c r="D5" s="2058"/>
      <c r="E5" s="2058"/>
      <c r="F5" s="2058"/>
      <c r="G5" s="2058"/>
      <c r="H5" s="2058"/>
      <c r="I5" s="2058"/>
      <c r="J5" s="2058"/>
      <c r="K5" s="2058"/>
      <c r="L5" s="2059"/>
      <c r="M5" s="2058" t="s">
        <v>907</v>
      </c>
      <c r="N5" s="2058"/>
      <c r="O5" s="2058"/>
      <c r="P5" s="2058"/>
      <c r="Q5" s="2058"/>
      <c r="R5" s="2059"/>
      <c r="S5" s="1344"/>
    </row>
    <row r="6" spans="2:93" ht="36" customHeight="1" thickTop="1" thickBot="1" x14ac:dyDescent="0.65">
      <c r="B6" s="1345"/>
      <c r="C6" s="2060" t="s">
        <v>908</v>
      </c>
      <c r="D6" s="2060"/>
      <c r="E6" s="2061" t="s">
        <v>909</v>
      </c>
      <c r="F6" s="2061"/>
      <c r="G6" s="2060" t="s">
        <v>910</v>
      </c>
      <c r="H6" s="2060"/>
      <c r="I6" s="2060" t="s">
        <v>911</v>
      </c>
      <c r="J6" s="2060"/>
      <c r="K6" s="2061" t="s">
        <v>912</v>
      </c>
      <c r="L6" s="2062"/>
      <c r="M6" s="2060" t="s">
        <v>908</v>
      </c>
      <c r="N6" s="2060"/>
      <c r="O6" s="2061" t="s">
        <v>909</v>
      </c>
      <c r="P6" s="2061"/>
      <c r="Q6" s="2060" t="s">
        <v>910</v>
      </c>
      <c r="R6" s="2063"/>
      <c r="S6" s="1346"/>
      <c r="CO6" s="1308"/>
    </row>
    <row r="7" spans="2:93" ht="33.65" customHeight="1" thickTop="1" x14ac:dyDescent="0.6">
      <c r="B7" s="1345" t="s">
        <v>915</v>
      </c>
      <c r="C7" s="1604" t="s">
        <v>913</v>
      </c>
      <c r="D7" s="1604" t="s">
        <v>914</v>
      </c>
      <c r="E7" s="1605" t="s">
        <v>913</v>
      </c>
      <c r="F7" s="1605" t="s">
        <v>914</v>
      </c>
      <c r="G7" s="1604" t="s">
        <v>913</v>
      </c>
      <c r="H7" s="1604" t="s">
        <v>914</v>
      </c>
      <c r="I7" s="1604" t="s">
        <v>913</v>
      </c>
      <c r="J7" s="1604" t="s">
        <v>914</v>
      </c>
      <c r="K7" s="1604" t="s">
        <v>913</v>
      </c>
      <c r="L7" s="1347" t="s">
        <v>914</v>
      </c>
      <c r="M7" s="1604" t="s">
        <v>913</v>
      </c>
      <c r="N7" s="1604" t="s">
        <v>914</v>
      </c>
      <c r="O7" s="1605" t="s">
        <v>913</v>
      </c>
      <c r="P7" s="1605" t="s">
        <v>914</v>
      </c>
      <c r="Q7" s="1604" t="s">
        <v>913</v>
      </c>
      <c r="R7" s="1347" t="s">
        <v>914</v>
      </c>
      <c r="S7" s="1348"/>
      <c r="CO7" s="1308"/>
    </row>
    <row r="8" spans="2:93" s="1303" customFormat="1" ht="33.65" customHeight="1" thickBot="1" x14ac:dyDescent="0.3">
      <c r="B8" s="1349" t="s">
        <v>1047</v>
      </c>
      <c r="C8" s="1350" t="s">
        <v>914</v>
      </c>
      <c r="D8" s="1350" t="s">
        <v>916</v>
      </c>
      <c r="E8" s="1351" t="s">
        <v>914</v>
      </c>
      <c r="F8" s="1351" t="s">
        <v>916</v>
      </c>
      <c r="G8" s="1350" t="s">
        <v>914</v>
      </c>
      <c r="H8" s="1350" t="s">
        <v>916</v>
      </c>
      <c r="I8" s="1350" t="s">
        <v>914</v>
      </c>
      <c r="J8" s="1350" t="s">
        <v>916</v>
      </c>
      <c r="K8" s="1350" t="s">
        <v>914</v>
      </c>
      <c r="L8" s="1352" t="s">
        <v>916</v>
      </c>
      <c r="M8" s="1350" t="s">
        <v>914</v>
      </c>
      <c r="N8" s="1350" t="s">
        <v>916</v>
      </c>
      <c r="O8" s="1351" t="s">
        <v>914</v>
      </c>
      <c r="P8" s="1351" t="s">
        <v>916</v>
      </c>
      <c r="Q8" s="1350" t="s">
        <v>914</v>
      </c>
      <c r="R8" s="1352" t="s">
        <v>916</v>
      </c>
      <c r="S8" s="1353"/>
      <c r="CO8" s="1354"/>
    </row>
    <row r="9" spans="2:93" ht="36" hidden="1" customHeight="1" thickTop="1" x14ac:dyDescent="0.6">
      <c r="B9" s="1355">
        <v>38353</v>
      </c>
      <c r="C9" s="1356">
        <v>0.90495900000000007</v>
      </c>
      <c r="D9" s="1356"/>
      <c r="E9" s="1356">
        <v>1.704178</v>
      </c>
      <c r="F9" s="1356"/>
      <c r="G9" s="1356">
        <v>1.1834209999999998</v>
      </c>
      <c r="H9" s="1356"/>
      <c r="I9" s="1356">
        <v>0.75884399999999996</v>
      </c>
      <c r="J9" s="1356"/>
      <c r="K9" s="1356">
        <v>8.7189999999999993E-3</v>
      </c>
      <c r="L9" s="1357"/>
      <c r="M9" s="1356"/>
      <c r="N9" s="1356"/>
      <c r="O9" s="1356"/>
      <c r="P9" s="1356"/>
      <c r="Q9" s="1356"/>
      <c r="R9" s="1357"/>
      <c r="CO9" s="1308"/>
    </row>
    <row r="10" spans="2:93" ht="36" hidden="1" customHeight="1" x14ac:dyDescent="0.6">
      <c r="B10" s="1358">
        <v>38384</v>
      </c>
      <c r="C10" s="1606">
        <v>0.90579500000000013</v>
      </c>
      <c r="D10" s="1606"/>
      <c r="E10" s="1606">
        <v>1.7300630000000001</v>
      </c>
      <c r="F10" s="1606"/>
      <c r="G10" s="1606">
        <v>1.198591</v>
      </c>
      <c r="H10" s="1606"/>
      <c r="I10" s="1606">
        <v>0.77877200000000002</v>
      </c>
      <c r="J10" s="1606"/>
      <c r="K10" s="1606">
        <v>8.6430000000000014E-3</v>
      </c>
      <c r="L10" s="1359"/>
      <c r="M10" s="1606"/>
      <c r="N10" s="1606"/>
      <c r="O10" s="1606"/>
      <c r="P10" s="1606"/>
      <c r="Q10" s="1606"/>
      <c r="R10" s="1359"/>
      <c r="CO10" s="1308"/>
    </row>
    <row r="11" spans="2:93" ht="36" hidden="1" customHeight="1" x14ac:dyDescent="0.6">
      <c r="B11" s="1358">
        <v>38412</v>
      </c>
      <c r="C11" s="1606">
        <v>0.90754999999999997</v>
      </c>
      <c r="D11" s="1606"/>
      <c r="E11" s="1606">
        <v>1.7135359999999999</v>
      </c>
      <c r="F11" s="1606"/>
      <c r="G11" s="1606">
        <v>1.1817219999999999</v>
      </c>
      <c r="H11" s="1606"/>
      <c r="I11" s="1606">
        <v>0.75710200000000005</v>
      </c>
      <c r="J11" s="1606"/>
      <c r="K11" s="1606">
        <v>8.4679999999999998E-3</v>
      </c>
      <c r="L11" s="1359"/>
      <c r="M11" s="1606"/>
      <c r="N11" s="1606"/>
      <c r="O11" s="1606"/>
      <c r="P11" s="1606"/>
      <c r="Q11" s="1606"/>
      <c r="R11" s="1359"/>
      <c r="CO11" s="1308"/>
    </row>
    <row r="12" spans="2:93" ht="36" hidden="1" customHeight="1" x14ac:dyDescent="0.6">
      <c r="B12" s="1358">
        <v>38443</v>
      </c>
      <c r="C12" s="1606">
        <v>0.90809400000000007</v>
      </c>
      <c r="D12" s="1606"/>
      <c r="E12" s="1606">
        <v>1.7297169999999997</v>
      </c>
      <c r="F12" s="1606"/>
      <c r="G12" s="1606">
        <v>1.182348</v>
      </c>
      <c r="H12" s="1606"/>
      <c r="I12" s="1606">
        <v>0.76309499999999997</v>
      </c>
      <c r="J12" s="1606"/>
      <c r="K12" s="1606">
        <v>8.6040000000000005E-3</v>
      </c>
      <c r="L12" s="1359"/>
      <c r="M12" s="1606"/>
      <c r="N12" s="1606"/>
      <c r="O12" s="1606"/>
      <c r="P12" s="1606"/>
      <c r="Q12" s="1606"/>
      <c r="R12" s="1359"/>
      <c r="CO12" s="1308"/>
    </row>
    <row r="13" spans="2:93" ht="36" hidden="1" customHeight="1" x14ac:dyDescent="0.6">
      <c r="B13" s="1358">
        <v>38473</v>
      </c>
      <c r="C13" s="1606">
        <v>0.90660599999999991</v>
      </c>
      <c r="D13" s="1606"/>
      <c r="E13" s="1606">
        <v>1.6586189999999998</v>
      </c>
      <c r="F13" s="1606"/>
      <c r="G13" s="1606">
        <v>1.127297</v>
      </c>
      <c r="H13" s="1606"/>
      <c r="I13" s="1606">
        <v>0.72661200000000004</v>
      </c>
      <c r="J13" s="1606"/>
      <c r="K13" s="1606">
        <v>8.3759999999999998E-3</v>
      </c>
      <c r="L13" s="1359"/>
      <c r="M13" s="1606"/>
      <c r="N13" s="1606"/>
      <c r="O13" s="1606"/>
      <c r="P13" s="1606"/>
      <c r="Q13" s="1606"/>
      <c r="R13" s="1359"/>
      <c r="CO13" s="1308"/>
    </row>
    <row r="14" spans="2:93" ht="36" hidden="1" customHeight="1" x14ac:dyDescent="0.6">
      <c r="B14" s="1358">
        <v>38504</v>
      </c>
      <c r="C14" s="1606">
        <v>0.90749099999999994</v>
      </c>
      <c r="D14" s="1606"/>
      <c r="E14" s="1606">
        <v>1.64578</v>
      </c>
      <c r="F14" s="1606"/>
      <c r="G14" s="1606">
        <v>1.0952729999999999</v>
      </c>
      <c r="H14" s="1606"/>
      <c r="I14" s="1606">
        <v>0.70579499999999995</v>
      </c>
      <c r="J14" s="1606"/>
      <c r="K14" s="1606">
        <v>8.2019999999999992E-3</v>
      </c>
      <c r="L14" s="1359"/>
      <c r="M14" s="1606"/>
      <c r="N14" s="1606"/>
      <c r="O14" s="1606"/>
      <c r="P14" s="1606"/>
      <c r="Q14" s="1606"/>
      <c r="R14" s="1359"/>
      <c r="CO14" s="1308"/>
    </row>
    <row r="15" spans="2:93" ht="36" hidden="1" customHeight="1" x14ac:dyDescent="0.6">
      <c r="B15" s="1358">
        <v>38534</v>
      </c>
      <c r="C15" s="1606">
        <v>0.90772800000000009</v>
      </c>
      <c r="D15" s="1606"/>
      <c r="E15" s="1606">
        <v>1.6007389999999999</v>
      </c>
      <c r="F15" s="1606"/>
      <c r="G15" s="1606">
        <v>1.0998569999999999</v>
      </c>
      <c r="H15" s="1606"/>
      <c r="I15" s="1606">
        <v>0.70272200000000007</v>
      </c>
      <c r="J15" s="1606"/>
      <c r="K15" s="1606">
        <v>8.0700000000000008E-3</v>
      </c>
      <c r="L15" s="1359"/>
      <c r="M15" s="1606"/>
      <c r="N15" s="1606"/>
      <c r="O15" s="1606"/>
      <c r="P15" s="1606"/>
      <c r="Q15" s="1606"/>
      <c r="R15" s="1359"/>
      <c r="CO15" s="1308"/>
    </row>
    <row r="16" spans="2:93" ht="36" hidden="1" customHeight="1" x14ac:dyDescent="0.6">
      <c r="B16" s="1358">
        <v>38565</v>
      </c>
      <c r="C16" s="1606">
        <v>0.90864200000000006</v>
      </c>
      <c r="D16" s="1606"/>
      <c r="E16" s="1606">
        <v>1.6268149999999999</v>
      </c>
      <c r="F16" s="1606"/>
      <c r="G16" s="1606">
        <v>1.1115079999999999</v>
      </c>
      <c r="H16" s="1606"/>
      <c r="I16" s="1606">
        <v>0.71411000000000002</v>
      </c>
      <c r="J16" s="1606"/>
      <c r="K16" s="1606">
        <v>8.1300000000000001E-3</v>
      </c>
      <c r="L16" s="1359"/>
      <c r="M16" s="1606"/>
      <c r="N16" s="1606"/>
      <c r="O16" s="1606"/>
      <c r="P16" s="1606"/>
      <c r="Q16" s="1606"/>
      <c r="R16" s="1359"/>
      <c r="CO16" s="1308"/>
    </row>
    <row r="17" spans="2:133" ht="36" hidden="1" customHeight="1" x14ac:dyDescent="0.6">
      <c r="B17" s="1358">
        <v>38596</v>
      </c>
      <c r="C17" s="1606">
        <v>0.90864699999999998</v>
      </c>
      <c r="D17" s="1606"/>
      <c r="E17" s="1606">
        <v>1.6036999999999999</v>
      </c>
      <c r="F17" s="1606"/>
      <c r="G17" s="1606">
        <v>1.0957139999999999</v>
      </c>
      <c r="H17" s="1606"/>
      <c r="I17" s="1606">
        <v>0.70023999999999997</v>
      </c>
      <c r="J17" s="1606"/>
      <c r="K17" s="1606">
        <v>8.0000000000000002E-3</v>
      </c>
      <c r="L17" s="1359"/>
      <c r="M17" s="1606"/>
      <c r="N17" s="1606"/>
      <c r="O17" s="1606"/>
      <c r="P17" s="1606"/>
      <c r="Q17" s="1606"/>
      <c r="R17" s="1359"/>
      <c r="CO17" s="1308"/>
    </row>
    <row r="18" spans="2:133" ht="36" hidden="1" customHeight="1" x14ac:dyDescent="0.6">
      <c r="B18" s="1358">
        <v>38626</v>
      </c>
      <c r="C18" s="1606">
        <v>0.90836200000000011</v>
      </c>
      <c r="D18" s="1606"/>
      <c r="E18" s="1606">
        <v>1.6149440000000002</v>
      </c>
      <c r="F18" s="1606"/>
      <c r="G18" s="1606">
        <v>1.0957139999999999</v>
      </c>
      <c r="H18" s="1606"/>
      <c r="I18" s="1606">
        <v>0.70705399999999996</v>
      </c>
      <c r="J18" s="1606"/>
      <c r="K18" s="1606">
        <v>7.8309999999999994E-3</v>
      </c>
      <c r="L18" s="1359"/>
      <c r="M18" s="1606"/>
      <c r="N18" s="1606"/>
      <c r="O18" s="1606"/>
      <c r="P18" s="1606"/>
      <c r="Q18" s="1606"/>
      <c r="R18" s="1359"/>
      <c r="CO18" s="1308"/>
      <c r="EC18" s="1319"/>
    </row>
    <row r="19" spans="2:133" ht="36" hidden="1" customHeight="1" x14ac:dyDescent="0.6">
      <c r="B19" s="1358">
        <v>38657</v>
      </c>
      <c r="C19" s="1606">
        <v>0.90993999999999997</v>
      </c>
      <c r="D19" s="1606"/>
      <c r="E19" s="1606">
        <v>1.5671299999999999</v>
      </c>
      <c r="F19" s="1606"/>
      <c r="G19" s="1606">
        <v>1.06447</v>
      </c>
      <c r="H19" s="1606"/>
      <c r="I19" s="1606">
        <v>0.69022600000000001</v>
      </c>
      <c r="J19" s="1606"/>
      <c r="K19" s="1606">
        <v>7.5879999999999993E-3</v>
      </c>
      <c r="L19" s="1359"/>
      <c r="M19" s="1606"/>
      <c r="N19" s="1606"/>
      <c r="O19" s="1606"/>
      <c r="P19" s="1606"/>
      <c r="Q19" s="1606"/>
      <c r="R19" s="1359"/>
      <c r="CO19" s="1308"/>
    </row>
    <row r="20" spans="2:133" ht="36" hidden="1" customHeight="1" thickBot="1" x14ac:dyDescent="0.65">
      <c r="B20" s="1360">
        <v>38687</v>
      </c>
      <c r="C20" s="1361">
        <v>0.91308199999999995</v>
      </c>
      <c r="D20" s="1361"/>
      <c r="E20" s="1361">
        <v>1.5673299999999999</v>
      </c>
      <c r="F20" s="1361"/>
      <c r="G20" s="1361">
        <v>1.0814969999999999</v>
      </c>
      <c r="H20" s="1361"/>
      <c r="I20" s="1361">
        <v>0.69240000000000002</v>
      </c>
      <c r="J20" s="1361"/>
      <c r="K20" s="1361">
        <v>7.7379999999999992E-3</v>
      </c>
      <c r="L20" s="1362"/>
      <c r="M20" s="1361"/>
      <c r="N20" s="1361"/>
      <c r="O20" s="1361"/>
      <c r="P20" s="1361"/>
      <c r="Q20" s="1361"/>
      <c r="R20" s="1362"/>
      <c r="CO20" s="1308"/>
    </row>
    <row r="21" spans="2:133" ht="36" hidden="1" customHeight="1" thickTop="1" x14ac:dyDescent="0.6">
      <c r="B21" s="1358">
        <v>38718</v>
      </c>
      <c r="C21" s="1606">
        <v>0.91285699999999992</v>
      </c>
      <c r="D21" s="1606"/>
      <c r="E21" s="1606">
        <v>1.6136030000000001</v>
      </c>
      <c r="F21" s="1606"/>
      <c r="G21" s="1606">
        <v>1.1045590000000001</v>
      </c>
      <c r="H21" s="1606"/>
      <c r="I21" s="1606">
        <v>0.70725300000000002</v>
      </c>
      <c r="J21" s="1606"/>
      <c r="K21" s="1606">
        <v>7.7530000000000003E-3</v>
      </c>
      <c r="L21" s="1359"/>
      <c r="M21" s="1606"/>
      <c r="N21" s="1606"/>
      <c r="O21" s="1606"/>
      <c r="P21" s="1606"/>
      <c r="Q21" s="1606"/>
      <c r="R21" s="1359"/>
      <c r="CO21" s="1308"/>
    </row>
    <row r="22" spans="2:133" ht="36" hidden="1" customHeight="1" x14ac:dyDescent="0.6">
      <c r="B22" s="1358">
        <v>38749</v>
      </c>
      <c r="C22" s="1606">
        <v>0.91191299999999997</v>
      </c>
      <c r="D22" s="1606"/>
      <c r="E22" s="1606">
        <v>1.58619</v>
      </c>
      <c r="F22" s="1606"/>
      <c r="G22" s="1606">
        <v>1.084992</v>
      </c>
      <c r="H22" s="1606"/>
      <c r="I22" s="1606">
        <v>0.68928400000000001</v>
      </c>
      <c r="J22" s="1606"/>
      <c r="K22" s="1606">
        <v>7.7239999999999991E-3</v>
      </c>
      <c r="L22" s="1359"/>
      <c r="M22" s="1606"/>
      <c r="N22" s="1606"/>
      <c r="O22" s="1606"/>
      <c r="P22" s="1606"/>
      <c r="Q22" s="1606"/>
      <c r="R22" s="1359"/>
      <c r="CO22" s="1308"/>
    </row>
    <row r="23" spans="2:133" ht="36" hidden="1" customHeight="1" x14ac:dyDescent="0.6">
      <c r="B23" s="1358">
        <v>38777</v>
      </c>
      <c r="C23" s="1606">
        <v>0.91388099999999994</v>
      </c>
      <c r="D23" s="1606"/>
      <c r="E23" s="1606">
        <v>1.6036950000000001</v>
      </c>
      <c r="F23" s="1606"/>
      <c r="G23" s="1606">
        <v>1.1008799999999999</v>
      </c>
      <c r="H23" s="1606"/>
      <c r="I23" s="1606">
        <v>0.69934600000000002</v>
      </c>
      <c r="J23" s="1606"/>
      <c r="K23" s="1606">
        <v>7.7530000000000003E-3</v>
      </c>
      <c r="L23" s="1359"/>
      <c r="M23" s="1606"/>
      <c r="N23" s="1606"/>
      <c r="O23" s="1606"/>
      <c r="P23" s="1606"/>
      <c r="Q23" s="1606"/>
      <c r="R23" s="1359"/>
      <c r="CO23" s="1308"/>
    </row>
    <row r="24" spans="2:133" ht="36" hidden="1" customHeight="1" x14ac:dyDescent="0.6">
      <c r="B24" s="1358">
        <v>38808</v>
      </c>
      <c r="C24" s="1606">
        <v>0.91410200000000008</v>
      </c>
      <c r="D24" s="1606"/>
      <c r="E24" s="1606">
        <v>1.639923</v>
      </c>
      <c r="F24" s="1606"/>
      <c r="G24" s="1606">
        <v>1.144169</v>
      </c>
      <c r="H24" s="1606"/>
      <c r="I24" s="1606">
        <v>0.72292400000000001</v>
      </c>
      <c r="J24" s="1606"/>
      <c r="K24" s="1606">
        <v>7.9719999999999999E-3</v>
      </c>
      <c r="L24" s="1359"/>
      <c r="M24" s="1606"/>
      <c r="N24" s="1606"/>
      <c r="O24" s="1606"/>
      <c r="P24" s="1606"/>
      <c r="Q24" s="1606"/>
      <c r="R24" s="1359"/>
      <c r="CO24" s="1308"/>
    </row>
    <row r="25" spans="2:133" ht="36" hidden="1" customHeight="1" x14ac:dyDescent="0.6">
      <c r="B25" s="1358">
        <v>38838</v>
      </c>
      <c r="C25" s="1606">
        <v>0.91450100000000001</v>
      </c>
      <c r="D25" s="1606"/>
      <c r="E25" s="1606">
        <v>1.715625</v>
      </c>
      <c r="F25" s="1606"/>
      <c r="G25" s="1606">
        <v>1.17391</v>
      </c>
      <c r="H25" s="1606"/>
      <c r="I25" s="1606">
        <v>0.753826</v>
      </c>
      <c r="J25" s="1606"/>
      <c r="K25" s="1606">
        <v>8.1630000000000001E-3</v>
      </c>
      <c r="L25" s="1359"/>
      <c r="M25" s="1606"/>
      <c r="N25" s="1606"/>
      <c r="O25" s="1606"/>
      <c r="P25" s="1606"/>
      <c r="Q25" s="1606"/>
      <c r="R25" s="1359"/>
      <c r="CO25" s="1308"/>
    </row>
    <row r="26" spans="2:133" ht="36" hidden="1" customHeight="1" x14ac:dyDescent="0.6">
      <c r="B26" s="1358">
        <v>38869</v>
      </c>
      <c r="C26" s="1606">
        <v>0.91910200000000009</v>
      </c>
      <c r="D26" s="1606"/>
      <c r="E26" s="1606">
        <v>1.676007</v>
      </c>
      <c r="F26" s="1606"/>
      <c r="G26" s="1606">
        <v>1.1621680000000001</v>
      </c>
      <c r="H26" s="1606"/>
      <c r="I26" s="1606">
        <v>0.74270600000000009</v>
      </c>
      <c r="J26" s="1606"/>
      <c r="K26" s="1606">
        <v>7.9880000000000003E-3</v>
      </c>
      <c r="L26" s="1359"/>
      <c r="M26" s="1606"/>
      <c r="N26" s="1606"/>
      <c r="O26" s="1606"/>
      <c r="P26" s="1606"/>
      <c r="Q26" s="1606"/>
      <c r="R26" s="1359"/>
      <c r="CO26" s="1308"/>
    </row>
    <row r="27" spans="2:133" ht="36" hidden="1" customHeight="1" x14ac:dyDescent="0.6">
      <c r="B27" s="1358">
        <v>38899</v>
      </c>
      <c r="C27" s="1606">
        <v>0.91981900000000005</v>
      </c>
      <c r="D27" s="1606"/>
      <c r="E27" s="1606">
        <v>1.7062360000000001</v>
      </c>
      <c r="F27" s="1606"/>
      <c r="G27" s="1606">
        <v>1.165637</v>
      </c>
      <c r="H27" s="1606"/>
      <c r="I27" s="1606">
        <v>0.7432439999999999</v>
      </c>
      <c r="J27" s="1606"/>
      <c r="K27" s="1606">
        <v>8.0079999999999995E-3</v>
      </c>
      <c r="L27" s="1359"/>
      <c r="M27" s="1606"/>
      <c r="N27" s="1606"/>
      <c r="O27" s="1606"/>
      <c r="P27" s="1606"/>
      <c r="Q27" s="1606"/>
      <c r="R27" s="1359"/>
      <c r="CO27" s="1308"/>
    </row>
    <row r="28" spans="2:133" ht="36" hidden="1" customHeight="1" x14ac:dyDescent="0.6">
      <c r="B28" s="1358">
        <v>38930</v>
      </c>
      <c r="C28" s="1606">
        <v>0.91976200000000008</v>
      </c>
      <c r="D28" s="1606"/>
      <c r="E28" s="1606">
        <v>1.7540819999999999</v>
      </c>
      <c r="F28" s="1606"/>
      <c r="G28" s="1606">
        <v>1.1797070000000001</v>
      </c>
      <c r="H28" s="1606"/>
      <c r="I28" s="1606">
        <v>0.74925399999999998</v>
      </c>
      <c r="J28" s="1606"/>
      <c r="K28" s="1606">
        <v>7.842E-3</v>
      </c>
      <c r="L28" s="1359"/>
      <c r="M28" s="1606"/>
      <c r="N28" s="1606"/>
      <c r="O28" s="1606"/>
      <c r="P28" s="1606"/>
      <c r="Q28" s="1606"/>
      <c r="R28" s="1359"/>
      <c r="CO28" s="1308"/>
    </row>
    <row r="29" spans="2:133" ht="36" hidden="1" customHeight="1" x14ac:dyDescent="0.6">
      <c r="B29" s="1358">
        <v>38961</v>
      </c>
      <c r="C29" s="1606">
        <v>0.92095100000000008</v>
      </c>
      <c r="D29" s="1606"/>
      <c r="E29" s="1606">
        <v>1.7326700000000002</v>
      </c>
      <c r="F29" s="1606"/>
      <c r="G29" s="1606">
        <v>1.1740379999999999</v>
      </c>
      <c r="H29" s="1606"/>
      <c r="I29" s="1606">
        <v>0.7350810000000001</v>
      </c>
      <c r="J29" s="1606"/>
      <c r="K29" s="1606">
        <v>44013</v>
      </c>
      <c r="L29" s="1359"/>
      <c r="M29" s="1606"/>
      <c r="N29" s="1606"/>
      <c r="O29" s="1606"/>
      <c r="P29" s="1606"/>
      <c r="Q29" s="1606"/>
      <c r="R29" s="1359"/>
      <c r="CO29" s="1308"/>
    </row>
    <row r="30" spans="2:133" ht="36" hidden="1" customHeight="1" x14ac:dyDescent="0.6">
      <c r="B30" s="1358">
        <v>38991</v>
      </c>
      <c r="C30" s="1606">
        <v>0.92244400000000004</v>
      </c>
      <c r="D30" s="1606"/>
      <c r="E30" s="1606">
        <v>1.751155</v>
      </c>
      <c r="F30" s="1606"/>
      <c r="G30" s="1606">
        <v>1.17008</v>
      </c>
      <c r="H30" s="1606"/>
      <c r="I30" s="1606">
        <v>0.735375</v>
      </c>
      <c r="J30" s="1606"/>
      <c r="K30" s="1606">
        <v>7.8219999999999991E-3</v>
      </c>
      <c r="L30" s="1359"/>
      <c r="M30" s="1606"/>
      <c r="N30" s="1606"/>
      <c r="O30" s="1606"/>
      <c r="P30" s="1606"/>
      <c r="Q30" s="1606"/>
      <c r="R30" s="1359"/>
      <c r="CO30" s="1308"/>
    </row>
    <row r="31" spans="2:133" ht="36" hidden="1" customHeight="1" x14ac:dyDescent="0.6">
      <c r="B31" s="1358">
        <v>39022</v>
      </c>
      <c r="C31" s="1606">
        <v>0.92294500000000013</v>
      </c>
      <c r="D31" s="1606"/>
      <c r="E31" s="1606">
        <v>1.8013279999999998</v>
      </c>
      <c r="F31" s="1606"/>
      <c r="G31" s="1606">
        <v>1.2142569999999999</v>
      </c>
      <c r="H31" s="1606"/>
      <c r="I31" s="1606">
        <v>0.76337600000000005</v>
      </c>
      <c r="J31" s="1606"/>
      <c r="K31" s="1606">
        <v>7.9349999999999993E-3</v>
      </c>
      <c r="L31" s="1359"/>
      <c r="M31" s="1606"/>
      <c r="N31" s="1606"/>
      <c r="O31" s="1606"/>
      <c r="P31" s="1606"/>
      <c r="Q31" s="1606"/>
      <c r="R31" s="1359"/>
      <c r="CO31" s="1308"/>
    </row>
    <row r="32" spans="2:133" ht="36" hidden="1" customHeight="1" thickBot="1" x14ac:dyDescent="0.6">
      <c r="B32" s="1358">
        <v>39052</v>
      </c>
      <c r="C32" s="1606">
        <v>0.92354999999999998</v>
      </c>
      <c r="D32" s="1606"/>
      <c r="E32" s="1606">
        <v>1.8102659999999999</v>
      </c>
      <c r="F32" s="1606"/>
      <c r="G32" s="1606">
        <v>1.21445</v>
      </c>
      <c r="H32" s="1606"/>
      <c r="I32" s="1606">
        <v>0.75424599999999997</v>
      </c>
      <c r="J32" s="1606"/>
      <c r="K32" s="1606">
        <v>7.744E-3</v>
      </c>
      <c r="L32" s="1359"/>
      <c r="M32" s="1606"/>
      <c r="N32" s="1606"/>
      <c r="O32" s="1606"/>
      <c r="P32" s="1606"/>
      <c r="Q32" s="1606"/>
      <c r="R32" s="1359"/>
      <c r="CO32" s="1308"/>
    </row>
    <row r="33" spans="2:93" ht="36" hidden="1" customHeight="1" thickTop="1" x14ac:dyDescent="0.6">
      <c r="B33" s="1355">
        <v>39083</v>
      </c>
      <c r="C33" s="1356">
        <v>0.91285700000000003</v>
      </c>
      <c r="D33" s="1356"/>
      <c r="E33" s="1356">
        <v>1.8194349999999999</v>
      </c>
      <c r="F33" s="1356"/>
      <c r="G33" s="1356">
        <v>1.2026319999999999</v>
      </c>
      <c r="H33" s="1356"/>
      <c r="I33" s="1356">
        <v>0.73499999999999999</v>
      </c>
      <c r="J33" s="1356"/>
      <c r="K33" s="1356">
        <v>7.6E-3</v>
      </c>
      <c r="L33" s="1357"/>
      <c r="M33" s="1356"/>
      <c r="N33" s="1356"/>
      <c r="O33" s="1356"/>
      <c r="P33" s="1356"/>
      <c r="Q33" s="1356"/>
      <c r="R33" s="1357"/>
      <c r="CO33" s="1308"/>
    </row>
    <row r="34" spans="2:93" ht="36" hidden="1" customHeight="1" x14ac:dyDescent="0.6">
      <c r="B34" s="1358">
        <v>39114</v>
      </c>
      <c r="C34" s="1606">
        <v>0.92564199999999996</v>
      </c>
      <c r="D34" s="1606"/>
      <c r="E34" s="1606">
        <v>1.8190919999999999</v>
      </c>
      <c r="F34" s="1606"/>
      <c r="G34" s="1606">
        <v>1.219279</v>
      </c>
      <c r="H34" s="1606"/>
      <c r="I34" s="1606">
        <v>0.75580000000000003</v>
      </c>
      <c r="J34" s="1606"/>
      <c r="K34" s="1606">
        <v>7.7999999999999996E-3</v>
      </c>
      <c r="L34" s="1359"/>
      <c r="M34" s="1606"/>
      <c r="N34" s="1606"/>
      <c r="O34" s="1606"/>
      <c r="P34" s="1606"/>
      <c r="Q34" s="1606"/>
      <c r="R34" s="1359"/>
      <c r="T34" s="1363"/>
      <c r="CO34" s="1308"/>
    </row>
    <row r="35" spans="2:93" ht="36" hidden="1" customHeight="1" x14ac:dyDescent="0.6">
      <c r="B35" s="1358">
        <v>39142</v>
      </c>
      <c r="C35" s="1606">
        <v>0.92693799999999993</v>
      </c>
      <c r="D35" s="1606"/>
      <c r="E35" s="1606">
        <v>1.8225759999999998</v>
      </c>
      <c r="F35" s="1606"/>
      <c r="G35" s="1606">
        <v>1.236559</v>
      </c>
      <c r="H35" s="1606"/>
      <c r="I35" s="1606">
        <v>0.75890000000000002</v>
      </c>
      <c r="J35" s="1606"/>
      <c r="K35" s="1606">
        <v>7.7999999999999996E-3</v>
      </c>
      <c r="L35" s="1359"/>
      <c r="M35" s="1606"/>
      <c r="N35" s="1606"/>
      <c r="O35" s="1606"/>
      <c r="P35" s="1606"/>
      <c r="Q35" s="1606"/>
      <c r="R35" s="1359"/>
      <c r="CO35" s="1308"/>
    </row>
    <row r="36" spans="2:93" ht="36" hidden="1" customHeight="1" x14ac:dyDescent="0.6">
      <c r="B36" s="1358">
        <v>39173</v>
      </c>
      <c r="C36" s="1606">
        <v>0.92744699999999991</v>
      </c>
      <c r="D36" s="1606"/>
      <c r="E36" s="1606">
        <v>1.867391</v>
      </c>
      <c r="F36" s="1606"/>
      <c r="G36" s="1606">
        <v>1.260635</v>
      </c>
      <c r="H36" s="1606"/>
      <c r="I36" s="1606">
        <v>0.76600000000000001</v>
      </c>
      <c r="J36" s="1606"/>
      <c r="K36" s="1606">
        <v>7.7000000000000002E-3</v>
      </c>
      <c r="L36" s="1359"/>
      <c r="M36" s="1606"/>
      <c r="N36" s="1606"/>
      <c r="O36" s="1606"/>
      <c r="P36" s="1606"/>
      <c r="Q36" s="1606"/>
      <c r="R36" s="1359"/>
      <c r="CO36" s="1308"/>
    </row>
    <row r="37" spans="2:93" ht="36" hidden="1" customHeight="1" x14ac:dyDescent="0.6">
      <c r="B37" s="1358">
        <v>39203</v>
      </c>
      <c r="C37" s="1606">
        <v>0.92739300000000002</v>
      </c>
      <c r="D37" s="1606"/>
      <c r="E37" s="1606">
        <v>1.841423</v>
      </c>
      <c r="F37" s="1606"/>
      <c r="G37" s="1606">
        <v>1.2463010000000001</v>
      </c>
      <c r="H37" s="1606"/>
      <c r="I37" s="1606">
        <v>0.75580000000000003</v>
      </c>
      <c r="J37" s="1606"/>
      <c r="K37" s="1606">
        <v>7.6E-3</v>
      </c>
      <c r="L37" s="1359"/>
      <c r="M37" s="1606"/>
      <c r="N37" s="1606"/>
      <c r="O37" s="1606"/>
      <c r="P37" s="1606"/>
      <c r="Q37" s="1606"/>
      <c r="R37" s="1359"/>
      <c r="CO37" s="1308"/>
    </row>
    <row r="38" spans="2:93" ht="36" hidden="1" customHeight="1" x14ac:dyDescent="0.6">
      <c r="B38" s="1358">
        <v>39234</v>
      </c>
      <c r="C38" s="1606">
        <v>0.92852500000000004</v>
      </c>
      <c r="D38" s="1606"/>
      <c r="E38" s="1606">
        <v>1.859148</v>
      </c>
      <c r="F38" s="1606"/>
      <c r="G38" s="1606">
        <v>1.24776</v>
      </c>
      <c r="H38" s="1606"/>
      <c r="I38" s="1606">
        <v>0.75229999999999997</v>
      </c>
      <c r="J38" s="1606"/>
      <c r="K38" s="1606">
        <v>7.4999999999999997E-3</v>
      </c>
      <c r="L38" s="1359"/>
      <c r="M38" s="1606"/>
      <c r="N38" s="1606"/>
      <c r="O38" s="1606"/>
      <c r="P38" s="1606"/>
      <c r="Q38" s="1606"/>
      <c r="R38" s="1359"/>
      <c r="CO38" s="1308"/>
    </row>
    <row r="39" spans="2:93" ht="36" hidden="1" customHeight="1" x14ac:dyDescent="0.6">
      <c r="B39" s="1358">
        <v>39264</v>
      </c>
      <c r="C39" s="1606">
        <v>0.93</v>
      </c>
      <c r="D39" s="1606"/>
      <c r="E39" s="1606">
        <v>1.8931</v>
      </c>
      <c r="F39" s="1606"/>
      <c r="G39" s="1606">
        <v>1.276</v>
      </c>
      <c r="H39" s="1606"/>
      <c r="I39" s="1606">
        <v>0.77149999999999996</v>
      </c>
      <c r="J39" s="1606"/>
      <c r="K39" s="1606">
        <v>7.7999999999999996E-3</v>
      </c>
      <c r="L39" s="1359"/>
      <c r="M39" s="1606"/>
      <c r="N39" s="1606"/>
      <c r="O39" s="1606"/>
      <c r="P39" s="1606"/>
      <c r="Q39" s="1606"/>
      <c r="R39" s="1359"/>
      <c r="CO39" s="1308"/>
    </row>
    <row r="40" spans="2:93" ht="36" hidden="1" customHeight="1" x14ac:dyDescent="0.6">
      <c r="B40" s="1358">
        <v>39295</v>
      </c>
      <c r="C40" s="1606">
        <v>0.9355</v>
      </c>
      <c r="D40" s="1606"/>
      <c r="E40" s="1606">
        <v>1.8979999999999999</v>
      </c>
      <c r="F40" s="1606"/>
      <c r="G40" s="1606">
        <v>1.2777000000000001</v>
      </c>
      <c r="H40" s="1606"/>
      <c r="I40" s="1606">
        <v>0.77170000000000005</v>
      </c>
      <c r="J40" s="1606"/>
      <c r="K40" s="1606">
        <v>8.0999999999999996E-3</v>
      </c>
      <c r="L40" s="1359"/>
      <c r="M40" s="1606"/>
      <c r="N40" s="1606"/>
      <c r="O40" s="1606"/>
      <c r="P40" s="1606"/>
      <c r="Q40" s="1606"/>
      <c r="R40" s="1359"/>
      <c r="CO40" s="1308"/>
    </row>
    <row r="41" spans="2:93" ht="36" hidden="1" customHeight="1" x14ac:dyDescent="0.6">
      <c r="B41" s="1358">
        <v>39326</v>
      </c>
      <c r="C41" s="1606">
        <v>0.94279999999999997</v>
      </c>
      <c r="D41" s="1606"/>
      <c r="E41" s="1606">
        <v>1.9189000000000001</v>
      </c>
      <c r="F41" s="1606"/>
      <c r="G41" s="1606">
        <v>1.3351</v>
      </c>
      <c r="H41" s="1606"/>
      <c r="I41" s="1606">
        <v>0.80110000000000003</v>
      </c>
      <c r="J41" s="1606"/>
      <c r="K41" s="1606">
        <v>8.2000000000000007E-3</v>
      </c>
      <c r="L41" s="1359"/>
      <c r="M41" s="1606"/>
      <c r="N41" s="1606"/>
      <c r="O41" s="1606"/>
      <c r="P41" s="1606"/>
      <c r="Q41" s="1606"/>
      <c r="R41" s="1359"/>
      <c r="CO41" s="1308"/>
    </row>
    <row r="42" spans="2:93" ht="36" hidden="1" customHeight="1" x14ac:dyDescent="0.6">
      <c r="B42" s="1358">
        <v>39356</v>
      </c>
      <c r="C42" s="1606">
        <v>0.94550000000000001</v>
      </c>
      <c r="D42" s="1606"/>
      <c r="E42" s="1606">
        <v>1.9334</v>
      </c>
      <c r="F42" s="1606"/>
      <c r="G42" s="1606">
        <v>1.3475999999999999</v>
      </c>
      <c r="H42" s="1606"/>
      <c r="I42" s="1606">
        <v>0.81710000000000005</v>
      </c>
      <c r="J42" s="1606"/>
      <c r="K42" s="1606">
        <v>8.3000000000000001E-3</v>
      </c>
      <c r="L42" s="1359"/>
      <c r="M42" s="1606"/>
      <c r="N42" s="1606"/>
      <c r="O42" s="1606"/>
      <c r="P42" s="1606"/>
      <c r="Q42" s="1606"/>
      <c r="R42" s="1359"/>
      <c r="CO42" s="1308"/>
    </row>
    <row r="43" spans="2:93" ht="36" hidden="1" customHeight="1" x14ac:dyDescent="0.6">
      <c r="B43" s="1358">
        <v>39387</v>
      </c>
      <c r="C43" s="1606">
        <v>0.96799999999999997</v>
      </c>
      <c r="D43" s="1606"/>
      <c r="E43" s="1606">
        <v>2.0224000000000002</v>
      </c>
      <c r="F43" s="1606"/>
      <c r="G43" s="1606">
        <v>1.4428000000000001</v>
      </c>
      <c r="H43" s="1606"/>
      <c r="I43" s="1606">
        <v>0.85419999999999996</v>
      </c>
      <c r="J43" s="1606"/>
      <c r="K43" s="1606">
        <v>8.6999999999999994E-3</v>
      </c>
      <c r="L43" s="1359"/>
      <c r="M43" s="1606"/>
      <c r="N43" s="1606"/>
      <c r="O43" s="1606"/>
      <c r="P43" s="1606"/>
      <c r="Q43" s="1606"/>
      <c r="R43" s="1359"/>
      <c r="CO43" s="1308"/>
    </row>
    <row r="44" spans="2:93" ht="36" hidden="1" customHeight="1" thickBot="1" x14ac:dyDescent="0.65">
      <c r="B44" s="1360">
        <v>39417</v>
      </c>
      <c r="C44" s="1361">
        <v>0.97040000000000004</v>
      </c>
      <c r="D44" s="1361"/>
      <c r="E44" s="1361">
        <v>1.9511000000000001</v>
      </c>
      <c r="F44" s="1361"/>
      <c r="G44" s="1361">
        <v>1.4398</v>
      </c>
      <c r="H44" s="1361"/>
      <c r="I44" s="1361">
        <v>0.85370000000000001</v>
      </c>
      <c r="J44" s="1361"/>
      <c r="K44" s="1361">
        <v>8.6E-3</v>
      </c>
      <c r="L44" s="1362"/>
      <c r="M44" s="1361"/>
      <c r="N44" s="1361"/>
      <c r="O44" s="1361"/>
      <c r="P44" s="1361"/>
      <c r="Q44" s="1361"/>
      <c r="R44" s="1362"/>
      <c r="CO44" s="1308"/>
    </row>
    <row r="45" spans="2:93" ht="36" hidden="1" customHeight="1" thickTop="1" x14ac:dyDescent="0.6">
      <c r="B45" s="1358">
        <v>39448</v>
      </c>
      <c r="C45" s="1606">
        <v>0.97589999999999999</v>
      </c>
      <c r="D45" s="1606"/>
      <c r="E45" s="1606">
        <v>1.9426000000000001</v>
      </c>
      <c r="F45" s="1606"/>
      <c r="G45" s="1606">
        <v>1.446</v>
      </c>
      <c r="H45" s="1606"/>
      <c r="I45" s="1606">
        <v>0.89410000000000001</v>
      </c>
      <c r="J45" s="1606"/>
      <c r="K45" s="1606">
        <v>9.1000000000000004E-3</v>
      </c>
      <c r="L45" s="1359"/>
      <c r="M45" s="1606">
        <v>0.98880000000000001</v>
      </c>
      <c r="N45" s="1606"/>
      <c r="O45" s="1606">
        <v>1.9298</v>
      </c>
      <c r="P45" s="1606"/>
      <c r="Q45" s="1606">
        <v>1.4164000000000001</v>
      </c>
      <c r="R45" s="1359"/>
      <c r="S45" s="1364"/>
      <c r="V45" s="1365"/>
      <c r="W45" s="1366"/>
      <c r="X45" s="1366"/>
      <c r="Y45" s="1366"/>
      <c r="CO45" s="1308"/>
    </row>
    <row r="46" spans="2:93" ht="36" hidden="1" customHeight="1" x14ac:dyDescent="0.6">
      <c r="B46" s="1358">
        <v>39479</v>
      </c>
      <c r="C46" s="1606">
        <v>0.97509999999999997</v>
      </c>
      <c r="D46" s="1606"/>
      <c r="E46" s="1606">
        <v>1.954</v>
      </c>
      <c r="F46" s="1606"/>
      <c r="G46" s="1606">
        <v>1.4863999999999999</v>
      </c>
      <c r="H46" s="1606"/>
      <c r="I46" s="1606">
        <v>0.92769999999999997</v>
      </c>
      <c r="J46" s="1606"/>
      <c r="K46" s="1606">
        <v>9.2999999999999992E-3</v>
      </c>
      <c r="L46" s="1359"/>
      <c r="M46" s="1606">
        <v>0.98819999999999997</v>
      </c>
      <c r="N46" s="1606"/>
      <c r="O46" s="1606">
        <v>1.9317</v>
      </c>
      <c r="P46" s="1606"/>
      <c r="Q46" s="1606">
        <v>1.4550000000000001</v>
      </c>
      <c r="R46" s="1359"/>
      <c r="S46" s="1364"/>
      <c r="V46" s="1365"/>
      <c r="W46" s="1366"/>
      <c r="X46" s="1366"/>
      <c r="Y46" s="1366"/>
      <c r="CO46" s="1308"/>
    </row>
    <row r="47" spans="2:93" ht="36" hidden="1" customHeight="1" x14ac:dyDescent="0.6">
      <c r="B47" s="1358">
        <v>39508</v>
      </c>
      <c r="C47" s="1606">
        <v>0.97799999999999998</v>
      </c>
      <c r="D47" s="1606"/>
      <c r="E47" s="1606">
        <v>1.9618</v>
      </c>
      <c r="F47" s="1606"/>
      <c r="G47" s="1606">
        <v>1.546</v>
      </c>
      <c r="H47" s="1606"/>
      <c r="I47" s="1606">
        <v>0.98109999999999997</v>
      </c>
      <c r="J47" s="1606"/>
      <c r="K47" s="1606">
        <v>9.7999999999999997E-3</v>
      </c>
      <c r="L47" s="1359"/>
      <c r="M47" s="1606">
        <v>0.98980000000000001</v>
      </c>
      <c r="N47" s="1606"/>
      <c r="O47" s="1606">
        <v>1.9578</v>
      </c>
      <c r="P47" s="1606"/>
      <c r="Q47" s="1606">
        <v>1.55</v>
      </c>
      <c r="R47" s="1359"/>
      <c r="S47" s="1364"/>
      <c r="CO47" s="1308"/>
    </row>
    <row r="48" spans="2:93" ht="36" hidden="1" customHeight="1" x14ac:dyDescent="0.6">
      <c r="B48" s="1358">
        <v>39539</v>
      </c>
      <c r="C48" s="1606">
        <v>0.98719999999999997</v>
      </c>
      <c r="D48" s="1606"/>
      <c r="E48" s="1606">
        <v>1.9552</v>
      </c>
      <c r="F48" s="1606"/>
      <c r="G48" s="1606">
        <v>1.5548</v>
      </c>
      <c r="H48" s="1606"/>
      <c r="I48" s="1606">
        <v>0.95020000000000004</v>
      </c>
      <c r="J48" s="1606"/>
      <c r="K48" s="1606">
        <v>9.4999999999999998E-3</v>
      </c>
      <c r="L48" s="1359"/>
      <c r="M48" s="1606">
        <v>1.0041</v>
      </c>
      <c r="N48" s="1606"/>
      <c r="O48" s="1606">
        <v>1.9724999999999999</v>
      </c>
      <c r="P48" s="1606"/>
      <c r="Q48" s="1606">
        <v>1.5718000000000001</v>
      </c>
      <c r="R48" s="1359"/>
      <c r="S48" s="1364"/>
      <c r="V48" s="1365"/>
      <c r="W48" s="1366"/>
      <c r="X48" s="1366"/>
      <c r="Y48" s="1366"/>
      <c r="CO48" s="1308"/>
    </row>
    <row r="49" spans="2:93" ht="36" hidden="1" customHeight="1" x14ac:dyDescent="0.6">
      <c r="B49" s="1358">
        <v>39569</v>
      </c>
      <c r="C49" s="1606">
        <v>1.0024</v>
      </c>
      <c r="D49" s="1606"/>
      <c r="E49" s="1606">
        <v>1.982</v>
      </c>
      <c r="F49" s="1606"/>
      <c r="G49" s="1606">
        <v>1.5833999999999999</v>
      </c>
      <c r="H49" s="1606"/>
      <c r="I49" s="1606">
        <v>0.94789999999999996</v>
      </c>
      <c r="J49" s="1606"/>
      <c r="K49" s="1606">
        <v>9.4999999999999998E-3</v>
      </c>
      <c r="L49" s="1359"/>
      <c r="M49" s="1606">
        <v>1.0141</v>
      </c>
      <c r="N49" s="1606"/>
      <c r="O49" s="1606">
        <v>1.9850000000000001</v>
      </c>
      <c r="P49" s="1606"/>
      <c r="Q49" s="1606">
        <v>1.5823</v>
      </c>
      <c r="R49" s="1359"/>
      <c r="S49" s="1364"/>
      <c r="V49" s="1364"/>
      <c r="W49" s="1364"/>
      <c r="X49" s="1364"/>
      <c r="Y49" s="1364"/>
      <c r="CO49" s="1308"/>
    </row>
    <row r="50" spans="2:93" ht="36" hidden="1" customHeight="1" x14ac:dyDescent="0.6">
      <c r="B50" s="1358">
        <v>39600</v>
      </c>
      <c r="C50" s="1606">
        <v>1.0325</v>
      </c>
      <c r="D50" s="1606"/>
      <c r="E50" s="1606">
        <v>2.0453999999999999</v>
      </c>
      <c r="F50" s="1606"/>
      <c r="G50" s="1606">
        <v>1.6315</v>
      </c>
      <c r="H50" s="1606"/>
      <c r="I50" s="1606">
        <v>1.0039</v>
      </c>
      <c r="J50" s="1606"/>
      <c r="K50" s="1606">
        <v>9.7000000000000003E-3</v>
      </c>
      <c r="L50" s="1359"/>
      <c r="M50" s="1606">
        <v>1.0525</v>
      </c>
      <c r="N50" s="1606"/>
      <c r="O50" s="1606">
        <v>2.0491000000000001</v>
      </c>
      <c r="P50" s="1606"/>
      <c r="Q50" s="1606">
        <v>1.6312</v>
      </c>
      <c r="R50" s="1359"/>
      <c r="S50" s="1364"/>
      <c r="V50" s="1364"/>
      <c r="W50" s="1364"/>
      <c r="X50" s="1364"/>
      <c r="Y50" s="1364"/>
      <c r="CO50" s="1308"/>
    </row>
    <row r="51" spans="2:93" ht="36" hidden="1" customHeight="1" x14ac:dyDescent="0.6">
      <c r="B51" s="1358">
        <v>39630</v>
      </c>
      <c r="C51" s="1606">
        <v>1.0691999999999999</v>
      </c>
      <c r="D51" s="1606"/>
      <c r="E51" s="1606">
        <v>2.1549999999999998</v>
      </c>
      <c r="F51" s="1606"/>
      <c r="G51" s="1606">
        <v>1.6944999999999999</v>
      </c>
      <c r="H51" s="1606"/>
      <c r="I51" s="1606">
        <v>1.0168999999999999</v>
      </c>
      <c r="J51" s="1606"/>
      <c r="K51" s="1606">
        <v>9.9000000000000008E-3</v>
      </c>
      <c r="L51" s="1359"/>
      <c r="M51" s="1606">
        <v>1.0809</v>
      </c>
      <c r="N51" s="1606"/>
      <c r="O51" s="1606">
        <v>2.1379999999999999</v>
      </c>
      <c r="P51" s="1606"/>
      <c r="Q51" s="1606">
        <v>1.6904999999999999</v>
      </c>
      <c r="R51" s="1359"/>
      <c r="S51" s="1364"/>
      <c r="V51" s="1364"/>
      <c r="W51" s="1364"/>
      <c r="X51" s="1364"/>
      <c r="Y51" s="1364"/>
      <c r="CO51" s="1308"/>
    </row>
    <row r="52" spans="2:93" ht="36" hidden="1" customHeight="1" x14ac:dyDescent="0.6">
      <c r="B52" s="1358">
        <v>39661</v>
      </c>
      <c r="C52" s="1606">
        <v>1.1161000000000001</v>
      </c>
      <c r="D52" s="1606"/>
      <c r="E52" s="1606">
        <v>2.0453000000000001</v>
      </c>
      <c r="F52" s="1606"/>
      <c r="G52" s="1606">
        <v>1.6466000000000001</v>
      </c>
      <c r="H52" s="1606"/>
      <c r="I52" s="1606">
        <v>1.0024</v>
      </c>
      <c r="J52" s="1606"/>
      <c r="K52" s="1606">
        <v>1.01E-2</v>
      </c>
      <c r="L52" s="1359"/>
      <c r="M52" s="1606">
        <v>1.1294</v>
      </c>
      <c r="N52" s="1606"/>
      <c r="O52" s="1606">
        <v>2.1063000000000001</v>
      </c>
      <c r="P52" s="1606"/>
      <c r="Q52" s="1606">
        <v>1.6732</v>
      </c>
      <c r="R52" s="1359"/>
      <c r="S52" s="1364"/>
      <c r="V52" s="1364"/>
      <c r="W52" s="1364"/>
      <c r="X52" s="1364"/>
      <c r="Y52" s="1364"/>
      <c r="CO52" s="1308"/>
    </row>
    <row r="53" spans="2:93" ht="36" hidden="1" customHeight="1" x14ac:dyDescent="0.6">
      <c r="B53" s="1358">
        <v>39692</v>
      </c>
      <c r="C53" s="1606">
        <v>1.1345000000000001</v>
      </c>
      <c r="D53" s="1606"/>
      <c r="E53" s="1606">
        <v>2.0594000000000001</v>
      </c>
      <c r="F53" s="1606"/>
      <c r="G53" s="1606">
        <v>1.6532</v>
      </c>
      <c r="H53" s="1606"/>
      <c r="I53" s="1606">
        <v>1.0321</v>
      </c>
      <c r="J53" s="1606"/>
      <c r="K53" s="1606">
        <v>1.06E-2</v>
      </c>
      <c r="L53" s="1359"/>
      <c r="M53" s="1606">
        <v>1.1561999999999999</v>
      </c>
      <c r="N53" s="1606"/>
      <c r="O53" s="1606">
        <v>2.0207000000000002</v>
      </c>
      <c r="P53" s="1606"/>
      <c r="Q53" s="1606">
        <v>1.6796</v>
      </c>
      <c r="R53" s="1359"/>
      <c r="S53" s="1364"/>
      <c r="V53" s="1364"/>
      <c r="W53" s="1364"/>
      <c r="X53" s="1364"/>
      <c r="Y53" s="1364"/>
      <c r="CO53" s="1308"/>
    </row>
    <row r="54" spans="2:93" ht="36" hidden="1" customHeight="1" x14ac:dyDescent="0.6">
      <c r="B54" s="1358">
        <v>39722</v>
      </c>
      <c r="C54" s="1606">
        <v>1.1565000000000001</v>
      </c>
      <c r="D54" s="1606"/>
      <c r="E54" s="1606">
        <v>1.8781000000000001</v>
      </c>
      <c r="F54" s="1606"/>
      <c r="G54" s="1606">
        <v>1.5084</v>
      </c>
      <c r="H54" s="1606"/>
      <c r="I54" s="1606">
        <v>1.006</v>
      </c>
      <c r="J54" s="1606"/>
      <c r="K54" s="1606">
        <v>1.18E-2</v>
      </c>
      <c r="L54" s="1359"/>
      <c r="M54" s="1606">
        <v>1.1932</v>
      </c>
      <c r="N54" s="1606"/>
      <c r="O54" s="1606">
        <v>1.9673</v>
      </c>
      <c r="P54" s="1606"/>
      <c r="Q54" s="1606">
        <v>1.5631999999999999</v>
      </c>
      <c r="R54" s="1359"/>
      <c r="S54" s="1364"/>
      <c r="V54" s="1364"/>
      <c r="W54" s="1364"/>
      <c r="X54" s="1364"/>
      <c r="Y54" s="1364"/>
      <c r="CO54" s="1308"/>
    </row>
    <row r="55" spans="2:93" ht="36" hidden="1" customHeight="1" x14ac:dyDescent="0.6">
      <c r="B55" s="1358">
        <v>39753</v>
      </c>
      <c r="C55" s="1606">
        <v>1.1777</v>
      </c>
      <c r="D55" s="1606"/>
      <c r="E55" s="1606">
        <v>1.8025</v>
      </c>
      <c r="F55" s="1606"/>
      <c r="G55" s="1606">
        <v>1.5410999999999999</v>
      </c>
      <c r="H55" s="1606"/>
      <c r="I55" s="1606">
        <v>0.98519999999999996</v>
      </c>
      <c r="J55" s="1606"/>
      <c r="K55" s="1606">
        <v>1.24E-2</v>
      </c>
      <c r="L55" s="1359"/>
      <c r="M55" s="1606">
        <v>1.196</v>
      </c>
      <c r="N55" s="1606"/>
      <c r="O55" s="1606">
        <v>1.8295999999999999</v>
      </c>
      <c r="P55" s="1606"/>
      <c r="Q55" s="1606">
        <v>1.5382</v>
      </c>
      <c r="R55" s="1359"/>
      <c r="S55" s="1364"/>
      <c r="V55" s="1364"/>
      <c r="W55" s="1364"/>
      <c r="X55" s="1364"/>
      <c r="Y55" s="1364"/>
      <c r="CO55" s="1308"/>
    </row>
    <row r="56" spans="2:93" ht="36" hidden="1" customHeight="1" thickBot="1" x14ac:dyDescent="0.65">
      <c r="B56" s="1358">
        <v>39783</v>
      </c>
      <c r="C56" s="1606">
        <v>1.2141</v>
      </c>
      <c r="D56" s="1606"/>
      <c r="E56" s="1606">
        <v>1.8048999999999999</v>
      </c>
      <c r="F56" s="1606"/>
      <c r="G56" s="1606">
        <v>1.7211000000000001</v>
      </c>
      <c r="H56" s="1606"/>
      <c r="I56" s="1606">
        <v>1.1479999999999999</v>
      </c>
      <c r="J56" s="1606"/>
      <c r="K56" s="1606">
        <v>1.35E-2</v>
      </c>
      <c r="L56" s="1359"/>
      <c r="M56" s="1606">
        <v>1.2457</v>
      </c>
      <c r="N56" s="1606"/>
      <c r="O56" s="1606">
        <v>1.8654999999999999</v>
      </c>
      <c r="P56" s="1606"/>
      <c r="Q56" s="1606">
        <v>1.6887000000000001</v>
      </c>
      <c r="R56" s="1359"/>
      <c r="S56" s="1364"/>
      <c r="V56" s="1364"/>
      <c r="W56" s="1364"/>
      <c r="X56" s="1364"/>
      <c r="Y56" s="1364"/>
      <c r="CO56" s="1308"/>
    </row>
    <row r="57" spans="2:93" ht="36" hidden="1" customHeight="1" thickTop="1" x14ac:dyDescent="0.6">
      <c r="B57" s="1355">
        <v>39814</v>
      </c>
      <c r="C57" s="1356">
        <v>1.2827999999999999</v>
      </c>
      <c r="D57" s="1356"/>
      <c r="E57" s="1356">
        <v>1.8382000000000001</v>
      </c>
      <c r="F57" s="1356"/>
      <c r="G57" s="1356">
        <v>1.7067000000000001</v>
      </c>
      <c r="H57" s="1356"/>
      <c r="I57" s="1356">
        <v>1.0949</v>
      </c>
      <c r="J57" s="1356"/>
      <c r="K57" s="1356">
        <v>1.4200000000000001E-2</v>
      </c>
      <c r="L57" s="1357"/>
      <c r="M57" s="1356">
        <v>1.3368</v>
      </c>
      <c r="N57" s="1356"/>
      <c r="O57" s="1356">
        <v>1.8573</v>
      </c>
      <c r="P57" s="1356"/>
      <c r="Q57" s="1356">
        <v>1.7314000000000001</v>
      </c>
      <c r="R57" s="1357"/>
      <c r="S57" s="1367"/>
      <c r="V57" s="1364"/>
      <c r="W57" s="1364"/>
      <c r="X57" s="1364"/>
      <c r="Y57" s="1364"/>
    </row>
    <row r="58" spans="2:93" ht="36" hidden="1" customHeight="1" x14ac:dyDescent="0.6">
      <c r="B58" s="1358">
        <v>39845</v>
      </c>
      <c r="C58" s="1606">
        <v>1.3402000000000001</v>
      </c>
      <c r="D58" s="1606"/>
      <c r="E58" s="1606">
        <v>1.9411</v>
      </c>
      <c r="F58" s="1606"/>
      <c r="G58" s="1606">
        <v>1.7468999999999999</v>
      </c>
      <c r="H58" s="1606"/>
      <c r="I58" s="1606">
        <v>1.1349</v>
      </c>
      <c r="J58" s="1606"/>
      <c r="K58" s="1606">
        <v>1.3599999999999999E-2</v>
      </c>
      <c r="L58" s="1359"/>
      <c r="M58" s="1606">
        <v>1.3936999999999999</v>
      </c>
      <c r="N58" s="1606"/>
      <c r="O58" s="1606">
        <v>1.9246000000000001</v>
      </c>
      <c r="P58" s="1606"/>
      <c r="Q58" s="1606">
        <v>1.7612000000000001</v>
      </c>
      <c r="R58" s="1359"/>
      <c r="S58" s="1367"/>
      <c r="V58" s="1364"/>
      <c r="W58" s="1364"/>
      <c r="X58" s="1364"/>
      <c r="Y58" s="1364"/>
    </row>
    <row r="59" spans="2:93" ht="36" hidden="1" customHeight="1" x14ac:dyDescent="0.6">
      <c r="B59" s="1358">
        <v>39873</v>
      </c>
      <c r="C59" s="1606">
        <v>1.3832</v>
      </c>
      <c r="D59" s="1606"/>
      <c r="E59" s="1606">
        <v>1.9908999999999999</v>
      </c>
      <c r="F59" s="1606"/>
      <c r="G59" s="1606">
        <v>1.8357000000000001</v>
      </c>
      <c r="H59" s="1606"/>
      <c r="I59" s="1606">
        <v>1.2039</v>
      </c>
      <c r="J59" s="1606"/>
      <c r="K59" s="1606">
        <v>1.4E-2</v>
      </c>
      <c r="L59" s="1359"/>
      <c r="M59" s="1606">
        <v>1.4109</v>
      </c>
      <c r="N59" s="1606"/>
      <c r="O59" s="1606">
        <v>1.9990000000000001</v>
      </c>
      <c r="P59" s="1606"/>
      <c r="Q59" s="1606">
        <v>1.8613999999999999</v>
      </c>
      <c r="R59" s="1359"/>
      <c r="S59" s="1367"/>
      <c r="V59" s="1364"/>
      <c r="W59" s="1364"/>
      <c r="X59" s="1364"/>
      <c r="Y59" s="1364"/>
    </row>
    <row r="60" spans="2:93" ht="36" hidden="1" customHeight="1" x14ac:dyDescent="0.6">
      <c r="B60" s="1358">
        <v>39904</v>
      </c>
      <c r="C60" s="1606">
        <v>1.4041999999999999</v>
      </c>
      <c r="D60" s="1606"/>
      <c r="E60" s="1606">
        <v>2.0491999999999999</v>
      </c>
      <c r="F60" s="1606"/>
      <c r="G60" s="1606">
        <v>1.8453999999999999</v>
      </c>
      <c r="H60" s="1606"/>
      <c r="I60" s="1606">
        <v>1.2343999999999999</v>
      </c>
      <c r="J60" s="1606"/>
      <c r="K60" s="1606">
        <v>1.43E-2</v>
      </c>
      <c r="L60" s="1359"/>
      <c r="M60" s="1606">
        <v>1.4368000000000001</v>
      </c>
      <c r="N60" s="1606"/>
      <c r="O60" s="1606">
        <v>2.0909</v>
      </c>
      <c r="P60" s="1606"/>
      <c r="Q60" s="1606">
        <v>1.8635999999999999</v>
      </c>
      <c r="R60" s="1359"/>
      <c r="S60" s="1367"/>
      <c r="V60" s="1364"/>
      <c r="W60" s="1364"/>
      <c r="X60" s="1364"/>
      <c r="Y60" s="1364"/>
    </row>
    <row r="61" spans="2:93" ht="36" hidden="1" customHeight="1" x14ac:dyDescent="0.6">
      <c r="B61" s="1358">
        <v>39934</v>
      </c>
      <c r="C61" s="1606">
        <v>1.4396</v>
      </c>
      <c r="D61" s="1606"/>
      <c r="E61" s="1606">
        <v>2.2063999999999999</v>
      </c>
      <c r="F61" s="1606"/>
      <c r="G61" s="1606">
        <v>1.9973000000000001</v>
      </c>
      <c r="H61" s="1606"/>
      <c r="I61" s="1606">
        <v>1.3126</v>
      </c>
      <c r="J61" s="1606"/>
      <c r="K61" s="1606">
        <v>1.47E-2</v>
      </c>
      <c r="L61" s="1359"/>
      <c r="M61" s="1606">
        <v>1.4507000000000001</v>
      </c>
      <c r="N61" s="1606"/>
      <c r="O61" s="1606">
        <v>2.2496</v>
      </c>
      <c r="P61" s="1606"/>
      <c r="Q61" s="1606">
        <v>1.9642999999999999</v>
      </c>
      <c r="R61" s="1359"/>
      <c r="S61" s="1367"/>
      <c r="V61" s="1365"/>
      <c r="W61" s="1364"/>
      <c r="X61" s="1364"/>
      <c r="Y61" s="1364"/>
    </row>
    <row r="62" spans="2:93" ht="36" hidden="1" customHeight="1" x14ac:dyDescent="0.6">
      <c r="B62" s="1358">
        <v>39965</v>
      </c>
      <c r="C62" s="1606">
        <v>1.4724999999999999</v>
      </c>
      <c r="D62" s="1606"/>
      <c r="E62" s="1606">
        <v>2.4140999999999999</v>
      </c>
      <c r="F62" s="1606"/>
      <c r="G62" s="1606">
        <v>2.0657999999999999</v>
      </c>
      <c r="H62" s="1606"/>
      <c r="I62" s="1606">
        <v>1.3446</v>
      </c>
      <c r="J62" s="1606"/>
      <c r="K62" s="1606">
        <v>1.52E-2</v>
      </c>
      <c r="L62" s="1359"/>
      <c r="M62" s="1606">
        <v>1.4806999999999999</v>
      </c>
      <c r="N62" s="1606"/>
      <c r="O62" s="1606">
        <v>2.3904000000000001</v>
      </c>
      <c r="P62" s="1606"/>
      <c r="Q62" s="1606">
        <v>2.0402</v>
      </c>
      <c r="R62" s="1359"/>
      <c r="S62" s="1367"/>
      <c r="V62" s="1364"/>
      <c r="W62" s="1364"/>
      <c r="X62" s="1364"/>
      <c r="Y62" s="1364"/>
    </row>
    <row r="63" spans="2:93" ht="36" hidden="1" customHeight="1" x14ac:dyDescent="0.6">
      <c r="B63" s="1358">
        <v>39995</v>
      </c>
      <c r="C63" s="1606">
        <v>1.4858</v>
      </c>
      <c r="D63" s="1606"/>
      <c r="E63" s="1606">
        <v>2.3952</v>
      </c>
      <c r="F63" s="1606"/>
      <c r="G63" s="1606">
        <v>2.0857000000000001</v>
      </c>
      <c r="H63" s="1606"/>
      <c r="I63" s="1606">
        <v>1.351</v>
      </c>
      <c r="J63" s="1606"/>
      <c r="K63" s="1606">
        <v>1.54E-2</v>
      </c>
      <c r="L63" s="1359"/>
      <c r="M63" s="1606">
        <v>1.4841</v>
      </c>
      <c r="N63" s="1606"/>
      <c r="O63" s="1606">
        <v>2.4117999999999999</v>
      </c>
      <c r="P63" s="1606"/>
      <c r="Q63" s="1606">
        <v>2.0762</v>
      </c>
      <c r="R63" s="1359"/>
      <c r="S63" s="1367"/>
      <c r="V63" s="1364"/>
      <c r="W63" s="1364"/>
      <c r="X63" s="1364"/>
      <c r="Y63" s="1364"/>
    </row>
    <row r="64" spans="2:93" ht="36" hidden="1" customHeight="1" x14ac:dyDescent="0.6">
      <c r="B64" s="1358">
        <v>40026</v>
      </c>
      <c r="C64" s="1606">
        <v>1.4613</v>
      </c>
      <c r="D64" s="1606"/>
      <c r="E64" s="1606">
        <v>2.3473000000000002</v>
      </c>
      <c r="F64" s="1606"/>
      <c r="G64" s="1606">
        <v>2.0775000000000001</v>
      </c>
      <c r="H64" s="1606"/>
      <c r="I64" s="1606">
        <v>1.3805000000000001</v>
      </c>
      <c r="J64" s="1606"/>
      <c r="K64" s="1606">
        <v>1.5800000000000002E-2</v>
      </c>
      <c r="L64" s="1359"/>
      <c r="M64" s="1606">
        <v>1.4757</v>
      </c>
      <c r="N64" s="1606"/>
      <c r="O64" s="1606">
        <v>2.3858999999999999</v>
      </c>
      <c r="P64" s="1606"/>
      <c r="Q64" s="1606">
        <v>2.0804999999999998</v>
      </c>
      <c r="R64" s="1359"/>
      <c r="S64" s="1367"/>
      <c r="V64" s="1364"/>
      <c r="W64" s="1364"/>
      <c r="X64" s="1364"/>
      <c r="Y64" s="1364"/>
    </row>
    <row r="65" spans="2:25" ht="36" hidden="1" customHeight="1" x14ac:dyDescent="0.6">
      <c r="B65" s="1358">
        <v>40057</v>
      </c>
      <c r="C65" s="1606">
        <v>1.4514</v>
      </c>
      <c r="D65" s="1606"/>
      <c r="E65" s="1606">
        <v>2.3298000000000001</v>
      </c>
      <c r="F65" s="1606"/>
      <c r="G65" s="1606">
        <v>2.1175999999999999</v>
      </c>
      <c r="H65" s="1606"/>
      <c r="I65" s="1606">
        <v>1.4081999999999999</v>
      </c>
      <c r="J65" s="1606"/>
      <c r="K65" s="1606">
        <v>1.6199999999999999E-2</v>
      </c>
      <c r="L65" s="1359"/>
      <c r="M65" s="1606">
        <v>1.4757</v>
      </c>
      <c r="N65" s="1606"/>
      <c r="O65" s="1606">
        <v>2.3946000000000001</v>
      </c>
      <c r="P65" s="1606"/>
      <c r="Q65" s="1606">
        <v>2.1230000000000002</v>
      </c>
      <c r="R65" s="1359"/>
      <c r="S65" s="1367"/>
      <c r="V65" s="1364"/>
      <c r="W65" s="1364"/>
      <c r="X65" s="1364"/>
      <c r="Y65" s="1364"/>
    </row>
    <row r="66" spans="2:25" ht="36" hidden="1" customHeight="1" x14ac:dyDescent="0.6">
      <c r="B66" s="1358">
        <v>40087</v>
      </c>
      <c r="C66" s="1606">
        <v>1.4416</v>
      </c>
      <c r="D66" s="1606"/>
      <c r="E66" s="1606">
        <v>2.3774999999999999</v>
      </c>
      <c r="F66" s="1606"/>
      <c r="G66" s="1606">
        <v>2.1387999999999998</v>
      </c>
      <c r="H66" s="1606"/>
      <c r="I66" s="1606">
        <v>1.4254</v>
      </c>
      <c r="J66" s="1606"/>
      <c r="K66" s="1606">
        <v>1.6E-2</v>
      </c>
      <c r="L66" s="1359"/>
      <c r="M66" s="1606">
        <v>1.4614</v>
      </c>
      <c r="N66" s="1606"/>
      <c r="O66" s="1606">
        <v>2.3633999999999999</v>
      </c>
      <c r="P66" s="1606"/>
      <c r="Q66" s="1606">
        <v>2.1381999999999999</v>
      </c>
      <c r="R66" s="1359"/>
      <c r="S66" s="1367"/>
      <c r="V66" s="1364"/>
      <c r="W66" s="1364"/>
      <c r="X66" s="1364"/>
      <c r="Y66" s="1364"/>
    </row>
    <row r="67" spans="2:25" ht="36" hidden="1" customHeight="1" x14ac:dyDescent="0.6">
      <c r="B67" s="1358">
        <v>40118</v>
      </c>
      <c r="C67" s="1606">
        <v>1.4321999999999999</v>
      </c>
      <c r="D67" s="1606"/>
      <c r="E67" s="1606">
        <v>2.38</v>
      </c>
      <c r="F67" s="1606"/>
      <c r="G67" s="1606">
        <v>2.1528999999999998</v>
      </c>
      <c r="H67" s="1606"/>
      <c r="I67" s="1606">
        <v>1.4348000000000001</v>
      </c>
      <c r="J67" s="1606"/>
      <c r="K67" s="1606">
        <v>1.67E-2</v>
      </c>
      <c r="L67" s="1359"/>
      <c r="M67" s="1606">
        <v>1.4624999999999999</v>
      </c>
      <c r="N67" s="1606"/>
      <c r="O67" s="1606">
        <v>2.3805000000000001</v>
      </c>
      <c r="P67" s="1606"/>
      <c r="Q67" s="1606">
        <v>2.1532</v>
      </c>
      <c r="R67" s="1359"/>
      <c r="S67" s="1367"/>
      <c r="V67" s="1364"/>
      <c r="W67" s="1364"/>
      <c r="X67" s="1364"/>
      <c r="Y67" s="1364"/>
    </row>
    <row r="68" spans="2:25" ht="36" hidden="1" customHeight="1" thickBot="1" x14ac:dyDescent="0.65">
      <c r="B68" s="1360">
        <v>40148</v>
      </c>
      <c r="C68" s="1361">
        <v>1.4283999999999999</v>
      </c>
      <c r="D68" s="1361"/>
      <c r="E68" s="1361">
        <v>2.2991000000000001</v>
      </c>
      <c r="F68" s="1361"/>
      <c r="G68" s="1361">
        <v>2.0484</v>
      </c>
      <c r="H68" s="1361"/>
      <c r="I68" s="1361">
        <v>1.3917999999999999</v>
      </c>
      <c r="J68" s="1361"/>
      <c r="K68" s="1361">
        <v>1.5599999999999999E-2</v>
      </c>
      <c r="L68" s="1362"/>
      <c r="M68" s="1361">
        <v>1.4623999999999999</v>
      </c>
      <c r="N68" s="1361"/>
      <c r="O68" s="1361">
        <v>2.3304999999999998</v>
      </c>
      <c r="P68" s="1361"/>
      <c r="Q68" s="1361">
        <v>2.081</v>
      </c>
      <c r="R68" s="1362"/>
      <c r="S68" s="1367"/>
      <c r="V68" s="1364"/>
      <c r="W68" s="1364"/>
      <c r="X68" s="1364"/>
      <c r="Y68" s="1364"/>
    </row>
    <row r="69" spans="2:25" ht="36" hidden="1" customHeight="1" thickTop="1" x14ac:dyDescent="0.6">
      <c r="B69" s="1358">
        <v>40179</v>
      </c>
      <c r="C69" s="1607">
        <v>1.4257</v>
      </c>
      <c r="D69" s="1607"/>
      <c r="E69" s="1607">
        <v>2.31</v>
      </c>
      <c r="F69" s="1607"/>
      <c r="G69" s="1607">
        <v>2.0057999999999998</v>
      </c>
      <c r="H69" s="1607"/>
      <c r="I69" s="1607">
        <v>1.3573999999999999</v>
      </c>
      <c r="J69" s="1607"/>
      <c r="K69" s="1607">
        <v>1.5800000000000002E-2</v>
      </c>
      <c r="L69" s="1368"/>
      <c r="M69" s="1607">
        <v>1.4545999999999999</v>
      </c>
      <c r="N69" s="1607"/>
      <c r="O69" s="1607">
        <v>2.3285</v>
      </c>
      <c r="P69" s="1607"/>
      <c r="Q69" s="1607">
        <v>2.0358999999999998</v>
      </c>
      <c r="R69" s="1368"/>
      <c r="S69" s="1367"/>
      <c r="V69" s="1364"/>
      <c r="W69" s="1364"/>
      <c r="X69" s="1364"/>
      <c r="Y69" s="1364"/>
    </row>
    <row r="70" spans="2:25" ht="36" hidden="1" customHeight="1" x14ac:dyDescent="0.6">
      <c r="B70" s="1358">
        <v>40210</v>
      </c>
      <c r="C70" s="1607">
        <v>1.4266000000000001</v>
      </c>
      <c r="D70" s="1607"/>
      <c r="E70" s="1607">
        <v>2.9135</v>
      </c>
      <c r="F70" s="1607"/>
      <c r="G70" s="1607">
        <v>1.9338</v>
      </c>
      <c r="H70" s="1607"/>
      <c r="I70" s="1607">
        <v>1.3259000000000001</v>
      </c>
      <c r="J70" s="1607"/>
      <c r="K70" s="1607">
        <v>1.6E-2</v>
      </c>
      <c r="L70" s="1368"/>
      <c r="M70" s="1607">
        <v>1.4523999999999999</v>
      </c>
      <c r="N70" s="1607"/>
      <c r="O70" s="1607">
        <v>2.2677999999999998</v>
      </c>
      <c r="P70" s="1607"/>
      <c r="Q70" s="1607">
        <v>1.9767999999999999</v>
      </c>
      <c r="R70" s="1368"/>
      <c r="S70" s="1367"/>
      <c r="V70" s="1364"/>
      <c r="W70" s="1364"/>
      <c r="X70" s="1364"/>
      <c r="Y70" s="1364"/>
    </row>
    <row r="71" spans="2:25" ht="36" hidden="1" customHeight="1" x14ac:dyDescent="0.6">
      <c r="B71" s="1358">
        <v>40238</v>
      </c>
      <c r="C71" s="1607">
        <v>1.4168000000000001</v>
      </c>
      <c r="D71" s="1607"/>
      <c r="E71" s="1607">
        <v>2.1356999999999999</v>
      </c>
      <c r="F71" s="1607"/>
      <c r="G71" s="1607">
        <v>1.9108000000000001</v>
      </c>
      <c r="H71" s="1607"/>
      <c r="I71" s="1607">
        <v>1.3347</v>
      </c>
      <c r="J71" s="1607"/>
      <c r="K71" s="1607">
        <v>1.52E-2</v>
      </c>
      <c r="L71" s="1368"/>
      <c r="M71" s="1607">
        <v>1.4489000000000001</v>
      </c>
      <c r="N71" s="1607"/>
      <c r="O71" s="1607">
        <v>2.1755</v>
      </c>
      <c r="P71" s="1607"/>
      <c r="Q71" s="1607">
        <v>1.9691000000000001</v>
      </c>
      <c r="R71" s="1368"/>
      <c r="S71" s="1367"/>
      <c r="V71" s="1364"/>
      <c r="W71" s="1364"/>
      <c r="X71" s="1364"/>
      <c r="Y71" s="1364"/>
    </row>
    <row r="72" spans="2:25" ht="36" hidden="1" customHeight="1" x14ac:dyDescent="0.6">
      <c r="B72" s="1358">
        <v>40269</v>
      </c>
      <c r="C72" s="1607">
        <v>1.417</v>
      </c>
      <c r="D72" s="1607"/>
      <c r="E72" s="1607">
        <v>2.1705999999999999</v>
      </c>
      <c r="F72" s="1607"/>
      <c r="G72" s="1607">
        <v>1.8747</v>
      </c>
      <c r="H72" s="1607"/>
      <c r="I72" s="1607">
        <v>1.3159000000000001</v>
      </c>
      <c r="J72" s="1607"/>
      <c r="K72" s="1607">
        <v>1.5100000000000001E-2</v>
      </c>
      <c r="L72" s="1368"/>
      <c r="M72" s="1607">
        <v>1.4437</v>
      </c>
      <c r="N72" s="1607"/>
      <c r="O72" s="1607">
        <v>2.2343999999999999</v>
      </c>
      <c r="P72" s="1607"/>
      <c r="Q72" s="1607">
        <v>1.9281999999999999</v>
      </c>
      <c r="R72" s="1368"/>
      <c r="S72" s="1367"/>
      <c r="V72" s="1364"/>
      <c r="W72" s="1364"/>
      <c r="X72" s="1364"/>
      <c r="Y72" s="1364"/>
    </row>
    <row r="73" spans="2:25" ht="36" hidden="1" customHeight="1" x14ac:dyDescent="0.6">
      <c r="B73" s="1358">
        <v>40299</v>
      </c>
      <c r="C73" s="1607">
        <v>1.4206000000000001</v>
      </c>
      <c r="D73" s="1607"/>
      <c r="E73" s="1607">
        <v>2.0592999999999999</v>
      </c>
      <c r="F73" s="1607"/>
      <c r="G73" s="1607">
        <v>1.7470000000000001</v>
      </c>
      <c r="H73" s="1607"/>
      <c r="I73" s="1607">
        <v>1.2274</v>
      </c>
      <c r="J73" s="1607"/>
      <c r="K73" s="1607">
        <v>1.55E-2</v>
      </c>
      <c r="L73" s="1368"/>
      <c r="M73" s="1607">
        <v>1.4337</v>
      </c>
      <c r="N73" s="1607"/>
      <c r="O73" s="1607">
        <v>2.0691000000000002</v>
      </c>
      <c r="P73" s="1607"/>
      <c r="Q73" s="1607">
        <v>1.7732000000000001</v>
      </c>
      <c r="R73" s="1368"/>
      <c r="S73" s="1367"/>
      <c r="V73" s="1365"/>
      <c r="W73" s="1364"/>
      <c r="X73" s="1364"/>
      <c r="Y73" s="1364"/>
    </row>
    <row r="74" spans="2:25" ht="36" hidden="1" customHeight="1" x14ac:dyDescent="0.6">
      <c r="B74" s="1358">
        <v>40330</v>
      </c>
      <c r="C74" s="1607">
        <v>1.4267000000000001</v>
      </c>
      <c r="D74" s="1607"/>
      <c r="E74" s="1607">
        <v>2.1191</v>
      </c>
      <c r="F74" s="1607"/>
      <c r="G74" s="1607">
        <v>1.7277</v>
      </c>
      <c r="H74" s="1607"/>
      <c r="I74" s="1607">
        <v>1.3160000000000001</v>
      </c>
      <c r="J74" s="1607"/>
      <c r="K74" s="1607">
        <v>1.61E-2</v>
      </c>
      <c r="L74" s="1368"/>
      <c r="M74" s="1607">
        <v>1.44</v>
      </c>
      <c r="N74" s="1607"/>
      <c r="O74" s="1607">
        <v>2.1012</v>
      </c>
      <c r="P74" s="1607"/>
      <c r="Q74" s="1607">
        <v>1.7629999999999999</v>
      </c>
      <c r="R74" s="1368"/>
      <c r="S74" s="1367"/>
      <c r="V74" s="1364"/>
      <c r="W74" s="1364"/>
      <c r="X74" s="1364"/>
      <c r="Y74" s="1364"/>
    </row>
    <row r="75" spans="2:25" ht="36" hidden="1" customHeight="1" x14ac:dyDescent="0.6">
      <c r="B75" s="1358">
        <v>40360</v>
      </c>
      <c r="C75" s="1607">
        <v>1.4353</v>
      </c>
      <c r="D75" s="1607"/>
      <c r="E75" s="1607">
        <v>2.2395999999999998</v>
      </c>
      <c r="F75" s="1607"/>
      <c r="G75" s="1607">
        <v>1.8526</v>
      </c>
      <c r="H75" s="1607"/>
      <c r="I75" s="1607">
        <v>1.3835</v>
      </c>
      <c r="J75" s="1607"/>
      <c r="K75" s="1607">
        <v>1.67E-2</v>
      </c>
      <c r="L75" s="1368"/>
      <c r="M75" s="1607">
        <v>1.4504999999999999</v>
      </c>
      <c r="N75" s="1607"/>
      <c r="O75" s="1607">
        <v>2.2191000000000001</v>
      </c>
      <c r="P75" s="1607"/>
      <c r="Q75" s="1607">
        <v>1.8541000000000001</v>
      </c>
      <c r="R75" s="1368"/>
      <c r="S75" s="1367"/>
      <c r="V75" s="1364"/>
      <c r="W75" s="1364"/>
      <c r="X75" s="1364"/>
      <c r="Y75" s="1364"/>
    </row>
    <row r="76" spans="2:25" ht="36" hidden="1" customHeight="1" x14ac:dyDescent="0.6">
      <c r="B76" s="1358">
        <v>40391</v>
      </c>
      <c r="C76" s="1607">
        <v>1.4307000000000001</v>
      </c>
      <c r="D76" s="1607"/>
      <c r="E76" s="1607">
        <v>2.1949999999999998</v>
      </c>
      <c r="F76" s="1607"/>
      <c r="G76" s="1607">
        <v>1.8082</v>
      </c>
      <c r="H76" s="1607"/>
      <c r="I76" s="1607">
        <v>1.4024000000000001</v>
      </c>
      <c r="J76" s="1607"/>
      <c r="K76" s="1607">
        <v>1.7000000000000001E-2</v>
      </c>
      <c r="L76" s="1368"/>
      <c r="M76" s="1607">
        <v>1.4497</v>
      </c>
      <c r="N76" s="1607"/>
      <c r="O76" s="1607">
        <v>2.2313999999999998</v>
      </c>
      <c r="P76" s="1607"/>
      <c r="Q76" s="1607">
        <v>1.825</v>
      </c>
      <c r="R76" s="1368"/>
      <c r="S76" s="1367"/>
      <c r="V76" s="1364"/>
      <c r="W76" s="1364"/>
      <c r="X76" s="1364"/>
      <c r="Y76" s="1364"/>
    </row>
    <row r="77" spans="2:25" ht="36" hidden="1" customHeight="1" x14ac:dyDescent="0.6">
      <c r="B77" s="1358">
        <v>40422</v>
      </c>
      <c r="C77" s="1607">
        <v>1.4269000000000001</v>
      </c>
      <c r="D77" s="1607"/>
      <c r="E77" s="1607">
        <v>2.2503000000000002</v>
      </c>
      <c r="F77" s="1607"/>
      <c r="G77" s="1607">
        <v>1.944</v>
      </c>
      <c r="H77" s="1607"/>
      <c r="I77" s="1607">
        <v>1.4648000000000001</v>
      </c>
      <c r="J77" s="1607"/>
      <c r="K77" s="1607">
        <v>1.72E-2</v>
      </c>
      <c r="L77" s="1368"/>
      <c r="M77" s="1607">
        <v>1.4498</v>
      </c>
      <c r="N77" s="1607"/>
      <c r="O77" s="1607">
        <v>2.2311999999999999</v>
      </c>
      <c r="P77" s="1607"/>
      <c r="Q77" s="1607">
        <v>1.8791</v>
      </c>
      <c r="R77" s="1368"/>
      <c r="S77" s="1367"/>
      <c r="V77" s="1364"/>
      <c r="W77" s="1364"/>
      <c r="X77" s="1364"/>
      <c r="Y77" s="1364"/>
    </row>
    <row r="78" spans="2:25" ht="36" hidden="1" customHeight="1" x14ac:dyDescent="0.6">
      <c r="B78" s="1358">
        <v>40452</v>
      </c>
      <c r="C78" s="1607">
        <v>1.4293</v>
      </c>
      <c r="D78" s="1607"/>
      <c r="E78" s="1607">
        <v>2.2492999999999999</v>
      </c>
      <c r="F78" s="1607"/>
      <c r="G78" s="1607">
        <v>1.9752000000000001</v>
      </c>
      <c r="H78" s="1607"/>
      <c r="I78" s="1607">
        <v>1.4463999999999999</v>
      </c>
      <c r="J78" s="1607"/>
      <c r="K78" s="1607">
        <v>1.78E-2</v>
      </c>
      <c r="L78" s="1368"/>
      <c r="M78" s="1607">
        <v>1.4459</v>
      </c>
      <c r="N78" s="1607"/>
      <c r="O78" s="1607">
        <v>2.2521</v>
      </c>
      <c r="P78" s="1607"/>
      <c r="Q78" s="1607">
        <v>1.9528000000000001</v>
      </c>
      <c r="R78" s="1368"/>
      <c r="S78" s="1367"/>
      <c r="V78" s="1364"/>
      <c r="W78" s="1364"/>
      <c r="X78" s="1364"/>
      <c r="Y78" s="1364"/>
    </row>
    <row r="79" spans="2:25" ht="36" hidden="1" customHeight="1" x14ac:dyDescent="0.6">
      <c r="B79" s="1358">
        <v>40483</v>
      </c>
      <c r="C79" s="1607">
        <v>1.4367000000000001</v>
      </c>
      <c r="D79" s="1607"/>
      <c r="E79" s="1607">
        <v>2.1806000000000001</v>
      </c>
      <c r="F79" s="1607"/>
      <c r="G79" s="1607">
        <v>1.8895999999999999</v>
      </c>
      <c r="H79" s="1607"/>
      <c r="I79" s="1607">
        <v>1.444</v>
      </c>
      <c r="J79" s="1607"/>
      <c r="K79" s="1607">
        <v>1.7100000000000001E-2</v>
      </c>
      <c r="L79" s="1368"/>
      <c r="M79" s="1607">
        <v>1.4530000000000001</v>
      </c>
      <c r="N79" s="1607"/>
      <c r="O79" s="1607">
        <v>2.2848000000000002</v>
      </c>
      <c r="P79" s="1607"/>
      <c r="Q79" s="1607">
        <v>1.9665999999999999</v>
      </c>
      <c r="R79" s="1368"/>
      <c r="S79" s="1367"/>
      <c r="V79" s="1364"/>
      <c r="W79" s="1364"/>
      <c r="X79" s="1364"/>
      <c r="Y79" s="1364"/>
    </row>
    <row r="80" spans="2:25" ht="36" hidden="1" customHeight="1" thickBot="1" x14ac:dyDescent="0.65">
      <c r="B80" s="1358">
        <v>40513</v>
      </c>
      <c r="C80" s="1607">
        <v>1.4738</v>
      </c>
      <c r="D80" s="1607"/>
      <c r="E80" s="1607">
        <v>2.2709000000000001</v>
      </c>
      <c r="F80" s="1607"/>
      <c r="G80" s="1607">
        <v>1.9407000000000001</v>
      </c>
      <c r="H80" s="1607"/>
      <c r="I80" s="1607">
        <v>1.5492999999999999</v>
      </c>
      <c r="J80" s="1607"/>
      <c r="K80" s="1607">
        <v>1.7899999999999999E-2</v>
      </c>
      <c r="L80" s="1368"/>
      <c r="M80" s="1607">
        <v>1.4775</v>
      </c>
      <c r="N80" s="1607"/>
      <c r="O80" s="1607">
        <v>2.2683</v>
      </c>
      <c r="P80" s="1607"/>
      <c r="Q80" s="1607">
        <v>1.9550000000000001</v>
      </c>
      <c r="R80" s="1368"/>
      <c r="S80" s="1367"/>
      <c r="V80" s="1364"/>
      <c r="W80" s="1364"/>
      <c r="X80" s="1364"/>
      <c r="Y80" s="1364"/>
    </row>
    <row r="81" spans="2:25" ht="36" hidden="1" customHeight="1" thickTop="1" x14ac:dyDescent="0.6">
      <c r="B81" s="1355">
        <v>40544</v>
      </c>
      <c r="C81" s="1369">
        <v>1.5013000000000001</v>
      </c>
      <c r="D81" s="1369"/>
      <c r="E81" s="1369">
        <v>2.3571</v>
      </c>
      <c r="F81" s="1369"/>
      <c r="G81" s="1369">
        <v>2.0402</v>
      </c>
      <c r="H81" s="1369"/>
      <c r="I81" s="1369">
        <v>1.5694999999999999</v>
      </c>
      <c r="J81" s="1369"/>
      <c r="K81" s="1369">
        <v>1.7999999999999999E-2</v>
      </c>
      <c r="L81" s="1370"/>
      <c r="M81" s="1369">
        <v>1.5052000000000001</v>
      </c>
      <c r="N81" s="1369"/>
      <c r="O81" s="1369">
        <v>2.3491</v>
      </c>
      <c r="P81" s="1369"/>
      <c r="Q81" s="1369">
        <v>2.0072999999999999</v>
      </c>
      <c r="R81" s="1370"/>
      <c r="S81" s="1367"/>
      <c r="V81" s="1364"/>
      <c r="W81" s="1364"/>
      <c r="X81" s="1364"/>
      <c r="Y81" s="1364"/>
    </row>
    <row r="82" spans="2:25" ht="36" hidden="1" customHeight="1" x14ac:dyDescent="0.6">
      <c r="B82" s="1358">
        <v>40575</v>
      </c>
      <c r="C82" s="1607">
        <v>1.4937</v>
      </c>
      <c r="D82" s="1607"/>
      <c r="E82" s="1607">
        <v>2.4197000000000002</v>
      </c>
      <c r="F82" s="1607"/>
      <c r="G82" s="1607">
        <v>2.0642999999999998</v>
      </c>
      <c r="H82" s="1607"/>
      <c r="I82" s="1607">
        <v>1.6263000000000001</v>
      </c>
      <c r="J82" s="1607"/>
      <c r="K82" s="1607">
        <v>1.8499999999999999E-2</v>
      </c>
      <c r="L82" s="1368"/>
      <c r="M82" s="1607">
        <v>1.5141</v>
      </c>
      <c r="N82" s="1607"/>
      <c r="O82" s="1607">
        <v>2.3481999999999998</v>
      </c>
      <c r="P82" s="1607"/>
      <c r="Q82" s="1607">
        <v>2.0209000000000001</v>
      </c>
      <c r="R82" s="1368"/>
      <c r="S82" s="1367"/>
      <c r="V82" s="1364"/>
      <c r="W82" s="1364"/>
      <c r="X82" s="1364"/>
      <c r="Y82" s="1364"/>
    </row>
    <row r="83" spans="2:25" ht="36" hidden="1" customHeight="1" x14ac:dyDescent="0.6">
      <c r="B83" s="1358">
        <v>40603</v>
      </c>
      <c r="C83" s="1607">
        <v>1.5021</v>
      </c>
      <c r="D83" s="1607"/>
      <c r="E83" s="1607">
        <v>2.4338000000000002</v>
      </c>
      <c r="F83" s="1607"/>
      <c r="G83" s="1607">
        <v>2.1625000000000001</v>
      </c>
      <c r="H83" s="1607"/>
      <c r="I83" s="1607">
        <v>1.6584000000000001</v>
      </c>
      <c r="J83" s="1607"/>
      <c r="K83" s="1607">
        <v>1.83E-2</v>
      </c>
      <c r="L83" s="1368"/>
      <c r="M83" s="1607">
        <v>1.5277000000000001</v>
      </c>
      <c r="N83" s="1607"/>
      <c r="O83" s="1607">
        <v>2.4340999999999999</v>
      </c>
      <c r="P83" s="1607"/>
      <c r="Q83" s="1607">
        <v>2.1128</v>
      </c>
      <c r="R83" s="1368"/>
      <c r="S83" s="1367"/>
      <c r="V83" s="1364"/>
      <c r="W83" s="1364"/>
      <c r="X83" s="1364"/>
      <c r="Y83" s="1364"/>
    </row>
    <row r="84" spans="2:25" ht="36" hidden="1" customHeight="1" x14ac:dyDescent="0.6">
      <c r="B84" s="1358">
        <v>40634</v>
      </c>
      <c r="C84" s="1607">
        <v>1.4972000000000001</v>
      </c>
      <c r="D84" s="1607"/>
      <c r="E84" s="1607">
        <v>2.4874000000000001</v>
      </c>
      <c r="F84" s="1607"/>
      <c r="G84" s="1607">
        <v>2.218</v>
      </c>
      <c r="H84" s="1607"/>
      <c r="I84" s="1607">
        <v>1.7438</v>
      </c>
      <c r="J84" s="1607"/>
      <c r="K84" s="1607">
        <v>1.8599999999999998E-2</v>
      </c>
      <c r="L84" s="1368"/>
      <c r="M84" s="1607">
        <v>1.5286</v>
      </c>
      <c r="N84" s="1607"/>
      <c r="O84" s="1607">
        <v>2.4386999999999999</v>
      </c>
      <c r="P84" s="1607"/>
      <c r="Q84" s="1607">
        <v>2.1318999999999999</v>
      </c>
      <c r="R84" s="1368"/>
      <c r="S84" s="1367"/>
      <c r="V84" s="1364"/>
      <c r="W84" s="1364"/>
      <c r="X84" s="1364"/>
      <c r="Y84" s="1364"/>
    </row>
    <row r="85" spans="2:25" ht="36" hidden="1" customHeight="1" x14ac:dyDescent="0.6">
      <c r="B85" s="1358">
        <v>40664</v>
      </c>
      <c r="C85" s="1607">
        <v>1.5018</v>
      </c>
      <c r="D85" s="1607"/>
      <c r="E85" s="1607">
        <v>2.4401000000000002</v>
      </c>
      <c r="F85" s="1607"/>
      <c r="G85" s="1607">
        <v>2.1505999999999998</v>
      </c>
      <c r="H85" s="1607"/>
      <c r="I85" s="1607">
        <v>1.7703</v>
      </c>
      <c r="J85" s="1607"/>
      <c r="K85" s="1607">
        <v>1.8499999999999999E-2</v>
      </c>
      <c r="L85" s="1368"/>
      <c r="M85" s="1607">
        <v>1.5195000000000001</v>
      </c>
      <c r="N85" s="1607"/>
      <c r="O85" s="1607">
        <v>2.4396</v>
      </c>
      <c r="P85" s="1607"/>
      <c r="Q85" s="1607">
        <v>2.1291000000000002</v>
      </c>
      <c r="R85" s="1368"/>
      <c r="S85" s="1367"/>
      <c r="V85" s="1365"/>
      <c r="W85" s="1364"/>
      <c r="X85" s="1364"/>
      <c r="Y85" s="1364"/>
    </row>
    <row r="86" spans="2:25" ht="36" hidden="1" customHeight="1" x14ac:dyDescent="0.6">
      <c r="B86" s="1358">
        <v>40695</v>
      </c>
      <c r="C86" s="1607">
        <v>1.5064</v>
      </c>
      <c r="D86" s="1607"/>
      <c r="E86" s="1607">
        <v>2.4165999999999999</v>
      </c>
      <c r="F86" s="1607"/>
      <c r="G86" s="1607">
        <v>2.1522999999999999</v>
      </c>
      <c r="H86" s="1607"/>
      <c r="I86" s="1607">
        <v>1.8082</v>
      </c>
      <c r="J86" s="1607"/>
      <c r="K86" s="1607">
        <v>1.8800000000000001E-2</v>
      </c>
      <c r="L86" s="1368"/>
      <c r="M86" s="1607">
        <v>1.5173000000000001</v>
      </c>
      <c r="N86" s="1607"/>
      <c r="O86" s="1607">
        <v>2.4340999999999999</v>
      </c>
      <c r="P86" s="1607"/>
      <c r="Q86" s="1607">
        <v>2.14</v>
      </c>
      <c r="R86" s="1368"/>
      <c r="S86" s="1367"/>
      <c r="V86" s="1364"/>
      <c r="W86" s="1364"/>
      <c r="X86" s="1364"/>
      <c r="Y86" s="1364"/>
    </row>
    <row r="87" spans="2:25" ht="36" hidden="1" customHeight="1" x14ac:dyDescent="0.6">
      <c r="B87" s="1358">
        <v>40725</v>
      </c>
      <c r="C87" s="1607">
        <v>1.5055000000000001</v>
      </c>
      <c r="D87" s="1607"/>
      <c r="E87" s="1607">
        <v>2.4527999999999999</v>
      </c>
      <c r="F87" s="1607"/>
      <c r="G87" s="1607">
        <v>2.1547000000000001</v>
      </c>
      <c r="H87" s="1607"/>
      <c r="I87" s="1607">
        <v>1.8816999999999999</v>
      </c>
      <c r="J87" s="1607"/>
      <c r="K87" s="1607">
        <v>1.9400000000000001E-2</v>
      </c>
      <c r="L87" s="1368"/>
      <c r="M87" s="1607">
        <v>1.5145999999999999</v>
      </c>
      <c r="N87" s="1607"/>
      <c r="O87" s="1607">
        <v>2.4308999999999998</v>
      </c>
      <c r="P87" s="1607"/>
      <c r="Q87" s="1607">
        <v>2.1240999999999999</v>
      </c>
      <c r="R87" s="1368"/>
      <c r="S87" s="1367"/>
      <c r="V87" s="1364"/>
      <c r="W87" s="1364"/>
      <c r="X87" s="1364"/>
      <c r="Y87" s="1364"/>
    </row>
    <row r="88" spans="2:25" ht="36" hidden="1" customHeight="1" x14ac:dyDescent="0.6">
      <c r="B88" s="1358">
        <v>40756</v>
      </c>
      <c r="C88" s="1607">
        <v>1.5104</v>
      </c>
      <c r="D88" s="1607"/>
      <c r="E88" s="1607">
        <v>2.4756999999999998</v>
      </c>
      <c r="F88" s="1607"/>
      <c r="G88" s="1607">
        <v>2.1829000000000001</v>
      </c>
      <c r="H88" s="1607"/>
      <c r="I88" s="1607">
        <v>1.8604000000000001</v>
      </c>
      <c r="J88" s="1607"/>
      <c r="K88" s="1607">
        <v>1.9699999999999999E-2</v>
      </c>
      <c r="L88" s="1368"/>
      <c r="M88" s="1607">
        <v>1.5235000000000001</v>
      </c>
      <c r="N88" s="1607"/>
      <c r="O88" s="1607">
        <v>2.4504999999999999</v>
      </c>
      <c r="P88" s="1607"/>
      <c r="Q88" s="1607">
        <v>2.1387</v>
      </c>
      <c r="R88" s="1368"/>
      <c r="S88" s="1373"/>
      <c r="V88" s="1364"/>
      <c r="W88" s="1364"/>
      <c r="X88" s="1364"/>
      <c r="Y88" s="1364"/>
    </row>
    <row r="89" spans="2:25" ht="36" hidden="1" customHeight="1" x14ac:dyDescent="0.6">
      <c r="B89" s="1358">
        <v>40787</v>
      </c>
      <c r="C89" s="1607">
        <v>1.5224</v>
      </c>
      <c r="D89" s="1607"/>
      <c r="E89" s="1607">
        <v>2.4308000000000001</v>
      </c>
      <c r="F89" s="1607"/>
      <c r="G89" s="1607">
        <v>2.1265999999999998</v>
      </c>
      <c r="H89" s="1607"/>
      <c r="I89" s="1607">
        <v>1.7004999999999999</v>
      </c>
      <c r="J89" s="1607"/>
      <c r="K89" s="1607">
        <v>0.02</v>
      </c>
      <c r="L89" s="1368"/>
      <c r="M89" s="1607">
        <v>1.5789</v>
      </c>
      <c r="N89" s="1607"/>
      <c r="O89" s="1607">
        <v>2.4691000000000001</v>
      </c>
      <c r="P89" s="1607"/>
      <c r="Q89" s="1607">
        <v>2.1469</v>
      </c>
      <c r="R89" s="1368"/>
      <c r="S89" s="1373"/>
      <c r="V89" s="1364"/>
      <c r="W89" s="1364"/>
      <c r="X89" s="1364"/>
      <c r="Y89" s="1364"/>
    </row>
    <row r="90" spans="2:25" ht="36" hidden="1" customHeight="1" x14ac:dyDescent="0.6">
      <c r="B90" s="1358">
        <v>40817</v>
      </c>
      <c r="C90" s="1607">
        <v>1.5326</v>
      </c>
      <c r="D90" s="1607"/>
      <c r="E90" s="1607">
        <v>2.5019999999999998</v>
      </c>
      <c r="F90" s="1607"/>
      <c r="G90" s="1607">
        <v>2.1949000000000001</v>
      </c>
      <c r="H90" s="1607"/>
      <c r="I90" s="1607">
        <v>1.7889999999999999</v>
      </c>
      <c r="J90" s="1607"/>
      <c r="K90" s="1607">
        <v>1.9800000000000002E-2</v>
      </c>
      <c r="L90" s="1368"/>
      <c r="M90" s="1607">
        <v>1.603</v>
      </c>
      <c r="N90" s="1607"/>
      <c r="O90" s="1607">
        <v>2.4222999999999999</v>
      </c>
      <c r="P90" s="1607"/>
      <c r="Q90" s="1607">
        <v>2.2111999999999998</v>
      </c>
      <c r="R90" s="1368"/>
      <c r="S90" s="1373"/>
      <c r="V90" s="1364"/>
      <c r="W90" s="1364"/>
      <c r="X90" s="1364"/>
      <c r="Y90" s="1364"/>
    </row>
    <row r="91" spans="2:25" ht="36" hidden="1" customHeight="1" x14ac:dyDescent="0.6">
      <c r="B91" s="1358">
        <v>40848</v>
      </c>
      <c r="C91" s="1607">
        <v>1.5411999999999999</v>
      </c>
      <c r="D91" s="1607"/>
      <c r="E91" s="1607">
        <v>2.5078</v>
      </c>
      <c r="F91" s="1607"/>
      <c r="G91" s="1607">
        <v>2.1850999999999998</v>
      </c>
      <c r="H91" s="1607"/>
      <c r="I91" s="1607">
        <v>1.6987000000000001</v>
      </c>
      <c r="J91" s="1607"/>
      <c r="K91" s="1607">
        <v>0.20100000000000001</v>
      </c>
      <c r="L91" s="1368"/>
      <c r="M91" s="1607">
        <v>1.6355</v>
      </c>
      <c r="N91" s="1607"/>
      <c r="O91" s="1607">
        <v>2.5323000000000002</v>
      </c>
      <c r="P91" s="1607"/>
      <c r="Q91" s="1607">
        <v>2.19</v>
      </c>
      <c r="R91" s="1368"/>
      <c r="S91" s="1373"/>
      <c r="V91" s="1364"/>
      <c r="W91" s="1364"/>
      <c r="X91" s="1364"/>
      <c r="Y91" s="1364"/>
    </row>
    <row r="92" spans="2:25" ht="36" hidden="1" customHeight="1" thickBot="1" x14ac:dyDescent="0.65">
      <c r="B92" s="1360">
        <v>40878</v>
      </c>
      <c r="C92" s="1374">
        <v>1.5505</v>
      </c>
      <c r="D92" s="1374"/>
      <c r="E92" s="1374">
        <v>2.4946000000000002</v>
      </c>
      <c r="F92" s="1374"/>
      <c r="G92" s="1374">
        <v>2.1076000000000001</v>
      </c>
      <c r="H92" s="1374"/>
      <c r="I92" s="1374">
        <v>1.6838</v>
      </c>
      <c r="J92" s="1374"/>
      <c r="K92" s="1374">
        <v>2.0500000000000001E-2</v>
      </c>
      <c r="L92" s="1375"/>
      <c r="M92" s="1374">
        <v>1.6596</v>
      </c>
      <c r="N92" s="1374"/>
      <c r="O92" s="1374">
        <v>2.5472999999999999</v>
      </c>
      <c r="P92" s="1374"/>
      <c r="Q92" s="1374">
        <v>2.1591</v>
      </c>
      <c r="R92" s="1375"/>
      <c r="S92" s="1373"/>
      <c r="V92" s="1364"/>
      <c r="W92" s="1364"/>
      <c r="X92" s="1364"/>
      <c r="Y92" s="1364"/>
    </row>
    <row r="93" spans="2:25" ht="36" hidden="1" customHeight="1" thickTop="1" x14ac:dyDescent="0.6">
      <c r="B93" s="1358">
        <v>40909</v>
      </c>
      <c r="C93" s="1607">
        <v>1.6475</v>
      </c>
      <c r="D93" s="1607"/>
      <c r="E93" s="1606">
        <v>2.6233</v>
      </c>
      <c r="F93" s="1606"/>
      <c r="G93" s="1607">
        <v>2.1781000000000001</v>
      </c>
      <c r="H93" s="1607"/>
      <c r="I93" s="1607">
        <v>1.8196000000000001</v>
      </c>
      <c r="J93" s="1607"/>
      <c r="K93" s="1607">
        <v>2.18E-2</v>
      </c>
      <c r="L93" s="1368"/>
      <c r="M93" s="1607">
        <v>1.6957</v>
      </c>
      <c r="N93" s="1607"/>
      <c r="O93" s="1606">
        <v>2.6509</v>
      </c>
      <c r="P93" s="1606"/>
      <c r="Q93" s="1607">
        <v>2.2077</v>
      </c>
      <c r="R93" s="1368"/>
      <c r="S93" s="1376"/>
      <c r="V93" s="1364"/>
      <c r="W93" s="1364"/>
      <c r="X93" s="1364"/>
      <c r="Y93" s="1364"/>
    </row>
    <row r="94" spans="2:25" ht="36" hidden="1" customHeight="1" x14ac:dyDescent="0.6">
      <c r="B94" s="1358">
        <v>40940</v>
      </c>
      <c r="C94" s="1607">
        <v>1.6735</v>
      </c>
      <c r="D94" s="1607"/>
      <c r="E94" s="1606">
        <v>2.6764000000000001</v>
      </c>
      <c r="F94" s="1606"/>
      <c r="G94" s="1607">
        <v>2.2736000000000001</v>
      </c>
      <c r="H94" s="1607"/>
      <c r="I94" s="1607">
        <v>1.8568</v>
      </c>
      <c r="J94" s="1607"/>
      <c r="K94" s="1607">
        <v>2.07E-2</v>
      </c>
      <c r="L94" s="1368"/>
      <c r="M94" s="1607">
        <v>1.70025</v>
      </c>
      <c r="N94" s="1607"/>
      <c r="O94" s="1606">
        <v>2.6777500000000001</v>
      </c>
      <c r="P94" s="1606"/>
      <c r="Q94" s="1607">
        <v>2.2418499999999999</v>
      </c>
      <c r="R94" s="1368"/>
      <c r="S94" s="1376"/>
      <c r="V94" s="1364"/>
      <c r="W94" s="1364"/>
      <c r="X94" s="1364"/>
      <c r="Y94" s="1364"/>
    </row>
    <row r="95" spans="2:25" ht="36" hidden="1" customHeight="1" x14ac:dyDescent="0.6">
      <c r="B95" s="1358">
        <v>40969</v>
      </c>
      <c r="C95" s="1607">
        <v>1.6888000000000001</v>
      </c>
      <c r="D95" s="1607"/>
      <c r="E95" s="1606">
        <v>2.2599999999999998</v>
      </c>
      <c r="F95" s="1606"/>
      <c r="G95" s="1607">
        <v>2.3025000000000002</v>
      </c>
      <c r="H95" s="1607"/>
      <c r="I95" s="1607">
        <v>1.9192</v>
      </c>
      <c r="J95" s="1607"/>
      <c r="K95" s="1607">
        <v>2.1100000000000001E-2</v>
      </c>
      <c r="L95" s="1368"/>
      <c r="M95" s="1607">
        <v>1.7665999999999999</v>
      </c>
      <c r="N95" s="1607"/>
      <c r="O95" s="1606">
        <v>2.7881999999999998</v>
      </c>
      <c r="P95" s="1606"/>
      <c r="Q95" s="1607">
        <v>2.3422499999999999</v>
      </c>
      <c r="R95" s="1368"/>
      <c r="S95" s="1376"/>
      <c r="V95" s="1364"/>
      <c r="W95" s="1364"/>
      <c r="X95" s="1364"/>
      <c r="Y95" s="1364"/>
    </row>
    <row r="96" spans="2:25" ht="36" hidden="1" customHeight="1" x14ac:dyDescent="0.6">
      <c r="B96" s="1358">
        <v>41000</v>
      </c>
      <c r="C96" s="1607">
        <v>1.7030000000000001</v>
      </c>
      <c r="D96" s="1607"/>
      <c r="E96" s="1606">
        <v>2.3372000000000002</v>
      </c>
      <c r="F96" s="1606"/>
      <c r="G96" s="1607">
        <v>2.3915999999999999</v>
      </c>
      <c r="H96" s="1607"/>
      <c r="I96" s="1607">
        <v>1.9804999999999999</v>
      </c>
      <c r="J96" s="1607"/>
      <c r="K96" s="1607">
        <v>2.24E-2</v>
      </c>
      <c r="L96" s="1368"/>
      <c r="M96" s="1607">
        <v>1.8599999999999999</v>
      </c>
      <c r="N96" s="1607"/>
      <c r="O96" s="1606">
        <v>2.9632000000000001</v>
      </c>
      <c r="P96" s="1606"/>
      <c r="Q96" s="1607">
        <v>2.4472999999999998</v>
      </c>
      <c r="R96" s="1368"/>
      <c r="S96" s="1376"/>
      <c r="V96" s="1364"/>
      <c r="W96" s="1364"/>
      <c r="X96" s="1364"/>
      <c r="Y96" s="1364"/>
    </row>
    <row r="97" spans="2:23" ht="36" hidden="1" customHeight="1" x14ac:dyDescent="0.6">
      <c r="B97" s="1358">
        <v>41030</v>
      </c>
      <c r="C97" s="1607">
        <v>1.8103</v>
      </c>
      <c r="D97" s="1607"/>
      <c r="E97" s="1606">
        <v>2.3938000000000001</v>
      </c>
      <c r="F97" s="1606"/>
      <c r="G97" s="1607">
        <v>2.3814000000000002</v>
      </c>
      <c r="H97" s="1607"/>
      <c r="I97" s="1607">
        <v>1.9277</v>
      </c>
      <c r="J97" s="1607"/>
      <c r="K97" s="1607">
        <v>2.3800000000000002E-2</v>
      </c>
      <c r="L97" s="1368"/>
      <c r="M97" s="1607">
        <v>1.9322999999999999</v>
      </c>
      <c r="N97" s="1607"/>
      <c r="O97" s="1606">
        <v>3.0167999999999999</v>
      </c>
      <c r="P97" s="1606"/>
      <c r="Q97" s="1607">
        <v>2.4468000000000001</v>
      </c>
      <c r="R97" s="1368"/>
      <c r="S97" s="1376"/>
      <c r="W97" s="1364"/>
    </row>
    <row r="98" spans="2:23" ht="36" hidden="1" customHeight="1" x14ac:dyDescent="0.6">
      <c r="B98" s="1358">
        <v>41061</v>
      </c>
      <c r="C98" s="1607">
        <v>1.8734999999999999</v>
      </c>
      <c r="D98" s="1607"/>
      <c r="E98" s="1606">
        <v>2.3919000000000001</v>
      </c>
      <c r="F98" s="1606"/>
      <c r="G98" s="1607">
        <v>2.4121000000000001</v>
      </c>
      <c r="H98" s="1607"/>
      <c r="I98" s="1607">
        <v>1.9914000000000001</v>
      </c>
      <c r="J98" s="1607"/>
      <c r="K98" s="1607">
        <v>2.3900000000000001E-2</v>
      </c>
      <c r="L98" s="1368"/>
      <c r="M98" s="1607">
        <v>1.9491000000000001</v>
      </c>
      <c r="N98" s="1607"/>
      <c r="O98" s="1606">
        <v>3.0327000000000002</v>
      </c>
      <c r="P98" s="1606"/>
      <c r="Q98" s="1607">
        <v>2.4472999999999998</v>
      </c>
      <c r="R98" s="1368"/>
      <c r="S98" s="1376"/>
      <c r="W98" s="1364"/>
    </row>
    <row r="99" spans="2:23" ht="36" hidden="1" customHeight="1" x14ac:dyDescent="0.6">
      <c r="B99" s="1358">
        <v>41091</v>
      </c>
      <c r="C99" s="1607">
        <v>1.8843000000000001</v>
      </c>
      <c r="D99" s="1607"/>
      <c r="E99" s="1606">
        <v>2.3833000000000002</v>
      </c>
      <c r="F99" s="1606"/>
      <c r="G99" s="1607">
        <v>2.3755999999999999</v>
      </c>
      <c r="H99" s="1607"/>
      <c r="I99" s="1607">
        <v>1.9664999999999999</v>
      </c>
      <c r="J99" s="1607"/>
      <c r="K99" s="1607">
        <v>2.46E-2</v>
      </c>
      <c r="L99" s="1368"/>
      <c r="M99" s="1607">
        <v>2.0434999999999999</v>
      </c>
      <c r="N99" s="1607"/>
      <c r="O99" s="1606">
        <v>3.1446000000000001</v>
      </c>
      <c r="P99" s="1606"/>
      <c r="Q99" s="1607">
        <v>2.4714</v>
      </c>
      <c r="R99" s="1368"/>
      <c r="S99" s="1376"/>
      <c r="W99" s="1364"/>
    </row>
    <row r="100" spans="2:23" ht="36" hidden="1" customHeight="1" x14ac:dyDescent="0.6">
      <c r="B100" s="1358">
        <v>41122</v>
      </c>
      <c r="C100" s="1606">
        <v>1.8907</v>
      </c>
      <c r="D100" s="1606"/>
      <c r="E100" s="1606">
        <v>3.0449999999999999</v>
      </c>
      <c r="F100" s="1606"/>
      <c r="G100" s="1606">
        <v>2.4190999999999998</v>
      </c>
      <c r="H100" s="1606"/>
      <c r="I100" s="1606">
        <v>2.0051999999999999</v>
      </c>
      <c r="J100" s="1606"/>
      <c r="K100" s="1606">
        <v>2.4500000000000001E-2</v>
      </c>
      <c r="L100" s="1359"/>
      <c r="M100" s="1606">
        <v>2.0318000000000001</v>
      </c>
      <c r="N100" s="1606"/>
      <c r="O100" s="1606">
        <v>3.1705000000000001</v>
      </c>
      <c r="P100" s="1606"/>
      <c r="Q100" s="1606">
        <v>2.4914000000000001</v>
      </c>
      <c r="R100" s="1359"/>
      <c r="S100" s="1376"/>
      <c r="W100" s="1364"/>
    </row>
    <row r="101" spans="2:23" ht="36" hidden="1" customHeight="1" x14ac:dyDescent="0.6">
      <c r="B101" s="1358">
        <v>41153</v>
      </c>
      <c r="C101" s="1606">
        <v>1.8887</v>
      </c>
      <c r="D101" s="1606"/>
      <c r="E101" s="1606">
        <v>3.0411000000000001</v>
      </c>
      <c r="F101" s="1606"/>
      <c r="G101" s="1606">
        <v>2.4500999999999999</v>
      </c>
      <c r="H101" s="1606"/>
      <c r="I101" s="1606">
        <v>2.0312000000000001</v>
      </c>
      <c r="J101" s="1606"/>
      <c r="K101" s="1606">
        <v>2.46E-2</v>
      </c>
      <c r="L101" s="1359"/>
      <c r="M101" s="1606">
        <v>1.99</v>
      </c>
      <c r="N101" s="1606"/>
      <c r="O101" s="1606">
        <v>3.1772999999999998</v>
      </c>
      <c r="P101" s="1606"/>
      <c r="Q101" s="1606">
        <v>2.5423</v>
      </c>
      <c r="R101" s="1359"/>
      <c r="S101" s="1378"/>
      <c r="W101" s="1364"/>
    </row>
    <row r="102" spans="2:23" ht="36" hidden="1" customHeight="1" x14ac:dyDescent="0.6">
      <c r="B102" s="1358">
        <v>41183</v>
      </c>
      <c r="C102" s="1606">
        <v>1.8789</v>
      </c>
      <c r="D102" s="1606"/>
      <c r="E102" s="1606">
        <v>3.0312999999999999</v>
      </c>
      <c r="F102" s="1606"/>
      <c r="G102" s="1606">
        <v>2.4264999999999999</v>
      </c>
      <c r="H102" s="1606"/>
      <c r="I102" s="1606">
        <v>2.0158999999999998</v>
      </c>
      <c r="J102" s="1606"/>
      <c r="K102" s="1606">
        <v>2.3599999999999999E-2</v>
      </c>
      <c r="L102" s="1359"/>
      <c r="M102" s="1606">
        <v>1.9437</v>
      </c>
      <c r="N102" s="1606"/>
      <c r="O102" s="1606">
        <v>3.0546000000000002</v>
      </c>
      <c r="P102" s="1606"/>
      <c r="Q102" s="1606">
        <v>2.5127000000000002</v>
      </c>
      <c r="R102" s="1359"/>
      <c r="S102" s="1378"/>
      <c r="W102" s="1364"/>
    </row>
    <row r="103" spans="2:23" ht="36" hidden="1" customHeight="1" x14ac:dyDescent="0.6">
      <c r="B103" s="1358">
        <v>41214</v>
      </c>
      <c r="C103" s="1606">
        <v>1.8772</v>
      </c>
      <c r="D103" s="1606"/>
      <c r="E103" s="1606">
        <v>2.9988999999999999</v>
      </c>
      <c r="F103" s="1606"/>
      <c r="G103" s="1606">
        <v>2.4466999999999999</v>
      </c>
      <c r="H103" s="1606"/>
      <c r="I103" s="1606">
        <v>2.0387</v>
      </c>
      <c r="J103" s="1606"/>
      <c r="K103" s="1606">
        <v>2.29E-2</v>
      </c>
      <c r="L103" s="1359"/>
      <c r="M103" s="1606">
        <v>1.9309000000000001</v>
      </c>
      <c r="N103" s="1606"/>
      <c r="O103" s="1606">
        <v>3.0554999999999999</v>
      </c>
      <c r="P103" s="1606"/>
      <c r="Q103" s="1606">
        <v>2.4691000000000001</v>
      </c>
      <c r="R103" s="1359"/>
      <c r="S103" s="1378"/>
      <c r="W103" s="1364"/>
    </row>
    <row r="104" spans="2:23" ht="36" hidden="1" customHeight="1" thickBot="1" x14ac:dyDescent="0.65">
      <c r="B104" s="1358">
        <v>41244</v>
      </c>
      <c r="C104" s="1606">
        <v>1.88</v>
      </c>
      <c r="D104" s="1606"/>
      <c r="E104" s="1606">
        <v>3.0573999999999999</v>
      </c>
      <c r="F104" s="1606"/>
      <c r="G104" s="1606">
        <v>2.4769000000000001</v>
      </c>
      <c r="H104" s="1606"/>
      <c r="I104" s="1606">
        <v>2.0585</v>
      </c>
      <c r="J104" s="1606"/>
      <c r="K104" s="1606">
        <v>2.1899999999999999E-2</v>
      </c>
      <c r="L104" s="1359"/>
      <c r="M104" s="1606">
        <v>1.9628000000000001</v>
      </c>
      <c r="N104" s="1606"/>
      <c r="O104" s="1606">
        <v>3.1059999999999999</v>
      </c>
      <c r="P104" s="1606"/>
      <c r="Q104" s="1606">
        <v>2.5550000000000002</v>
      </c>
      <c r="R104" s="1359"/>
      <c r="S104" s="1378"/>
      <c r="W104" s="1364"/>
    </row>
    <row r="105" spans="2:23" ht="36" hidden="1" customHeight="1" thickTop="1" x14ac:dyDescent="0.6">
      <c r="B105" s="1355">
        <v>41275</v>
      </c>
      <c r="C105" s="1356">
        <v>1.9003000000000001</v>
      </c>
      <c r="D105" s="1356">
        <v>1.8962000000000001</v>
      </c>
      <c r="E105" s="1356">
        <v>3.0062000000000002</v>
      </c>
      <c r="F105" s="1356">
        <v>3.0066999999999999</v>
      </c>
      <c r="G105" s="1356">
        <v>2.5756000000000001</v>
      </c>
      <c r="H105" s="1356">
        <v>2.5207000000000002</v>
      </c>
      <c r="I105" s="1356">
        <v>2.0853000000000002</v>
      </c>
      <c r="J105" s="1356">
        <v>2.0508000000000002</v>
      </c>
      <c r="K105" s="1356">
        <v>2.0899999999999998E-2</v>
      </c>
      <c r="L105" s="1357">
        <v>2.1299999999999999E-2</v>
      </c>
      <c r="M105" s="1356">
        <v>1.9358</v>
      </c>
      <c r="N105" s="1356">
        <v>1.9538</v>
      </c>
      <c r="O105" s="1356">
        <v>3.0777000000000001</v>
      </c>
      <c r="P105" s="1356">
        <v>3.1029</v>
      </c>
      <c r="Q105" s="1356">
        <v>2.5627</v>
      </c>
      <c r="R105" s="1357">
        <v>2.5589</v>
      </c>
      <c r="S105" s="1378"/>
      <c r="W105" s="1364"/>
    </row>
    <row r="106" spans="2:23" ht="36" hidden="1" customHeight="1" x14ac:dyDescent="0.6">
      <c r="B106" s="1358">
        <v>41306</v>
      </c>
      <c r="C106" s="1606">
        <v>1.9111</v>
      </c>
      <c r="D106" s="1606">
        <v>1.9048</v>
      </c>
      <c r="E106" s="1606">
        <v>2.9001000000000001</v>
      </c>
      <c r="F106" s="1606">
        <v>2.9514999999999998</v>
      </c>
      <c r="G106" s="1606">
        <v>2.5124</v>
      </c>
      <c r="H106" s="1606">
        <v>2.5446</v>
      </c>
      <c r="I106" s="1606">
        <v>2.056</v>
      </c>
      <c r="J106" s="1606">
        <v>2.0687000000000002</v>
      </c>
      <c r="K106" s="1606">
        <v>2.07E-2</v>
      </c>
      <c r="L106" s="1359">
        <v>2.0500000000000001E-2</v>
      </c>
      <c r="M106" s="1606">
        <v>1.9389000000000001</v>
      </c>
      <c r="N106" s="1606">
        <v>1.9311</v>
      </c>
      <c r="O106" s="1606">
        <v>2.9727999999999999</v>
      </c>
      <c r="P106" s="1606">
        <v>3.0253000000000001</v>
      </c>
      <c r="Q106" s="1606">
        <v>2.5754999999999999</v>
      </c>
      <c r="R106" s="1359">
        <v>2.5787</v>
      </c>
      <c r="S106" s="1378"/>
      <c r="W106" s="1364"/>
    </row>
    <row r="107" spans="2:23" ht="36" hidden="1" customHeight="1" x14ac:dyDescent="0.6">
      <c r="B107" s="1358">
        <v>41334</v>
      </c>
      <c r="C107" s="1606">
        <v>1.9384999999999999</v>
      </c>
      <c r="D107" s="1606">
        <v>1.9240999999999999</v>
      </c>
      <c r="E107" s="1606">
        <v>2.9302999999999999</v>
      </c>
      <c r="F107" s="1606">
        <v>2.9020000000000001</v>
      </c>
      <c r="G107" s="1606">
        <v>2.4784000000000002</v>
      </c>
      <c r="H107" s="1606">
        <v>2.4965000000000002</v>
      </c>
      <c r="I107" s="1606">
        <v>2.0335999999999999</v>
      </c>
      <c r="J107" s="1606">
        <v>2.0350000000000001</v>
      </c>
      <c r="K107" s="1606">
        <v>2.0500000000000001E-2</v>
      </c>
      <c r="L107" s="1359">
        <v>2.0299999999999999E-2</v>
      </c>
      <c r="M107" s="1606">
        <v>1.9442999999999999</v>
      </c>
      <c r="N107" s="1606">
        <v>1.9379999999999999</v>
      </c>
      <c r="O107" s="1606">
        <v>2.9241000000000001</v>
      </c>
      <c r="P107" s="1606">
        <v>2.9241999999999999</v>
      </c>
      <c r="Q107" s="1606">
        <v>2.5491000000000001</v>
      </c>
      <c r="R107" s="1359">
        <v>2.552</v>
      </c>
      <c r="S107" s="1378"/>
      <c r="W107" s="1364"/>
    </row>
    <row r="108" spans="2:23" ht="36" hidden="1" customHeight="1" x14ac:dyDescent="0.6">
      <c r="B108" s="1358">
        <v>41365</v>
      </c>
      <c r="C108" s="1606">
        <v>1.9674</v>
      </c>
      <c r="D108" s="1606">
        <v>1.9459</v>
      </c>
      <c r="E108" s="1606">
        <v>3.0489000000000002</v>
      </c>
      <c r="F108" s="1606">
        <v>2.9565999999999999</v>
      </c>
      <c r="G108" s="1606">
        <v>2.5766</v>
      </c>
      <c r="H108" s="1606">
        <v>2.5326</v>
      </c>
      <c r="I108" s="1606">
        <v>2.1002000000000001</v>
      </c>
      <c r="J108" s="1606">
        <v>2.0762999999999998</v>
      </c>
      <c r="K108" s="1606">
        <v>2.01E-2</v>
      </c>
      <c r="L108" s="1359">
        <v>1.9900000000000001E-2</v>
      </c>
      <c r="M108" s="1606">
        <v>1.9689000000000001</v>
      </c>
      <c r="N108" s="1606">
        <v>1.978</v>
      </c>
      <c r="O108" s="1606">
        <v>3.0205000000000002</v>
      </c>
      <c r="P108" s="1606">
        <v>2.9704000000000002</v>
      </c>
      <c r="Q108" s="1606">
        <v>2.58</v>
      </c>
      <c r="R108" s="1359">
        <v>2.5547</v>
      </c>
      <c r="S108" s="1378"/>
      <c r="W108" s="1364"/>
    </row>
    <row r="109" spans="2:23" ht="36" hidden="1" customHeight="1" x14ac:dyDescent="0.6">
      <c r="B109" s="1358">
        <v>41395</v>
      </c>
      <c r="C109" s="1606">
        <v>1.9722999999999999</v>
      </c>
      <c r="D109" s="1606">
        <v>1.9621</v>
      </c>
      <c r="E109" s="1606">
        <v>2.9982000000000002</v>
      </c>
      <c r="F109" s="1606">
        <v>2.9977</v>
      </c>
      <c r="G109" s="1606">
        <v>2.5724999999999998</v>
      </c>
      <c r="H109" s="1606">
        <v>2.5459000000000001</v>
      </c>
      <c r="I109" s="1606">
        <v>2.0659999999999998</v>
      </c>
      <c r="J109" s="1606">
        <v>2.0527000000000002</v>
      </c>
      <c r="K109" s="1606">
        <v>1.95E-2</v>
      </c>
      <c r="L109" s="1359">
        <v>1.9400000000000001E-2</v>
      </c>
      <c r="M109" s="1606">
        <v>2.0013999999999998</v>
      </c>
      <c r="N109" s="1606">
        <v>1.9815</v>
      </c>
      <c r="O109" s="1606">
        <v>3.0350000000000001</v>
      </c>
      <c r="P109" s="1606">
        <v>3.0474000000000001</v>
      </c>
      <c r="Q109" s="1606">
        <v>2.5996000000000001</v>
      </c>
      <c r="R109" s="1359">
        <v>2.5840000000000001</v>
      </c>
      <c r="S109" s="1378"/>
      <c r="W109" s="1364"/>
    </row>
    <row r="110" spans="2:23" ht="36" hidden="1" customHeight="1" x14ac:dyDescent="0.6">
      <c r="B110" s="1358">
        <v>41426</v>
      </c>
      <c r="C110" s="1606">
        <v>1.9883</v>
      </c>
      <c r="D110" s="1606">
        <v>1.9858</v>
      </c>
      <c r="E110" s="1606">
        <v>3.0287999999999999</v>
      </c>
      <c r="F110" s="1606">
        <v>3.0783</v>
      </c>
      <c r="G110" s="1606">
        <v>2.5878999999999999</v>
      </c>
      <c r="H110" s="1606">
        <v>2.6240000000000001</v>
      </c>
      <c r="I110" s="1606">
        <v>2.1006999999999998</v>
      </c>
      <c r="J110" s="1606">
        <v>2.1274000000000002</v>
      </c>
      <c r="K110" s="1606">
        <v>2.0199999999999999E-2</v>
      </c>
      <c r="L110" s="1359">
        <v>2.0400000000000001E-2</v>
      </c>
      <c r="M110" s="1606">
        <v>2.0876999999999999</v>
      </c>
      <c r="N110" s="1606">
        <v>2.0400999999999998</v>
      </c>
      <c r="O110" s="1606">
        <v>3.1840999999999999</v>
      </c>
      <c r="P110" s="1606">
        <v>3.1221000000000001</v>
      </c>
      <c r="Q110" s="1606">
        <v>2.7208999999999999</v>
      </c>
      <c r="R110" s="1359">
        <v>2.6555</v>
      </c>
      <c r="S110" s="1378"/>
      <c r="W110" s="1364"/>
    </row>
    <row r="111" spans="2:23" ht="36" hidden="1" customHeight="1" x14ac:dyDescent="0.6">
      <c r="B111" s="1358">
        <v>41456</v>
      </c>
      <c r="C111" s="1606">
        <v>1.9924999999999999</v>
      </c>
      <c r="D111" s="1606">
        <v>1.9908999999999999</v>
      </c>
      <c r="E111" s="1606">
        <v>3.0379999999999998</v>
      </c>
      <c r="F111" s="1606">
        <v>3.036</v>
      </c>
      <c r="G111" s="1606">
        <v>2.6435</v>
      </c>
      <c r="H111" s="1606">
        <v>2.6067999999999998</v>
      </c>
      <c r="I111" s="1606">
        <v>2.1431</v>
      </c>
      <c r="J111" s="1606">
        <v>2.1061000000000001</v>
      </c>
      <c r="K111" s="1606">
        <v>2.0299999999999999E-2</v>
      </c>
      <c r="L111" s="1359">
        <v>0.02</v>
      </c>
      <c r="M111" s="1606">
        <v>2.1114000000000002</v>
      </c>
      <c r="N111" s="1606">
        <v>2.1</v>
      </c>
      <c r="O111" s="1606">
        <v>3.1932</v>
      </c>
      <c r="P111" s="1606">
        <v>3.1688999999999998</v>
      </c>
      <c r="Q111" s="1606">
        <v>2.7414000000000001</v>
      </c>
      <c r="R111" s="1359">
        <v>2.7141000000000002</v>
      </c>
      <c r="S111" s="1378"/>
      <c r="W111" s="1364"/>
    </row>
    <row r="112" spans="2:23" ht="36" hidden="1" customHeight="1" x14ac:dyDescent="0.6">
      <c r="B112" s="1358">
        <v>41487</v>
      </c>
      <c r="C112" s="1606">
        <v>1.9964999999999999</v>
      </c>
      <c r="D112" s="1606">
        <v>1.9943</v>
      </c>
      <c r="E112" s="1606">
        <v>3.0941000000000001</v>
      </c>
      <c r="F112" s="1606">
        <v>3.0920000000000001</v>
      </c>
      <c r="G112" s="1606">
        <v>2.64</v>
      </c>
      <c r="H112" s="1606">
        <v>2.657</v>
      </c>
      <c r="I112" s="1606">
        <v>2.1429999999999998</v>
      </c>
      <c r="J112" s="1606">
        <v>2.1549</v>
      </c>
      <c r="K112" s="1606">
        <v>2.0299999999999999E-2</v>
      </c>
      <c r="L112" s="1359">
        <v>2.0400000000000001E-2</v>
      </c>
      <c r="M112" s="1606">
        <v>2.1276999999999999</v>
      </c>
      <c r="N112" s="1606">
        <v>2.1160999999999999</v>
      </c>
      <c r="O112" s="1606">
        <v>3.2513999999999998</v>
      </c>
      <c r="P112" s="1606">
        <v>3.2197</v>
      </c>
      <c r="Q112" s="1606">
        <v>2.7917999999999998</v>
      </c>
      <c r="R112" s="1359">
        <v>2.7715999999999998</v>
      </c>
      <c r="S112" s="1378"/>
      <c r="W112" s="1364"/>
    </row>
    <row r="113" spans="2:23" ht="36" hidden="1" customHeight="1" x14ac:dyDescent="0.6">
      <c r="B113" s="1358">
        <v>41518</v>
      </c>
      <c r="C113" s="1606">
        <v>1.9987999999999999</v>
      </c>
      <c r="D113" s="1606">
        <v>1.9975000000000001</v>
      </c>
      <c r="E113" s="1606">
        <v>3.2244000000000002</v>
      </c>
      <c r="F113" s="1606">
        <v>3.1606000000000001</v>
      </c>
      <c r="G113" s="1606">
        <v>2.7061000000000002</v>
      </c>
      <c r="H113" s="1606">
        <v>2.6629999999999998</v>
      </c>
      <c r="I113" s="1606">
        <v>2.2090999999999998</v>
      </c>
      <c r="J113" s="1606">
        <v>2.1581999999999999</v>
      </c>
      <c r="K113" s="1606">
        <v>2.0299999999999999E-2</v>
      </c>
      <c r="L113" s="1359">
        <v>2.01E-2</v>
      </c>
      <c r="M113" s="1606">
        <v>2.1637</v>
      </c>
      <c r="N113" s="1606">
        <v>2.1419000000000001</v>
      </c>
      <c r="O113" s="1606">
        <v>3.4108999999999998</v>
      </c>
      <c r="P113" s="1606">
        <v>3.3214999999999999</v>
      </c>
      <c r="Q113" s="1606">
        <v>2.8755000000000002</v>
      </c>
      <c r="R113" s="1359">
        <v>2.8203999999999998</v>
      </c>
      <c r="S113" s="1378"/>
      <c r="W113" s="1364"/>
    </row>
    <row r="114" spans="2:23" ht="36" hidden="1" customHeight="1" x14ac:dyDescent="0.6">
      <c r="B114" s="1358">
        <v>41548</v>
      </c>
      <c r="C114" s="1606">
        <v>2.0255999999999998</v>
      </c>
      <c r="D114" s="1606">
        <v>2.0065</v>
      </c>
      <c r="E114" s="1606">
        <v>3.2564000000000002</v>
      </c>
      <c r="F114" s="1606">
        <v>3.2307999999999999</v>
      </c>
      <c r="G114" s="1606">
        <v>2.7896000000000001</v>
      </c>
      <c r="H114" s="1606">
        <v>2.7374999999999998</v>
      </c>
      <c r="I114" s="1606">
        <v>2.2595000000000001</v>
      </c>
      <c r="J114" s="1606">
        <v>2.2212000000000001</v>
      </c>
      <c r="K114" s="1606">
        <v>2.06E-2</v>
      </c>
      <c r="L114" s="1359">
        <v>2.0500000000000001E-2</v>
      </c>
      <c r="M114" s="1606">
        <v>2.2044000000000001</v>
      </c>
      <c r="N114" s="1606">
        <v>2.1855000000000002</v>
      </c>
      <c r="O114" s="1606">
        <v>3.4986000000000002</v>
      </c>
      <c r="P114" s="1606">
        <v>3.4723000000000002</v>
      </c>
      <c r="Q114" s="1606">
        <v>2.9954999999999998</v>
      </c>
      <c r="R114" s="1359">
        <v>2.9338000000000002</v>
      </c>
      <c r="S114" s="1378"/>
      <c r="W114" s="1364"/>
    </row>
    <row r="115" spans="2:23" ht="36" hidden="1" customHeight="1" x14ac:dyDescent="0.6">
      <c r="B115" s="1358">
        <v>41579</v>
      </c>
      <c r="C115" s="1606">
        <v>2.0817999999999999</v>
      </c>
      <c r="D115" s="1606">
        <v>2.0598000000000001</v>
      </c>
      <c r="E115" s="1606">
        <v>3.4024999999999999</v>
      </c>
      <c r="F115" s="1606">
        <v>3.3146</v>
      </c>
      <c r="G115" s="1606">
        <v>2.8306</v>
      </c>
      <c r="H115" s="1606">
        <v>2.778</v>
      </c>
      <c r="I115" s="1606">
        <v>2.2970999999999999</v>
      </c>
      <c r="J115" s="1606">
        <v>2.2568000000000001</v>
      </c>
      <c r="K115" s="1606">
        <v>2.0400000000000001E-2</v>
      </c>
      <c r="L115" s="1359">
        <v>2.06E-2</v>
      </c>
      <c r="M115" s="1606">
        <v>2.3136000000000001</v>
      </c>
      <c r="N115" s="1606">
        <v>2.282</v>
      </c>
      <c r="O115" s="1606">
        <v>3.6896</v>
      </c>
      <c r="P115" s="1606">
        <v>3.5969000000000002</v>
      </c>
      <c r="Q115" s="1606">
        <v>3.0958999999999999</v>
      </c>
      <c r="R115" s="1359">
        <v>3.0426000000000002</v>
      </c>
      <c r="S115" s="1378"/>
      <c r="W115" s="1364"/>
    </row>
    <row r="116" spans="2:23" ht="36" hidden="1" customHeight="1" thickBot="1" x14ac:dyDescent="0.65">
      <c r="B116" s="1360">
        <v>41609</v>
      </c>
      <c r="C116" s="1361">
        <v>2.1616</v>
      </c>
      <c r="D116" s="1361">
        <v>2.1105</v>
      </c>
      <c r="E116" s="1361">
        <v>3.5726</v>
      </c>
      <c r="F116" s="1361">
        <v>3.3843999999999999</v>
      </c>
      <c r="G116" s="1361">
        <v>2.9862000000000002</v>
      </c>
      <c r="H116" s="1361">
        <v>2.8889</v>
      </c>
      <c r="I116" s="1361">
        <v>2.4382999999999999</v>
      </c>
      <c r="J116" s="1361">
        <v>2.3593999999999999</v>
      </c>
      <c r="K116" s="1361">
        <v>2.06E-2</v>
      </c>
      <c r="L116" s="1362">
        <v>2.0400000000000001E-2</v>
      </c>
      <c r="M116" s="1361">
        <v>2.3456999999999999</v>
      </c>
      <c r="N116" s="1361">
        <v>2.3281000000000001</v>
      </c>
      <c r="O116" s="1361">
        <v>3.7641</v>
      </c>
      <c r="P116" s="1361">
        <v>3.661</v>
      </c>
      <c r="Q116" s="1361">
        <v>3.1663999999999999</v>
      </c>
      <c r="R116" s="1362">
        <v>3.1295999999999999</v>
      </c>
      <c r="S116" s="1378"/>
      <c r="W116" s="1364"/>
    </row>
    <row r="117" spans="2:23" ht="36" hidden="1" customHeight="1" thickTop="1" x14ac:dyDescent="0.6">
      <c r="B117" s="1358">
        <v>41640</v>
      </c>
      <c r="C117" s="1608">
        <v>2.3975</v>
      </c>
      <c r="D117" s="1608">
        <v>2.2913999999999999</v>
      </c>
      <c r="E117" s="1608">
        <v>3.9523000000000001</v>
      </c>
      <c r="F117" s="1608">
        <v>3.7707999999999999</v>
      </c>
      <c r="G117" s="1608">
        <v>3.2482000000000002</v>
      </c>
      <c r="H117" s="1608">
        <v>3.1194999999999999</v>
      </c>
      <c r="I117" s="1608">
        <v>2.6518000000000002</v>
      </c>
      <c r="J117" s="1608">
        <v>2.5337999999999998</v>
      </c>
      <c r="K117" s="1606">
        <v>2.3400000000000001E-2</v>
      </c>
      <c r="L117" s="1359">
        <v>2.1999999999999999E-2</v>
      </c>
      <c r="M117" s="1608">
        <v>2.4504999999999999</v>
      </c>
      <c r="N117" s="1608">
        <v>2.3895</v>
      </c>
      <c r="O117" s="1608">
        <v>4.0004999999999997</v>
      </c>
      <c r="P117" s="1608">
        <v>3.8628999999999998</v>
      </c>
      <c r="Q117" s="1608">
        <v>3.2982</v>
      </c>
      <c r="R117" s="1381">
        <v>3.2111000000000001</v>
      </c>
      <c r="S117" s="1382"/>
      <c r="W117" s="1364"/>
    </row>
    <row r="118" spans="2:23" ht="36" hidden="1" customHeight="1" x14ac:dyDescent="0.6">
      <c r="B118" s="1358">
        <v>41671</v>
      </c>
      <c r="C118" s="1608">
        <v>2.5232000000000001</v>
      </c>
      <c r="D118" s="1608">
        <v>2.4382000000000001</v>
      </c>
      <c r="E118" s="1608">
        <v>4.2087000000000003</v>
      </c>
      <c r="F118" s="1608">
        <v>3.9729000000000001</v>
      </c>
      <c r="G118" s="1608">
        <v>3.46</v>
      </c>
      <c r="H118" s="1608">
        <v>3.3372999999999999</v>
      </c>
      <c r="I118" s="1608">
        <v>2.8414999999999999</v>
      </c>
      <c r="J118" s="1608">
        <v>2.7315</v>
      </c>
      <c r="K118" s="1606">
        <v>2.47E-2</v>
      </c>
      <c r="L118" s="1359">
        <v>2.3900000000000001E-2</v>
      </c>
      <c r="M118" s="1608">
        <v>2.5727000000000002</v>
      </c>
      <c r="N118" s="1608">
        <v>2.5541</v>
      </c>
      <c r="O118" s="1608">
        <v>4.2458999999999998</v>
      </c>
      <c r="P118" s="1608">
        <v>4.1515000000000004</v>
      </c>
      <c r="Q118" s="1608">
        <v>3.4931999999999999</v>
      </c>
      <c r="R118" s="1381">
        <v>3.43</v>
      </c>
      <c r="S118" s="1382"/>
      <c r="W118" s="1364"/>
    </row>
    <row r="119" spans="2:23" ht="36" hidden="1" customHeight="1" x14ac:dyDescent="0.6">
      <c r="B119" s="1358">
        <v>41699</v>
      </c>
      <c r="C119" s="1608">
        <v>2.68</v>
      </c>
      <c r="D119" s="1608">
        <v>2.5828000000000002</v>
      </c>
      <c r="E119" s="1608">
        <v>4.4583000000000004</v>
      </c>
      <c r="F119" s="1608">
        <v>4.2930999999999999</v>
      </c>
      <c r="G119" s="1608">
        <v>3.6855000000000002</v>
      </c>
      <c r="H119" s="1608">
        <v>3.5716999999999999</v>
      </c>
      <c r="I119" s="1608">
        <v>3.0219</v>
      </c>
      <c r="J119" s="1608">
        <v>2.9339</v>
      </c>
      <c r="K119" s="1606">
        <v>2.6100000000000002E-2</v>
      </c>
      <c r="L119" s="1359">
        <v>2.53E-2</v>
      </c>
      <c r="M119" s="1608">
        <v>2.6796000000000002</v>
      </c>
      <c r="N119" s="1608">
        <v>2.6137999999999999</v>
      </c>
      <c r="O119" s="1608">
        <v>4.3945999999999996</v>
      </c>
      <c r="P119" s="1608">
        <v>4.3113000000000001</v>
      </c>
      <c r="Q119" s="1608">
        <v>3.6585999999999999</v>
      </c>
      <c r="R119" s="1381">
        <v>3.5743999999999998</v>
      </c>
      <c r="S119" s="1382"/>
      <c r="W119" s="1364"/>
    </row>
    <row r="120" spans="2:23" ht="36" hidden="1" customHeight="1" x14ac:dyDescent="0.6">
      <c r="B120" s="1358">
        <v>41730</v>
      </c>
      <c r="C120" s="1608">
        <v>2.7938999999999998</v>
      </c>
      <c r="D120" s="1608">
        <v>2.7399</v>
      </c>
      <c r="E120" s="1608">
        <v>4.7061999999999999</v>
      </c>
      <c r="F120" s="1608">
        <v>4.585</v>
      </c>
      <c r="G120" s="1608">
        <v>3.8603999999999998</v>
      </c>
      <c r="H120" s="1608">
        <v>3.7825000000000002</v>
      </c>
      <c r="I120" s="1608">
        <v>3.1621999999999999</v>
      </c>
      <c r="J120" s="1608">
        <v>3.1031</v>
      </c>
      <c r="K120" s="1606">
        <v>2.7199999999999998E-2</v>
      </c>
      <c r="L120" s="1359">
        <v>2.6700000000000002E-2</v>
      </c>
      <c r="M120" s="1608">
        <v>2.8666</v>
      </c>
      <c r="N120" s="1608">
        <v>2.7782</v>
      </c>
      <c r="O120" s="1608">
        <v>4.7628000000000004</v>
      </c>
      <c r="P120" s="1608">
        <v>4.5750000000000002</v>
      </c>
      <c r="Q120" s="1608">
        <v>3.8932000000000002</v>
      </c>
      <c r="R120" s="1381">
        <v>3.7839999999999998</v>
      </c>
      <c r="S120" s="1382"/>
      <c r="W120" s="1364"/>
    </row>
    <row r="121" spans="2:23" ht="36" hidden="1" customHeight="1" x14ac:dyDescent="0.6">
      <c r="B121" s="1358">
        <v>41760</v>
      </c>
      <c r="C121" s="1608">
        <v>2.8919999999999999</v>
      </c>
      <c r="D121" s="1608">
        <v>2.8631000000000002</v>
      </c>
      <c r="E121" s="1608">
        <v>4.8375000000000004</v>
      </c>
      <c r="F121" s="1608">
        <v>4.8190999999999997</v>
      </c>
      <c r="G121" s="1608">
        <v>3.9392999999999998</v>
      </c>
      <c r="H121" s="1608">
        <v>3.9302000000000001</v>
      </c>
      <c r="I121" s="1608">
        <v>3.2279</v>
      </c>
      <c r="J121" s="1608">
        <v>3.2208000000000001</v>
      </c>
      <c r="K121" s="1606">
        <v>2.8500000000000001E-2</v>
      </c>
      <c r="L121" s="1359">
        <v>2.81E-2</v>
      </c>
      <c r="M121" s="1608">
        <v>2.9756</v>
      </c>
      <c r="N121" s="1608">
        <v>2.9756</v>
      </c>
      <c r="O121" s="1608">
        <v>5.0454999999999997</v>
      </c>
      <c r="P121" s="1608">
        <v>4.9623999999999997</v>
      </c>
      <c r="Q121" s="1608">
        <v>4.0972999999999997</v>
      </c>
      <c r="R121" s="1381">
        <v>4.0475000000000003</v>
      </c>
      <c r="S121" s="1382"/>
      <c r="W121" s="1364"/>
    </row>
    <row r="122" spans="2:23" ht="36" hidden="1" customHeight="1" x14ac:dyDescent="0.6">
      <c r="B122" s="1358">
        <v>41791</v>
      </c>
      <c r="C122" s="1608">
        <v>3.0015999999999998</v>
      </c>
      <c r="D122" s="1608">
        <v>2.9820000000000002</v>
      </c>
      <c r="E122" s="1608">
        <v>5.1079999999999997</v>
      </c>
      <c r="F122" s="1608">
        <v>5.0369999999999999</v>
      </c>
      <c r="G122" s="1608">
        <v>4.0933999999999999</v>
      </c>
      <c r="H122" s="1608">
        <v>4.0532000000000004</v>
      </c>
      <c r="I122" s="1608">
        <v>3.3683999999999998</v>
      </c>
      <c r="J122" s="1608">
        <v>3.3287</v>
      </c>
      <c r="K122" s="1606">
        <v>2.9600000000000001E-2</v>
      </c>
      <c r="L122" s="1359">
        <v>2.9000000000000001E-2</v>
      </c>
      <c r="M122" s="1608">
        <v>3.1955</v>
      </c>
      <c r="N122" s="1608">
        <v>3.1246999999999998</v>
      </c>
      <c r="O122" s="1608">
        <v>5.3346</v>
      </c>
      <c r="P122" s="1608">
        <v>5.1825999999999999</v>
      </c>
      <c r="Q122" s="1608">
        <v>4.2931999999999997</v>
      </c>
      <c r="R122" s="1381">
        <v>4.1798999999999999</v>
      </c>
      <c r="S122" s="1382"/>
      <c r="W122" s="1364"/>
    </row>
    <row r="123" spans="2:23" ht="36" hidden="1" customHeight="1" x14ac:dyDescent="0.6">
      <c r="B123" s="1358">
        <v>41821</v>
      </c>
      <c r="C123" s="1608">
        <v>3.0337000000000001</v>
      </c>
      <c r="D123" s="1608">
        <v>3.0192000000000001</v>
      </c>
      <c r="E123" s="1608">
        <v>5.1296999999999997</v>
      </c>
      <c r="F123" s="1608">
        <v>5.1660000000000004</v>
      </c>
      <c r="G123" s="1608">
        <v>4.0583</v>
      </c>
      <c r="H123" s="1608">
        <v>4.0976999999999997</v>
      </c>
      <c r="I123" s="1608">
        <v>3.3353999999999999</v>
      </c>
      <c r="J123" s="1608">
        <v>3.3719000000000001</v>
      </c>
      <c r="K123" s="1606">
        <v>2.9499999999999998E-2</v>
      </c>
      <c r="L123" s="1359">
        <v>2.9700000000000001E-2</v>
      </c>
      <c r="M123" s="1608">
        <v>3.6867999999999999</v>
      </c>
      <c r="N123" s="1608">
        <v>3.4681999999999999</v>
      </c>
      <c r="O123" s="1608">
        <v>6.1540999999999997</v>
      </c>
      <c r="P123" s="1608">
        <v>5.7980999999999998</v>
      </c>
      <c r="Q123" s="1608">
        <v>4.8731999999999998</v>
      </c>
      <c r="R123" s="1381">
        <v>4.6280999999999999</v>
      </c>
      <c r="S123" s="1382"/>
      <c r="W123" s="1364"/>
    </row>
    <row r="124" spans="2:23" ht="36" hidden="1" customHeight="1" x14ac:dyDescent="0.6">
      <c r="B124" s="1358">
        <v>41852</v>
      </c>
      <c r="C124" s="1608">
        <v>3.1333000000000002</v>
      </c>
      <c r="D124" s="1608">
        <v>3.0649999999999999</v>
      </c>
      <c r="E124" s="1608">
        <v>5.1948999999999996</v>
      </c>
      <c r="F124" s="1608">
        <v>5.1146000000000003</v>
      </c>
      <c r="G124" s="1608">
        <v>4.1277999999999997</v>
      </c>
      <c r="H124" s="1608">
        <v>4.0780000000000003</v>
      </c>
      <c r="I124" s="1608">
        <v>3.4239000000000002</v>
      </c>
      <c r="J124" s="1608">
        <v>3.3645999999999998</v>
      </c>
      <c r="K124" s="1606">
        <v>3.0200000000000001E-2</v>
      </c>
      <c r="L124" s="1359">
        <v>4.4699999999999997E-2</v>
      </c>
      <c r="M124" s="1608">
        <v>3.7940999999999998</v>
      </c>
      <c r="N124" s="1608">
        <v>3.7576000000000001</v>
      </c>
      <c r="O124" s="1608">
        <v>6.2713999999999999</v>
      </c>
      <c r="P124" s="1608">
        <v>6.2249999999999996</v>
      </c>
      <c r="Q124" s="1608">
        <v>4.9936999999999996</v>
      </c>
      <c r="R124" s="1381">
        <v>4.9572000000000003</v>
      </c>
      <c r="S124" s="1382"/>
      <c r="W124" s="1364"/>
    </row>
    <row r="125" spans="2:23" ht="36" hidden="1" customHeight="1" x14ac:dyDescent="0.6">
      <c r="B125" s="1358">
        <v>41883</v>
      </c>
      <c r="C125" s="1608">
        <v>3.1972999999999998</v>
      </c>
      <c r="D125" s="1608">
        <v>3.1818</v>
      </c>
      <c r="E125" s="1608">
        <v>5.1942000000000004</v>
      </c>
      <c r="F125" s="1608">
        <v>5.2034000000000002</v>
      </c>
      <c r="G125" s="1608">
        <v>4.0566000000000004</v>
      </c>
      <c r="H125" s="1608">
        <v>4.1220999999999997</v>
      </c>
      <c r="I125" s="1608">
        <v>3.3624999999999998</v>
      </c>
      <c r="J125" s="1608">
        <v>3.4131</v>
      </c>
      <c r="K125" s="1606">
        <v>2.93E-2</v>
      </c>
      <c r="L125" s="1359">
        <v>2.9899999999999999E-2</v>
      </c>
      <c r="M125" s="1608">
        <v>3.1863999999999999</v>
      </c>
      <c r="N125" s="1608">
        <v>3.5146999999999999</v>
      </c>
      <c r="O125" s="1608">
        <v>5.1473000000000004</v>
      </c>
      <c r="P125" s="1608">
        <v>5.6966000000000001</v>
      </c>
      <c r="Q125" s="1608">
        <v>4.05</v>
      </c>
      <c r="R125" s="1381">
        <v>4.5541</v>
      </c>
      <c r="S125" s="1382"/>
      <c r="W125" s="1364"/>
    </row>
    <row r="126" spans="2:23" ht="36" hidden="1" customHeight="1" x14ac:dyDescent="0.6">
      <c r="B126" s="1358">
        <v>41913</v>
      </c>
      <c r="C126" s="1608">
        <v>3.1955</v>
      </c>
      <c r="D126" s="1608">
        <v>3.1964000000000001</v>
      </c>
      <c r="E126" s="1608">
        <v>5.1174999999999997</v>
      </c>
      <c r="F126" s="1608">
        <v>5.1397000000000004</v>
      </c>
      <c r="G126" s="1608">
        <v>4.0303000000000004</v>
      </c>
      <c r="H126" s="1608">
        <v>4.0541</v>
      </c>
      <c r="I126" s="1608">
        <v>3.343</v>
      </c>
      <c r="J126" s="1608">
        <v>3.3561999999999999</v>
      </c>
      <c r="K126" s="1608">
        <v>2.9600000000000001E-2</v>
      </c>
      <c r="L126" s="1381">
        <v>2.9600000000000001E-2</v>
      </c>
      <c r="M126" s="1608">
        <v>3.2027999999999999</v>
      </c>
      <c r="N126" s="1608">
        <v>3.2223999999999999</v>
      </c>
      <c r="O126" s="1608">
        <v>5.1028000000000002</v>
      </c>
      <c r="P126" s="1608">
        <v>5.1421999999999999</v>
      </c>
      <c r="Q126" s="1608">
        <v>4.1449999999999996</v>
      </c>
      <c r="R126" s="1381">
        <v>4.0769000000000002</v>
      </c>
      <c r="S126" s="1382"/>
      <c r="W126" s="1364"/>
    </row>
    <row r="127" spans="2:23" ht="36" hidden="1" customHeight="1" x14ac:dyDescent="0.6">
      <c r="B127" s="1358">
        <v>41944</v>
      </c>
      <c r="C127" s="1608">
        <v>3.1955</v>
      </c>
      <c r="D127" s="1608">
        <v>3.1972999999999998</v>
      </c>
      <c r="E127" s="1608">
        <v>5.0364000000000004</v>
      </c>
      <c r="F127" s="1608">
        <v>5.0490000000000004</v>
      </c>
      <c r="G127" s="1608">
        <v>3.9933000000000001</v>
      </c>
      <c r="H127" s="1608">
        <v>3.9876999999999998</v>
      </c>
      <c r="I127" s="1608">
        <v>3.3210999999999999</v>
      </c>
      <c r="J127" s="1608">
        <v>3.3151999999999999</v>
      </c>
      <c r="K127" s="1608">
        <v>4.7100000000000003E-2</v>
      </c>
      <c r="L127" s="1381">
        <v>4.02E-2</v>
      </c>
      <c r="M127" s="1608">
        <v>3.2378</v>
      </c>
      <c r="N127" s="1608">
        <v>3.2248000000000001</v>
      </c>
      <c r="O127" s="1608">
        <v>5.0381999999999998</v>
      </c>
      <c r="P127" s="1608">
        <v>5.0735000000000001</v>
      </c>
      <c r="Q127" s="1608">
        <v>4.0381999999999998</v>
      </c>
      <c r="R127" s="1381">
        <v>4.0399000000000003</v>
      </c>
      <c r="S127" s="1382"/>
      <c r="W127" s="1364"/>
    </row>
    <row r="128" spans="2:23" ht="36" hidden="1" customHeight="1" thickBot="1" x14ac:dyDescent="0.65">
      <c r="B128" s="1358">
        <v>41974</v>
      </c>
      <c r="C128" s="1608">
        <v>3.2000999999999999</v>
      </c>
      <c r="D128" s="1608">
        <v>3.1972999999999998</v>
      </c>
      <c r="E128" s="1608">
        <v>4.9790999999999999</v>
      </c>
      <c r="F128" s="1608">
        <v>5.0038</v>
      </c>
      <c r="G128" s="1608">
        <v>3.8959000000000001</v>
      </c>
      <c r="H128" s="1608">
        <v>3.9485999999999999</v>
      </c>
      <c r="I128" s="1608">
        <v>3.24</v>
      </c>
      <c r="J128" s="1608">
        <v>3.3172000000000001</v>
      </c>
      <c r="K128" s="1608">
        <v>2.69E-2</v>
      </c>
      <c r="L128" s="1381">
        <v>2.6800000000000001E-2</v>
      </c>
      <c r="M128" s="1608">
        <v>3.2418</v>
      </c>
      <c r="N128" s="1608">
        <v>3.2334999999999998</v>
      </c>
      <c r="O128" s="1608">
        <v>4.9850000000000003</v>
      </c>
      <c r="P128" s="1608">
        <v>5.0111999999999997</v>
      </c>
      <c r="Q128" s="1608">
        <v>3.9681999999999999</v>
      </c>
      <c r="R128" s="1381">
        <v>3.9899</v>
      </c>
      <c r="S128" s="1382"/>
      <c r="W128" s="1364"/>
    </row>
    <row r="129" spans="2:23" ht="36" hidden="1" customHeight="1" thickTop="1" x14ac:dyDescent="0.6">
      <c r="B129" s="1355">
        <v>42005</v>
      </c>
      <c r="C129" s="1383">
        <v>3.2401</v>
      </c>
      <c r="D129" s="1383">
        <v>3.2181999999999999</v>
      </c>
      <c r="E129" s="1383">
        <v>4.8986000000000001</v>
      </c>
      <c r="F129" s="1383">
        <v>4.8914</v>
      </c>
      <c r="G129" s="1383">
        <v>3.6705000000000001</v>
      </c>
      <c r="H129" s="1383">
        <v>3.7536999999999998</v>
      </c>
      <c r="I129" s="1383">
        <v>3.5209999999999999</v>
      </c>
      <c r="J129" s="1383">
        <v>3.4392</v>
      </c>
      <c r="K129" s="1383">
        <v>2.75E-2</v>
      </c>
      <c r="L129" s="1384">
        <v>2.7199999999999998E-2</v>
      </c>
      <c r="M129" s="1383">
        <v>3.3845999999999998</v>
      </c>
      <c r="N129" s="1383">
        <v>3.3170000000000002</v>
      </c>
      <c r="O129" s="1383">
        <v>5.0358999999999998</v>
      </c>
      <c r="P129" s="1383">
        <v>4.9760999999999997</v>
      </c>
      <c r="Q129" s="1383">
        <v>3.8323</v>
      </c>
      <c r="R129" s="1384">
        <v>3.9329000000000001</v>
      </c>
      <c r="S129" s="1382"/>
      <c r="W129" s="1364"/>
    </row>
    <row r="130" spans="2:23" ht="36" hidden="1" customHeight="1" x14ac:dyDescent="0.6">
      <c r="B130" s="1358">
        <v>42036</v>
      </c>
      <c r="C130" s="1608">
        <v>3.4744999999999999</v>
      </c>
      <c r="D130" s="1608">
        <v>3.3609</v>
      </c>
      <c r="E130" s="1608">
        <v>5.3559999999999999</v>
      </c>
      <c r="F130" s="1608">
        <v>5.1543999999999999</v>
      </c>
      <c r="G130" s="1608">
        <v>3.9001000000000001</v>
      </c>
      <c r="H130" s="1608">
        <v>3.8176000000000001</v>
      </c>
      <c r="I130" s="1608">
        <v>3.6429999999999998</v>
      </c>
      <c r="J130" s="1608">
        <v>3.5964999999999998</v>
      </c>
      <c r="K130" s="1608">
        <v>2.92E-2</v>
      </c>
      <c r="L130" s="1381">
        <v>2.8400000000000002E-2</v>
      </c>
      <c r="M130" s="1608">
        <v>3.4887000000000001</v>
      </c>
      <c r="N130" s="1608">
        <v>3.4283999999999999</v>
      </c>
      <c r="O130" s="1608">
        <v>5.3082000000000003</v>
      </c>
      <c r="P130" s="1608">
        <v>5.1542000000000003</v>
      </c>
      <c r="Q130" s="1608">
        <v>3.9418000000000002</v>
      </c>
      <c r="R130" s="1381">
        <v>3.9268999999999998</v>
      </c>
      <c r="S130" s="1382"/>
      <c r="W130" s="1364"/>
    </row>
    <row r="131" spans="2:23" ht="36" hidden="1" customHeight="1" x14ac:dyDescent="0.6">
      <c r="B131" s="1358">
        <v>42064</v>
      </c>
      <c r="C131" s="1608">
        <v>3.7471999999999999</v>
      </c>
      <c r="D131" s="1608">
        <v>3.5909</v>
      </c>
      <c r="E131" s="1608">
        <v>5.5483000000000002</v>
      </c>
      <c r="F131" s="1608">
        <v>5.3769999999999998</v>
      </c>
      <c r="G131" s="1608">
        <v>4.0582000000000003</v>
      </c>
      <c r="H131" s="1608">
        <v>3.8927</v>
      </c>
      <c r="I131" s="1608">
        <v>3.8696999999999999</v>
      </c>
      <c r="J131" s="1608">
        <v>3.6720999999999999</v>
      </c>
      <c r="K131" s="1608">
        <v>3.1199999999999999E-2</v>
      </c>
      <c r="L131" s="1381">
        <v>0.03</v>
      </c>
      <c r="M131" s="1608">
        <v>3.7682000000000002</v>
      </c>
      <c r="N131" s="1608">
        <v>3.5872000000000002</v>
      </c>
      <c r="O131" s="1608">
        <v>5.4973000000000001</v>
      </c>
      <c r="P131" s="1608">
        <v>5.3463000000000003</v>
      </c>
      <c r="Q131" s="1608">
        <v>4.04</v>
      </c>
      <c r="R131" s="1381">
        <v>3.9365999999999999</v>
      </c>
      <c r="S131" s="1382"/>
      <c r="W131" s="1364"/>
    </row>
    <row r="132" spans="2:23" ht="36" hidden="1" customHeight="1" x14ac:dyDescent="0.6">
      <c r="B132" s="1358">
        <v>42095</v>
      </c>
      <c r="C132" s="1608">
        <v>3.8492999999999999</v>
      </c>
      <c r="D132" s="1608">
        <v>3.8121999999999998</v>
      </c>
      <c r="E132" s="1608">
        <v>5.9482999999999997</v>
      </c>
      <c r="F132" s="1608">
        <v>5.6976000000000004</v>
      </c>
      <c r="G132" s="1608">
        <v>4.2916999999999996</v>
      </c>
      <c r="H132" s="1608">
        <v>4.1102999999999996</v>
      </c>
      <c r="I132" s="1608">
        <v>4.1039000000000003</v>
      </c>
      <c r="J132" s="1608">
        <v>3.964</v>
      </c>
      <c r="K132" s="1608">
        <v>3.2399999999999998E-2</v>
      </c>
      <c r="L132" s="1381">
        <v>3.1899999999999998E-2</v>
      </c>
      <c r="M132" s="1608">
        <v>3.8363999999999998</v>
      </c>
      <c r="N132" s="1608">
        <v>3.8062</v>
      </c>
      <c r="O132" s="1608">
        <v>5.7535999999999996</v>
      </c>
      <c r="P132" s="1608">
        <v>5.6075999999999997</v>
      </c>
      <c r="Q132" s="1608">
        <v>4.1332000000000004</v>
      </c>
      <c r="R132" s="1381">
        <v>4.0811000000000002</v>
      </c>
      <c r="S132" s="1382"/>
      <c r="W132" s="1364"/>
    </row>
    <row r="133" spans="2:23" ht="36" hidden="1" customHeight="1" x14ac:dyDescent="0.6">
      <c r="B133" s="1358">
        <v>42125</v>
      </c>
      <c r="C133" s="1608">
        <v>3.9975999999999998</v>
      </c>
      <c r="D133" s="1608">
        <v>3.8932000000000002</v>
      </c>
      <c r="E133" s="1608">
        <v>6.1048</v>
      </c>
      <c r="F133" s="1608">
        <v>6.0235000000000003</v>
      </c>
      <c r="G133" s="1608">
        <v>4.3609</v>
      </c>
      <c r="H133" s="1608">
        <v>4.3512000000000004</v>
      </c>
      <c r="I133" s="1608">
        <v>4.2255000000000003</v>
      </c>
      <c r="J133" s="1608">
        <v>4.1810999999999998</v>
      </c>
      <c r="K133" s="1608">
        <v>3.2199999999999999E-2</v>
      </c>
      <c r="L133" s="1381">
        <v>3.2300000000000002E-2</v>
      </c>
      <c r="M133" s="1608">
        <v>4.0414000000000003</v>
      </c>
      <c r="N133" s="1608">
        <v>3.9407000000000001</v>
      </c>
      <c r="O133" s="1608">
        <v>6.1623000000000001</v>
      </c>
      <c r="P133" s="1608">
        <v>5.9931999999999999</v>
      </c>
      <c r="Q133" s="1608">
        <v>4.4141000000000004</v>
      </c>
      <c r="R133" s="1381">
        <v>4.3334999999999999</v>
      </c>
      <c r="S133" s="1382"/>
      <c r="W133" s="1364"/>
    </row>
    <row r="134" spans="2:23" ht="36" hidden="1" customHeight="1" x14ac:dyDescent="0.6">
      <c r="B134" s="1358">
        <v>42156</v>
      </c>
      <c r="C134" s="1608">
        <v>4.3273999999999999</v>
      </c>
      <c r="D134" s="1608">
        <v>4.1841999999999997</v>
      </c>
      <c r="E134" s="1608">
        <v>6.8208000000000002</v>
      </c>
      <c r="F134" s="1608">
        <v>6.5086000000000004</v>
      </c>
      <c r="G134" s="1608">
        <v>4.8423999999999996</v>
      </c>
      <c r="H134" s="1608">
        <v>4.6933999999999996</v>
      </c>
      <c r="I134" s="1608">
        <v>4.6696999999999997</v>
      </c>
      <c r="J134" s="1608">
        <v>4.4874000000000001</v>
      </c>
      <c r="K134" s="1608">
        <v>3.5400000000000001E-2</v>
      </c>
      <c r="L134" s="1381">
        <v>3.3799999999999997E-2</v>
      </c>
      <c r="M134" s="1608">
        <v>4.3741000000000003</v>
      </c>
      <c r="N134" s="1608">
        <v>4.2283999999999997</v>
      </c>
      <c r="O134" s="1608">
        <v>6.5240999999999998</v>
      </c>
      <c r="P134" s="1608">
        <v>6.3711000000000002</v>
      </c>
      <c r="Q134" s="1608">
        <v>4.6022999999999996</v>
      </c>
      <c r="R134" s="1381">
        <v>4.6489000000000003</v>
      </c>
      <c r="S134" s="1382"/>
      <c r="W134" s="1364"/>
    </row>
    <row r="135" spans="2:23" ht="36" hidden="1" customHeight="1" x14ac:dyDescent="0.6">
      <c r="B135" s="1358">
        <v>42186</v>
      </c>
      <c r="C135" s="1608">
        <v>3.4546000000000001</v>
      </c>
      <c r="D135" s="1608">
        <v>3.5322</v>
      </c>
      <c r="E135" s="1608">
        <v>5.3818000000000001</v>
      </c>
      <c r="F135" s="1608">
        <v>5.5228000000000002</v>
      </c>
      <c r="G135" s="1608">
        <v>3.5733000000000001</v>
      </c>
      <c r="H135" s="1608">
        <v>3.6953999999999998</v>
      </c>
      <c r="I135" s="1608">
        <v>3.5634000000000001</v>
      </c>
      <c r="J135" s="1608">
        <v>3.7751999999999999</v>
      </c>
      <c r="K135" s="1608">
        <v>2.87E-2</v>
      </c>
      <c r="L135" s="1381">
        <v>2.8799999999999999E-2</v>
      </c>
      <c r="M135" s="1608">
        <v>3.718</v>
      </c>
      <c r="N135" s="1608">
        <v>3.7069000000000001</v>
      </c>
      <c r="O135" s="1608">
        <v>5.6275000000000004</v>
      </c>
      <c r="P135" s="1608">
        <v>5.5974000000000004</v>
      </c>
      <c r="Q135" s="1608">
        <v>4.01</v>
      </c>
      <c r="R135" s="1381">
        <v>4.0175999999999998</v>
      </c>
      <c r="S135" s="1382"/>
    </row>
    <row r="136" spans="2:23" ht="36" hidden="1" customHeight="1" x14ac:dyDescent="0.6">
      <c r="B136" s="1358">
        <v>42217</v>
      </c>
      <c r="C136" s="1608">
        <v>4.0456000000000003</v>
      </c>
      <c r="D136" s="1608">
        <v>3.8588</v>
      </c>
      <c r="E136" s="1608">
        <v>6.2172999999999998</v>
      </c>
      <c r="F136" s="1608">
        <v>6.0156000000000001</v>
      </c>
      <c r="G136" s="1608">
        <v>4.5446</v>
      </c>
      <c r="H136" s="1608">
        <v>4.2965999999999998</v>
      </c>
      <c r="I136" s="1608">
        <v>4.2112999999999996</v>
      </c>
      <c r="J136" s="1608">
        <v>3.9853999999999998</v>
      </c>
      <c r="K136" s="1608">
        <v>3.15E-2</v>
      </c>
      <c r="L136" s="1381">
        <v>3.1600000000000003E-2</v>
      </c>
      <c r="M136" s="1608">
        <v>3.83</v>
      </c>
      <c r="N136" s="1608">
        <v>3.9727999999999999</v>
      </c>
      <c r="O136" s="1608">
        <v>5.7774999999999999</v>
      </c>
      <c r="P136" s="1608">
        <v>6.0918000000000001</v>
      </c>
      <c r="Q136" s="1608">
        <v>4.1100000000000003</v>
      </c>
      <c r="R136" s="1381">
        <v>4.4111000000000002</v>
      </c>
      <c r="S136" s="1382"/>
    </row>
    <row r="137" spans="2:23" ht="36" hidden="1" customHeight="1" x14ac:dyDescent="0.6">
      <c r="B137" s="1358">
        <v>42248</v>
      </c>
      <c r="C137" s="1608">
        <v>3.7545000000000002</v>
      </c>
      <c r="D137" s="1608">
        <v>3.7749999999999999</v>
      </c>
      <c r="E137" s="1608">
        <v>5.6955999999999998</v>
      </c>
      <c r="F137" s="1608">
        <v>5.7949999999999999</v>
      </c>
      <c r="G137" s="1608">
        <v>4.2256999999999998</v>
      </c>
      <c r="H137" s="1608">
        <v>4.2401999999999997</v>
      </c>
      <c r="I137" s="1608">
        <v>3.8673000000000002</v>
      </c>
      <c r="J137" s="1608">
        <v>3.8845000000000001</v>
      </c>
      <c r="K137" s="1608">
        <v>3.1399999999999997E-2</v>
      </c>
      <c r="L137" s="1381">
        <v>3.1399999999999997E-2</v>
      </c>
      <c r="M137" s="1608">
        <v>3.8069999999999999</v>
      </c>
      <c r="N137" s="1608">
        <v>3.8580000000000001</v>
      </c>
      <c r="O137" s="1608">
        <v>5.7510000000000003</v>
      </c>
      <c r="P137" s="1608">
        <v>5.7733999999999996</v>
      </c>
      <c r="Q137" s="1608">
        <v>4.24</v>
      </c>
      <c r="R137" s="1381">
        <v>4.2549999999999999</v>
      </c>
      <c r="S137" s="1382"/>
    </row>
    <row r="138" spans="2:23" ht="36" hidden="1" customHeight="1" x14ac:dyDescent="0.6">
      <c r="B138" s="1358">
        <v>42278</v>
      </c>
      <c r="C138" s="1608">
        <v>3.7854000000000001</v>
      </c>
      <c r="D138" s="1608">
        <v>3.7639999999999998</v>
      </c>
      <c r="E138" s="1608">
        <v>5.7858000000000001</v>
      </c>
      <c r="F138" s="1608">
        <v>5.7686000000000002</v>
      </c>
      <c r="G138" s="1608">
        <v>4.1525999999999996</v>
      </c>
      <c r="H138" s="1608">
        <v>4.048</v>
      </c>
      <c r="I138" s="1608">
        <v>3.8224</v>
      </c>
      <c r="J138" s="1608">
        <v>3.8881999999999999</v>
      </c>
      <c r="K138" s="1608">
        <v>3.1300000000000001E-2</v>
      </c>
      <c r="L138" s="1381">
        <v>3.1399999999999997E-2</v>
      </c>
      <c r="M138" s="1608">
        <v>3.8454999999999999</v>
      </c>
      <c r="N138" s="1608">
        <v>3.8108</v>
      </c>
      <c r="O138" s="1608">
        <v>5.82</v>
      </c>
      <c r="P138" s="1608">
        <v>5.7628000000000004</v>
      </c>
      <c r="Q138" s="1608">
        <v>4.2675000000000001</v>
      </c>
      <c r="R138" s="1381">
        <v>4.2641</v>
      </c>
      <c r="S138" s="1382"/>
    </row>
    <row r="139" spans="2:23" ht="36" hidden="1" customHeight="1" x14ac:dyDescent="0.6">
      <c r="B139" s="1358">
        <v>42309</v>
      </c>
      <c r="C139" s="1608">
        <v>3.7860999999999998</v>
      </c>
      <c r="D139" s="1608">
        <v>3.7902</v>
      </c>
      <c r="E139" s="1608">
        <v>5.7008999999999999</v>
      </c>
      <c r="F139" s="1608">
        <v>5.7628000000000004</v>
      </c>
      <c r="G139" s="1608">
        <v>4.0073999999999996</v>
      </c>
      <c r="H139" s="1608">
        <v>4.0739000000000001</v>
      </c>
      <c r="I139" s="1608">
        <v>3.6738</v>
      </c>
      <c r="J139" s="1608">
        <v>3.7606000000000002</v>
      </c>
      <c r="K139" s="1608">
        <v>3.09E-2</v>
      </c>
      <c r="L139" s="1381">
        <v>3.09E-2</v>
      </c>
      <c r="M139" s="1608">
        <v>3.8690000000000002</v>
      </c>
      <c r="N139" s="1608">
        <v>3.8675999999999999</v>
      </c>
      <c r="O139" s="1608">
        <v>5.7290000000000001</v>
      </c>
      <c r="P139" s="1608">
        <v>5.8029999999999999</v>
      </c>
      <c r="Q139" s="1608">
        <v>4.1360000000000001</v>
      </c>
      <c r="R139" s="1381">
        <v>4.1932</v>
      </c>
      <c r="S139" s="1382"/>
    </row>
    <row r="140" spans="2:23" ht="36" hidden="1" customHeight="1" thickBot="1" x14ac:dyDescent="0.65">
      <c r="B140" s="1358">
        <v>42339</v>
      </c>
      <c r="C140" s="1385">
        <v>3.7944</v>
      </c>
      <c r="D140" s="1385">
        <v>3.7940999999999998</v>
      </c>
      <c r="E140" s="1385">
        <v>5.6265000000000001</v>
      </c>
      <c r="F140" s="1385">
        <v>5.6920999999999999</v>
      </c>
      <c r="G140" s="1385">
        <v>4.1513999999999998</v>
      </c>
      <c r="H140" s="1385">
        <v>4.1245000000000003</v>
      </c>
      <c r="I140" s="1385">
        <v>3.8344999999999998</v>
      </c>
      <c r="J140" s="1385">
        <v>3.8151999999999999</v>
      </c>
      <c r="K140" s="1385">
        <v>3.15E-2</v>
      </c>
      <c r="L140" s="1386">
        <v>3.1199999999999999E-2</v>
      </c>
      <c r="M140" s="1385">
        <v>3.8595999999999999</v>
      </c>
      <c r="N140" s="1385">
        <v>3.8660000000000001</v>
      </c>
      <c r="O140" s="1385">
        <v>5.7015000000000002</v>
      </c>
      <c r="P140" s="1385">
        <v>5.7249999999999996</v>
      </c>
      <c r="Q140" s="1385">
        <v>4.1814999999999998</v>
      </c>
      <c r="R140" s="1386">
        <v>4.1642000000000001</v>
      </c>
      <c r="S140" s="1382"/>
    </row>
    <row r="141" spans="2:23" ht="36" hidden="1" customHeight="1" thickTop="1" x14ac:dyDescent="0.6">
      <c r="B141" s="1355">
        <v>42370</v>
      </c>
      <c r="C141" s="1606">
        <v>3.8311000000000002</v>
      </c>
      <c r="D141" s="1606">
        <v>3.8062999999999998</v>
      </c>
      <c r="E141" s="1606">
        <v>5.4945000000000004</v>
      </c>
      <c r="F141" s="1606">
        <v>5.4896000000000003</v>
      </c>
      <c r="G141" s="1606">
        <v>4.1825000000000001</v>
      </c>
      <c r="H141" s="1606">
        <v>4.1349</v>
      </c>
      <c r="I141" s="1606">
        <v>3.7812999999999999</v>
      </c>
      <c r="J141" s="1606">
        <v>3.7837000000000001</v>
      </c>
      <c r="K141" s="1609">
        <v>3.2199999999999999E-2</v>
      </c>
      <c r="L141" s="1387">
        <v>3.2199999999999999E-2</v>
      </c>
      <c r="M141" s="1606">
        <v>3.9855</v>
      </c>
      <c r="N141" s="1606">
        <v>3.9457</v>
      </c>
      <c r="O141" s="1606">
        <v>5.6515000000000004</v>
      </c>
      <c r="P141" s="1606">
        <v>5.6632999999999996</v>
      </c>
      <c r="Q141" s="1606">
        <v>4.2954999999999997</v>
      </c>
      <c r="R141" s="1359">
        <v>4.2542999999999997</v>
      </c>
      <c r="S141" s="1378"/>
    </row>
    <row r="142" spans="2:23" ht="36" hidden="1" customHeight="1" x14ac:dyDescent="0.6">
      <c r="B142" s="1358">
        <v>42401</v>
      </c>
      <c r="C142" s="1606">
        <v>3.8786999999999998</v>
      </c>
      <c r="D142" s="1606">
        <v>3.8714</v>
      </c>
      <c r="E142" s="1606">
        <v>5.4067999999999996</v>
      </c>
      <c r="F142" s="1606">
        <v>5.5369000000000002</v>
      </c>
      <c r="G142" s="1606">
        <v>4.2525000000000004</v>
      </c>
      <c r="H142" s="1606">
        <v>4.2926000000000002</v>
      </c>
      <c r="I142" s="1606">
        <v>3.8889999999999998</v>
      </c>
      <c r="J142" s="1606">
        <v>3.8944000000000001</v>
      </c>
      <c r="K142" s="1609">
        <v>3.4200000000000001E-2</v>
      </c>
      <c r="L142" s="1387">
        <v>3.3500000000000002E-2</v>
      </c>
      <c r="M142" s="1606">
        <v>3.9649999999999999</v>
      </c>
      <c r="N142" s="1606">
        <v>3.9918999999999998</v>
      </c>
      <c r="O142" s="1606">
        <v>5.43</v>
      </c>
      <c r="P142" s="1606">
        <v>5.6372999999999998</v>
      </c>
      <c r="Q142" s="1606">
        <v>4.274</v>
      </c>
      <c r="R142" s="1359">
        <v>4.3498999999999999</v>
      </c>
      <c r="S142" s="1378"/>
    </row>
    <row r="143" spans="2:23" ht="36" hidden="1" customHeight="1" x14ac:dyDescent="0.6">
      <c r="B143" s="1358">
        <v>42430</v>
      </c>
      <c r="C143" s="1609">
        <v>3.8304</v>
      </c>
      <c r="D143" s="1609">
        <v>3.851</v>
      </c>
      <c r="E143" s="1609">
        <v>5.5251999999999999</v>
      </c>
      <c r="F143" s="1609">
        <v>5.4741999999999997</v>
      </c>
      <c r="G143" s="1609">
        <v>4.3456000000000001</v>
      </c>
      <c r="H143" s="1609">
        <v>4.2747000000000002</v>
      </c>
      <c r="I143" s="1609">
        <v>3.9767000000000001</v>
      </c>
      <c r="J143" s="1609">
        <v>3.9137</v>
      </c>
      <c r="K143" s="1609">
        <v>3.4099999999999998E-2</v>
      </c>
      <c r="L143" s="1387">
        <v>3.4200000000000001E-2</v>
      </c>
      <c r="M143" s="1609">
        <v>3.867</v>
      </c>
      <c r="N143" s="1609">
        <v>3.9270999999999998</v>
      </c>
      <c r="O143" s="1609">
        <v>5.3765000000000001</v>
      </c>
      <c r="P143" s="1609">
        <v>5.4086999999999996</v>
      </c>
      <c r="Q143" s="1609">
        <v>4.2770000000000001</v>
      </c>
      <c r="R143" s="1387">
        <v>4.2697000000000003</v>
      </c>
      <c r="S143" s="1378"/>
    </row>
    <row r="144" spans="2:23" ht="36" hidden="1" customHeight="1" x14ac:dyDescent="0.6">
      <c r="B144" s="1358">
        <v>42461</v>
      </c>
      <c r="C144" s="1609">
        <v>3.7951000000000001</v>
      </c>
      <c r="D144" s="1609">
        <v>3.8199000000000001</v>
      </c>
      <c r="E144" s="1609">
        <v>5.5361000000000002</v>
      </c>
      <c r="F144" s="1609">
        <v>5.4637000000000002</v>
      </c>
      <c r="G144" s="1609">
        <v>4.2986000000000004</v>
      </c>
      <c r="H144" s="1609">
        <v>4.3324999999999996</v>
      </c>
      <c r="I144" s="1609">
        <v>3.9192999999999998</v>
      </c>
      <c r="J144" s="1609">
        <v>3.9653</v>
      </c>
      <c r="K144" s="1606">
        <v>3.5000000000000003E-2</v>
      </c>
      <c r="L144" s="1359">
        <v>4.7E-2</v>
      </c>
      <c r="M144" s="1609">
        <v>3.8570000000000002</v>
      </c>
      <c r="N144" s="1609">
        <v>3.8702999999999999</v>
      </c>
      <c r="O144" s="1609">
        <v>5.4009999999999998</v>
      </c>
      <c r="P144" s="1609">
        <v>5.3956</v>
      </c>
      <c r="Q144" s="1609">
        <v>4.2949999999999999</v>
      </c>
      <c r="R144" s="1387">
        <v>4.3253000000000004</v>
      </c>
      <c r="S144" s="1388"/>
    </row>
    <row r="145" spans="2:19" ht="36" hidden="1" customHeight="1" x14ac:dyDescent="0.6">
      <c r="B145" s="1358">
        <v>42491</v>
      </c>
      <c r="C145" s="1609">
        <v>3.8336999999999999</v>
      </c>
      <c r="D145" s="1609">
        <v>3.8113000000000001</v>
      </c>
      <c r="E145" s="1609">
        <v>5.6097000000000001</v>
      </c>
      <c r="F145" s="1609">
        <v>5.5359999999999996</v>
      </c>
      <c r="G145" s="1609">
        <v>4.2699999999999996</v>
      </c>
      <c r="H145" s="1609">
        <v>4.3150000000000004</v>
      </c>
      <c r="I145" s="1609">
        <v>3.8612000000000002</v>
      </c>
      <c r="J145" s="1609">
        <v>3.9014000000000002</v>
      </c>
      <c r="K145" s="1609">
        <v>3.4500000000000003E-2</v>
      </c>
      <c r="L145" s="1387">
        <v>3.5099999999999999E-2</v>
      </c>
      <c r="M145" s="1609">
        <v>3.8864999999999998</v>
      </c>
      <c r="N145" s="1609">
        <v>3.8485999999999998</v>
      </c>
      <c r="O145" s="1609">
        <v>5.6159999999999997</v>
      </c>
      <c r="P145" s="1609">
        <v>5.4737</v>
      </c>
      <c r="Q145" s="1609">
        <v>4.3185000000000002</v>
      </c>
      <c r="R145" s="1387">
        <v>4.3211000000000004</v>
      </c>
      <c r="S145" s="1388"/>
    </row>
    <row r="146" spans="2:19" ht="36" hidden="1" customHeight="1" x14ac:dyDescent="0.6">
      <c r="B146" s="1358">
        <v>42522</v>
      </c>
      <c r="C146" s="1609">
        <v>3.923</v>
      </c>
      <c r="D146" s="1609">
        <v>3.8824000000000001</v>
      </c>
      <c r="E146" s="1609">
        <v>5.3052000000000001</v>
      </c>
      <c r="F146" s="1609">
        <v>5.5372000000000003</v>
      </c>
      <c r="G146" s="1609">
        <v>4.3623000000000003</v>
      </c>
      <c r="H146" s="1609">
        <v>4.3623000000000003</v>
      </c>
      <c r="I146" s="1609">
        <v>4.0053999999999998</v>
      </c>
      <c r="J146" s="1609">
        <v>4.0023999999999997</v>
      </c>
      <c r="K146" s="1609">
        <v>3.8100000000000002E-2</v>
      </c>
      <c r="L146" s="1387">
        <v>3.6600000000000001E-2</v>
      </c>
      <c r="M146" s="1609">
        <v>3.9350000000000001</v>
      </c>
      <c r="N146" s="1609">
        <v>3.9173</v>
      </c>
      <c r="O146" s="1609">
        <v>5.4109999999999996</v>
      </c>
      <c r="P146" s="1609">
        <v>5.5514000000000001</v>
      </c>
      <c r="Q146" s="1609">
        <v>4.3339999999999996</v>
      </c>
      <c r="R146" s="1387">
        <v>4.3574999999999999</v>
      </c>
      <c r="S146" s="1388"/>
    </row>
    <row r="147" spans="2:19" s="1348" customFormat="1" ht="36" hidden="1" customHeight="1" x14ac:dyDescent="0.6">
      <c r="B147" s="1358">
        <v>42552</v>
      </c>
      <c r="C147" s="1606">
        <v>3.9468999999999999</v>
      </c>
      <c r="D147" s="1606">
        <v>3.9388999999999998</v>
      </c>
      <c r="E147" s="1606">
        <v>5.1673</v>
      </c>
      <c r="F147" s="1606">
        <v>5.1760000000000002</v>
      </c>
      <c r="G147" s="1606">
        <v>4.3756000000000004</v>
      </c>
      <c r="H147" s="1606">
        <v>4.351</v>
      </c>
      <c r="I147" s="1606">
        <v>4.0228000000000002</v>
      </c>
      <c r="J147" s="1606">
        <v>4.0053000000000001</v>
      </c>
      <c r="K147" s="1610">
        <v>3.7699999999999997E-2</v>
      </c>
      <c r="L147" s="1389">
        <v>3.7699999999999997E-2</v>
      </c>
      <c r="M147" s="1606">
        <v>3.9449999999999998</v>
      </c>
      <c r="N147" s="1606">
        <v>3.9470999999999998</v>
      </c>
      <c r="O147" s="1606">
        <v>5.2614999999999998</v>
      </c>
      <c r="P147" s="1606">
        <v>5.2885</v>
      </c>
      <c r="Q147" s="1606">
        <v>4.3304999999999998</v>
      </c>
      <c r="R147" s="1359">
        <v>4.3426</v>
      </c>
      <c r="S147" s="1378"/>
    </row>
    <row r="148" spans="2:19" ht="36" hidden="1" customHeight="1" x14ac:dyDescent="0.6">
      <c r="B148" s="1358">
        <v>42583</v>
      </c>
      <c r="C148" s="1606">
        <v>3.9445000000000001</v>
      </c>
      <c r="D148" s="1606">
        <v>3.9449000000000001</v>
      </c>
      <c r="E148" s="1606">
        <v>5.1612</v>
      </c>
      <c r="F148" s="1606">
        <v>5.1708999999999996</v>
      </c>
      <c r="G148" s="1606">
        <v>4.3967999999999998</v>
      </c>
      <c r="H148" s="1606">
        <v>4.4222999999999999</v>
      </c>
      <c r="I148" s="1606">
        <v>4.0103</v>
      </c>
      <c r="J148" s="1606">
        <v>4.0663</v>
      </c>
      <c r="K148" s="1606">
        <v>3.8300000000000001E-2</v>
      </c>
      <c r="L148" s="1359">
        <v>3.8899999999999997E-2</v>
      </c>
      <c r="M148" s="1606">
        <v>3.964</v>
      </c>
      <c r="N148" s="1606">
        <v>3.9556</v>
      </c>
      <c r="O148" s="1606">
        <v>5.1864999999999997</v>
      </c>
      <c r="P148" s="1606">
        <v>5.1620999999999997</v>
      </c>
      <c r="Q148" s="1606">
        <v>4.4089999999999998</v>
      </c>
      <c r="R148" s="1359">
        <v>4.3716999999999997</v>
      </c>
      <c r="S148" s="1378"/>
    </row>
    <row r="149" spans="2:19" ht="36" hidden="1" customHeight="1" x14ac:dyDescent="0.6">
      <c r="B149" s="1358">
        <v>42614</v>
      </c>
      <c r="C149" s="1606">
        <v>3.9708999999999999</v>
      </c>
      <c r="D149" s="1606">
        <v>3.9563000000000001</v>
      </c>
      <c r="E149" s="1606">
        <v>5.1576000000000004</v>
      </c>
      <c r="F149" s="1606">
        <v>5.2031999999999998</v>
      </c>
      <c r="G149" s="1606">
        <v>4.4653</v>
      </c>
      <c r="H149" s="1606">
        <v>4.4351000000000003</v>
      </c>
      <c r="I149" s="1606">
        <v>4.1134000000000004</v>
      </c>
      <c r="J149" s="1606">
        <v>4.0594999999999999</v>
      </c>
      <c r="K149" s="1606">
        <v>3.9100000000000003E-2</v>
      </c>
      <c r="L149" s="1359">
        <v>3.8800000000000001E-2</v>
      </c>
      <c r="M149" s="1606">
        <v>3.9790000000000001</v>
      </c>
      <c r="N149" s="1606">
        <v>3.9710999999999999</v>
      </c>
      <c r="O149" s="1606">
        <v>5.173</v>
      </c>
      <c r="P149" s="1606">
        <v>5.19</v>
      </c>
      <c r="Q149" s="1606">
        <v>4.4234999999999998</v>
      </c>
      <c r="R149" s="1359">
        <v>4.3890000000000002</v>
      </c>
      <c r="S149" s="1378"/>
    </row>
    <row r="150" spans="2:19" ht="36" hidden="1" customHeight="1" x14ac:dyDescent="0.6">
      <c r="B150" s="1358">
        <v>42644</v>
      </c>
      <c r="C150" s="1606">
        <v>3.9643000000000002</v>
      </c>
      <c r="D150" s="1606">
        <v>3.9664999999999999</v>
      </c>
      <c r="E150" s="1606">
        <v>4.8183999999999996</v>
      </c>
      <c r="F150" s="1606">
        <v>4.9069000000000003</v>
      </c>
      <c r="G150" s="1606">
        <v>4.3345000000000002</v>
      </c>
      <c r="H150" s="1606">
        <v>4.3769999999999998</v>
      </c>
      <c r="I150" s="1606">
        <v>3.9906000000000001</v>
      </c>
      <c r="J150" s="1606">
        <v>4.0202999999999998</v>
      </c>
      <c r="K150" s="1606">
        <v>3.7600000000000001E-2</v>
      </c>
      <c r="L150" s="1359">
        <v>3.7100000000000001E-2</v>
      </c>
      <c r="M150" s="1606">
        <v>3.9984999999999999</v>
      </c>
      <c r="N150" s="1606">
        <v>3.9922</v>
      </c>
      <c r="O150" s="1606">
        <v>4.8935000000000004</v>
      </c>
      <c r="P150" s="1606">
        <v>4.9717000000000002</v>
      </c>
      <c r="Q150" s="1606">
        <v>4.3605</v>
      </c>
      <c r="R150" s="1359">
        <v>4.3952</v>
      </c>
      <c r="S150" s="1378"/>
    </row>
    <row r="151" spans="2:19" ht="36" hidden="1" customHeight="1" x14ac:dyDescent="0.6">
      <c r="B151" s="1358">
        <v>42675</v>
      </c>
      <c r="C151" s="1606">
        <v>3.9805000000000001</v>
      </c>
      <c r="D151" s="1606">
        <v>3.9718</v>
      </c>
      <c r="E151" s="1606">
        <v>4.9753999999999996</v>
      </c>
      <c r="F151" s="1606">
        <v>4.9316000000000004</v>
      </c>
      <c r="G151" s="1606">
        <v>4.2195999999999998</v>
      </c>
      <c r="H151" s="1606">
        <v>4.2884000000000002</v>
      </c>
      <c r="I151" s="1606">
        <v>3.9222999999999999</v>
      </c>
      <c r="J151" s="1606">
        <v>3.9897</v>
      </c>
      <c r="K151" s="1606">
        <v>3.5299999999999998E-2</v>
      </c>
      <c r="L151" s="1359">
        <v>3.6700000000000003E-2</v>
      </c>
      <c r="M151" s="1606">
        <v>4.1929999999999996</v>
      </c>
      <c r="N151" s="1606">
        <v>4.0913000000000004</v>
      </c>
      <c r="O151" s="1606">
        <v>5.1905000000000001</v>
      </c>
      <c r="P151" s="1606">
        <v>4.9873000000000003</v>
      </c>
      <c r="Q151" s="1606">
        <v>4.4104999999999999</v>
      </c>
      <c r="R151" s="1359">
        <v>4.4006999999999996</v>
      </c>
      <c r="S151" s="1378"/>
    </row>
    <row r="152" spans="2:19" s="1333" customFormat="1" ht="36" hidden="1" customHeight="1" thickBot="1" x14ac:dyDescent="0.65">
      <c r="B152" s="1360">
        <v>42705</v>
      </c>
      <c r="C152" s="1361">
        <v>4.2001999999999997</v>
      </c>
      <c r="D152" s="1361">
        <v>4.0968999999999998</v>
      </c>
      <c r="E152" s="1361">
        <v>5.1965000000000003</v>
      </c>
      <c r="F152" s="1361">
        <v>5.1172000000000004</v>
      </c>
      <c r="G152" s="1361">
        <v>4.4367000000000001</v>
      </c>
      <c r="H152" s="1361">
        <v>4.3216000000000001</v>
      </c>
      <c r="I152" s="1361">
        <v>4.1307999999999998</v>
      </c>
      <c r="J152" s="1361">
        <v>4.0137</v>
      </c>
      <c r="K152" s="1361">
        <v>3.5999999999999997E-2</v>
      </c>
      <c r="L152" s="1362">
        <v>3.5299999999999998E-2</v>
      </c>
      <c r="M152" s="1361">
        <v>4.2714999999999996</v>
      </c>
      <c r="N152" s="1361">
        <v>4.2458</v>
      </c>
      <c r="O152" s="1361">
        <v>5.1829999999999998</v>
      </c>
      <c r="P152" s="1361">
        <v>5.2218999999999998</v>
      </c>
      <c r="Q152" s="1361">
        <v>4.4184999999999999</v>
      </c>
      <c r="R152" s="1362">
        <v>4.43</v>
      </c>
      <c r="S152" s="1378"/>
    </row>
    <row r="153" spans="2:19" s="1333" customFormat="1" ht="36" hidden="1" customHeight="1" thickTop="1" x14ac:dyDescent="0.6">
      <c r="B153" s="1358">
        <v>42736</v>
      </c>
      <c r="C153" s="1606">
        <v>4.2710999999999997</v>
      </c>
      <c r="D153" s="1606">
        <v>4.2359</v>
      </c>
      <c r="E153" s="1606">
        <v>5.3489000000000004</v>
      </c>
      <c r="F153" s="1606">
        <v>5.2278000000000002</v>
      </c>
      <c r="G153" s="1606">
        <v>4.6073000000000004</v>
      </c>
      <c r="H153" s="1606">
        <v>4.5030000000000001</v>
      </c>
      <c r="I153" s="1606">
        <v>4.3216000000000001</v>
      </c>
      <c r="J153" s="1606">
        <v>4.1988000000000003</v>
      </c>
      <c r="K153" s="1606">
        <v>3.7999999999999999E-2</v>
      </c>
      <c r="L153" s="1359">
        <v>3.6799999999999999E-2</v>
      </c>
      <c r="M153" s="1606">
        <v>4.2885</v>
      </c>
      <c r="N153" s="1606">
        <v>4.2977999999999996</v>
      </c>
      <c r="O153" s="1606">
        <v>5.3150000000000004</v>
      </c>
      <c r="P153" s="1606">
        <v>5.2484000000000002</v>
      </c>
      <c r="Q153" s="1606">
        <v>4.5605000000000002</v>
      </c>
      <c r="R153" s="1359">
        <v>4.5031999999999996</v>
      </c>
      <c r="S153" s="1378"/>
    </row>
    <row r="154" spans="2:19" ht="36" hidden="1" customHeight="1" x14ac:dyDescent="0.6">
      <c r="B154" s="1358">
        <v>42767</v>
      </c>
      <c r="C154" s="1606">
        <v>4.4786000000000001</v>
      </c>
      <c r="D154" s="1606">
        <v>4.3727999999999998</v>
      </c>
      <c r="E154" s="1606">
        <v>5.5744999999999996</v>
      </c>
      <c r="F154" s="1606">
        <v>5.4580000000000002</v>
      </c>
      <c r="G154" s="1606">
        <v>4.7530000000000001</v>
      </c>
      <c r="H154" s="1606">
        <v>4.6535000000000002</v>
      </c>
      <c r="I154" s="1606">
        <v>4.4637000000000002</v>
      </c>
      <c r="J154" s="1606">
        <v>4.3632999999999997</v>
      </c>
      <c r="K154" s="1606">
        <v>0.04</v>
      </c>
      <c r="L154" s="1359">
        <v>3.8800000000000001E-2</v>
      </c>
      <c r="M154" s="1606">
        <v>4.5999999999999996</v>
      </c>
      <c r="N154" s="1606">
        <v>4.4218999999999999</v>
      </c>
      <c r="O154" s="1606">
        <v>5.6471999999999998</v>
      </c>
      <c r="P154" s="1606">
        <v>5.4123999999999999</v>
      </c>
      <c r="Q154" s="1606">
        <v>4.7882999999999996</v>
      </c>
      <c r="R154" s="1359">
        <v>4.6516999999999999</v>
      </c>
      <c r="S154" s="1378"/>
    </row>
    <row r="155" spans="2:19" ht="36" hidden="1" customHeight="1" x14ac:dyDescent="0.6">
      <c r="B155" s="1358">
        <v>42795</v>
      </c>
      <c r="C155" s="1606">
        <v>4.3173000000000004</v>
      </c>
      <c r="D155" s="1606">
        <v>4.4842000000000004</v>
      </c>
      <c r="E155" s="1606">
        <v>5.3963999999999999</v>
      </c>
      <c r="F155" s="1606">
        <v>5.5350999999999999</v>
      </c>
      <c r="G155" s="1606">
        <v>4.6163999999999996</v>
      </c>
      <c r="H155" s="1606">
        <v>4.7941000000000003</v>
      </c>
      <c r="I155" s="1606">
        <v>4.3125</v>
      </c>
      <c r="J155" s="1606">
        <v>4.4744000000000002</v>
      </c>
      <c r="K155" s="1606">
        <v>3.8800000000000001E-2</v>
      </c>
      <c r="L155" s="1359">
        <v>3.9600000000000003E-2</v>
      </c>
      <c r="M155" s="1606">
        <v>4.4215999999999998</v>
      </c>
      <c r="N155" s="1606">
        <v>4.5456000000000003</v>
      </c>
      <c r="O155" s="1606">
        <v>5.4177999999999997</v>
      </c>
      <c r="P155" s="1606">
        <v>5.5250000000000004</v>
      </c>
      <c r="Q155" s="1606">
        <v>4.6394000000000002</v>
      </c>
      <c r="R155" s="1359">
        <v>4.7839999999999998</v>
      </c>
      <c r="S155" s="1378"/>
    </row>
    <row r="156" spans="2:19" ht="36" hidden="1" customHeight="1" x14ac:dyDescent="0.6">
      <c r="B156" s="1358">
        <v>42826</v>
      </c>
      <c r="C156" s="1606">
        <v>4.1867000000000001</v>
      </c>
      <c r="D156" s="1606">
        <v>4.1982999999999997</v>
      </c>
      <c r="E156" s="1606">
        <v>5.4162999999999997</v>
      </c>
      <c r="F156" s="1606">
        <v>5.3078000000000003</v>
      </c>
      <c r="G156" s="1606">
        <v>4.5610999999999997</v>
      </c>
      <c r="H156" s="1606">
        <v>4.4996</v>
      </c>
      <c r="I156" s="1606">
        <v>4.2077999999999998</v>
      </c>
      <c r="J156" s="1606">
        <v>4.194</v>
      </c>
      <c r="K156" s="1606">
        <v>3.7600000000000001E-2</v>
      </c>
      <c r="L156" s="1359">
        <v>3.7999999999999999E-2</v>
      </c>
      <c r="M156" s="1606">
        <v>4.2988999999999997</v>
      </c>
      <c r="N156" s="1606">
        <v>4.3242000000000003</v>
      </c>
      <c r="O156" s="1606">
        <v>5.4367000000000001</v>
      </c>
      <c r="P156" s="1606">
        <v>5.3414999999999999</v>
      </c>
      <c r="Q156" s="1606">
        <v>4.6010999999999997</v>
      </c>
      <c r="R156" s="1359">
        <v>4.5622999999999996</v>
      </c>
      <c r="S156" s="1378"/>
    </row>
    <row r="157" spans="2:19" ht="36" hidden="1" customHeight="1" x14ac:dyDescent="0.6">
      <c r="B157" s="1358">
        <v>42856</v>
      </c>
      <c r="C157" s="1606">
        <v>4.2857000000000003</v>
      </c>
      <c r="D157" s="1606">
        <v>4.2375999999999996</v>
      </c>
      <c r="E157" s="1606">
        <v>5.5359999999999996</v>
      </c>
      <c r="F157" s="1606">
        <v>5.4775</v>
      </c>
      <c r="G157" s="1606">
        <v>4.8220999999999998</v>
      </c>
      <c r="H157" s="1606">
        <v>4.5023999999999997</v>
      </c>
      <c r="I157" s="1606">
        <v>4.4295</v>
      </c>
      <c r="J157" s="1606">
        <v>4.2965</v>
      </c>
      <c r="K157" s="1606">
        <v>3.8800000000000001E-2</v>
      </c>
      <c r="L157" s="1359">
        <v>3.78E-2</v>
      </c>
      <c r="M157" s="1606">
        <v>4.3939000000000004</v>
      </c>
      <c r="N157" s="1606">
        <v>4.3491999999999997</v>
      </c>
      <c r="O157" s="1606">
        <v>5.5666000000000002</v>
      </c>
      <c r="P157" s="1606">
        <v>5.5613000000000001</v>
      </c>
      <c r="Q157" s="1606">
        <v>4.8455000000000004</v>
      </c>
      <c r="R157" s="1359">
        <v>4.7237</v>
      </c>
      <c r="S157" s="1378"/>
    </row>
    <row r="158" spans="2:19" ht="36" hidden="1" customHeight="1" x14ac:dyDescent="0.6">
      <c r="B158" s="1358">
        <v>42887</v>
      </c>
      <c r="C158" s="1606">
        <v>4.3628999999999998</v>
      </c>
      <c r="D158" s="1606">
        <v>4.3322000000000003</v>
      </c>
      <c r="E158" s="1606">
        <v>5.6650999999999998</v>
      </c>
      <c r="F158" s="1606">
        <v>5.5514999999999999</v>
      </c>
      <c r="G158" s="1606">
        <v>4.9749999999999996</v>
      </c>
      <c r="H158" s="1606">
        <v>4.8691000000000004</v>
      </c>
      <c r="I158" s="1606">
        <v>4.5542999999999996</v>
      </c>
      <c r="J158" s="1606">
        <v>4.4775999999999998</v>
      </c>
      <c r="K158" s="1606">
        <v>3.8899999999999997E-2</v>
      </c>
      <c r="L158" s="1359">
        <v>3.9100000000000003E-2</v>
      </c>
      <c r="M158" s="1606">
        <v>4.4471999999999996</v>
      </c>
      <c r="N158" s="1606">
        <v>4.4001000000000001</v>
      </c>
      <c r="O158" s="1606">
        <v>5.6566999999999998</v>
      </c>
      <c r="P158" s="1606">
        <v>5.5750999999999999</v>
      </c>
      <c r="Q158" s="1606">
        <v>4.9466000000000001</v>
      </c>
      <c r="R158" s="1359">
        <v>4.8699000000000003</v>
      </c>
      <c r="S158" s="1378"/>
    </row>
    <row r="159" spans="2:19" ht="36" hidden="1" customHeight="1" x14ac:dyDescent="0.6">
      <c r="B159" s="1358">
        <v>42917</v>
      </c>
      <c r="C159" s="1606">
        <v>4.3742999999999999</v>
      </c>
      <c r="D159" s="1606">
        <v>4.367</v>
      </c>
      <c r="E159" s="1606">
        <v>5.7626999999999997</v>
      </c>
      <c r="F159" s="1606">
        <v>5.6740000000000004</v>
      </c>
      <c r="G159" s="1606">
        <v>5.1573000000000002</v>
      </c>
      <c r="H159" s="1606">
        <v>5.0342000000000002</v>
      </c>
      <c r="I159" s="1606">
        <v>4.524</v>
      </c>
      <c r="J159" s="1606">
        <v>4.5465</v>
      </c>
      <c r="K159" s="1606">
        <v>3.9600000000000003E-2</v>
      </c>
      <c r="L159" s="1359">
        <v>3.8800000000000001E-2</v>
      </c>
      <c r="M159" s="1606">
        <v>4.4143999999999997</v>
      </c>
      <c r="N159" s="1606">
        <v>4.4265999999999996</v>
      </c>
      <c r="O159" s="1606">
        <v>5.7316000000000003</v>
      </c>
      <c r="P159" s="1606">
        <v>5.6824000000000003</v>
      </c>
      <c r="Q159" s="1606">
        <v>5.1322000000000001</v>
      </c>
      <c r="R159" s="1359">
        <v>4.9968000000000004</v>
      </c>
      <c r="S159" s="1378"/>
    </row>
    <row r="160" spans="2:19" ht="36" hidden="1" customHeight="1" x14ac:dyDescent="0.6">
      <c r="B160" s="1358">
        <v>42948</v>
      </c>
      <c r="C160" s="1606">
        <v>4.3994</v>
      </c>
      <c r="D160" s="1606">
        <v>4.3879000000000001</v>
      </c>
      <c r="E160" s="1606">
        <v>5.6628999999999996</v>
      </c>
      <c r="F160" s="1606">
        <v>5.6787999999999998</v>
      </c>
      <c r="G160" s="1606">
        <v>5.2214999999999998</v>
      </c>
      <c r="H160" s="1606">
        <v>5.1780999999999997</v>
      </c>
      <c r="I160" s="1606">
        <v>4.5655999999999999</v>
      </c>
      <c r="J160" s="1606">
        <v>4.5420999999999996</v>
      </c>
      <c r="K160" s="1611">
        <v>3.9899999999999998E-2</v>
      </c>
      <c r="L160" s="1390">
        <v>3.9899999999999998E-2</v>
      </c>
      <c r="M160" s="1606">
        <v>4.4333</v>
      </c>
      <c r="N160" s="1606">
        <v>4.4368999999999996</v>
      </c>
      <c r="O160" s="1606">
        <v>5.6722000000000001</v>
      </c>
      <c r="P160" s="1606">
        <v>5.7150999999999996</v>
      </c>
      <c r="Q160" s="1606">
        <v>5.2144000000000004</v>
      </c>
      <c r="R160" s="1359">
        <v>4.1765999999999996</v>
      </c>
      <c r="S160" s="1348"/>
    </row>
    <row r="161" spans="2:19" ht="36" hidden="1" customHeight="1" x14ac:dyDescent="0.6">
      <c r="B161" s="1358">
        <v>42979</v>
      </c>
      <c r="C161" s="1606">
        <v>4.3944000000000001</v>
      </c>
      <c r="D161" s="1606">
        <v>4.4036</v>
      </c>
      <c r="E161" s="1606">
        <v>5.8962000000000003</v>
      </c>
      <c r="F161" s="1606">
        <v>5.8705999999999996</v>
      </c>
      <c r="G161" s="1606">
        <v>5.194</v>
      </c>
      <c r="H161" s="1606">
        <v>5.2472000000000003</v>
      </c>
      <c r="I161" s="1606">
        <v>4.5345000000000004</v>
      </c>
      <c r="J161" s="1606">
        <v>4.6029999999999998</v>
      </c>
      <c r="K161" s="1606">
        <v>3.9100000000000003E-2</v>
      </c>
      <c r="L161" s="1359">
        <v>3.9899999999999998E-2</v>
      </c>
      <c r="M161" s="1606">
        <v>4.4482999999999997</v>
      </c>
      <c r="N161" s="1606">
        <v>4.4625000000000004</v>
      </c>
      <c r="O161" s="1606">
        <v>5.8982999999999999</v>
      </c>
      <c r="P161" s="1606">
        <v>5.8456000000000001</v>
      </c>
      <c r="Q161" s="1606">
        <v>5.2544000000000004</v>
      </c>
      <c r="R161" s="1359">
        <v>5.2812999999999999</v>
      </c>
      <c r="S161" s="1378"/>
    </row>
    <row r="162" spans="2:19" ht="36" hidden="1" customHeight="1" x14ac:dyDescent="0.6">
      <c r="B162" s="1358">
        <v>43009</v>
      </c>
      <c r="C162" s="1606">
        <v>4.3765000000000001</v>
      </c>
      <c r="D162" s="1606">
        <v>4.3811</v>
      </c>
      <c r="E162" s="1606">
        <v>5.7984</v>
      </c>
      <c r="F162" s="1606">
        <v>5.7808999999999999</v>
      </c>
      <c r="G162" s="1606">
        <v>5.0940000000000003</v>
      </c>
      <c r="H162" s="1606">
        <v>5.1509</v>
      </c>
      <c r="I162" s="1606">
        <v>4.3856000000000002</v>
      </c>
      <c r="J162" s="1606">
        <v>4.4622999999999999</v>
      </c>
      <c r="K162" s="1606">
        <v>3.8600000000000002E-2</v>
      </c>
      <c r="L162" s="1359">
        <v>3.8800000000000001E-2</v>
      </c>
      <c r="M162" s="1606">
        <v>4.4443999999999999</v>
      </c>
      <c r="N162" s="1606">
        <v>4.4539</v>
      </c>
      <c r="O162" s="1606">
        <v>5.7976999999999999</v>
      </c>
      <c r="P162" s="1606">
        <v>5.8178999999999998</v>
      </c>
      <c r="Q162" s="1606">
        <v>5.1855000000000002</v>
      </c>
      <c r="R162" s="1359">
        <v>5.2122000000000002</v>
      </c>
      <c r="S162" s="1378"/>
    </row>
    <row r="163" spans="2:19" ht="36" hidden="1" customHeight="1" x14ac:dyDescent="0.6">
      <c r="B163" s="1358">
        <v>43040</v>
      </c>
      <c r="C163" s="1606">
        <v>4.4122000000000003</v>
      </c>
      <c r="D163" s="1606">
        <v>4.3945999999999996</v>
      </c>
      <c r="E163" s="1606">
        <v>5.9638</v>
      </c>
      <c r="F163" s="1606">
        <v>5.8103999999999996</v>
      </c>
      <c r="G163" s="1606">
        <v>5.2572000000000001</v>
      </c>
      <c r="H163" s="1606">
        <v>5.1627000000000001</v>
      </c>
      <c r="I163" s="1606">
        <v>4.4917999999999996</v>
      </c>
      <c r="J163" s="1606">
        <v>4.4345999999999997</v>
      </c>
      <c r="K163" s="1606">
        <v>3.95E-2</v>
      </c>
      <c r="L163" s="1359">
        <v>3.9E-2</v>
      </c>
      <c r="M163" s="1606">
        <v>4.5811000000000002</v>
      </c>
      <c r="N163" s="1606">
        <v>4.5274000000000001</v>
      </c>
      <c r="O163" s="1606">
        <v>6.0339</v>
      </c>
      <c r="P163" s="1606">
        <v>5.9371999999999998</v>
      </c>
      <c r="Q163" s="1606">
        <v>5.4072500000000003</v>
      </c>
      <c r="R163" s="1359">
        <v>5.3003</v>
      </c>
      <c r="S163" s="1378"/>
    </row>
    <row r="164" spans="2:19" ht="36" hidden="1" customHeight="1" thickBot="1" x14ac:dyDescent="0.65">
      <c r="B164" s="1358">
        <v>43070</v>
      </c>
      <c r="C164" s="1606">
        <v>4.4157000000000002</v>
      </c>
      <c r="D164" s="1606">
        <v>4.4123999999999999</v>
      </c>
      <c r="E164" s="1606">
        <v>5.9668999999999999</v>
      </c>
      <c r="F164" s="1606">
        <v>5.9126000000000003</v>
      </c>
      <c r="G164" s="1606">
        <v>5.2964000000000002</v>
      </c>
      <c r="H164" s="1606">
        <v>5.2203999999999997</v>
      </c>
      <c r="I164" s="1606">
        <v>4.5243000000000002</v>
      </c>
      <c r="J164" s="1606">
        <v>4.4667000000000003</v>
      </c>
      <c r="K164" s="1606">
        <v>3.9300000000000002E-2</v>
      </c>
      <c r="L164" s="1359">
        <v>3.9100000000000003E-2</v>
      </c>
      <c r="M164" s="1606">
        <v>4.5877999999999997</v>
      </c>
      <c r="N164" s="1606">
        <v>4.5879000000000003</v>
      </c>
      <c r="O164" s="1606">
        <v>6.1033999999999997</v>
      </c>
      <c r="P164" s="1606">
        <v>6.0271999999999997</v>
      </c>
      <c r="Q164" s="1606">
        <v>5.4097</v>
      </c>
      <c r="R164" s="1359">
        <v>5.3771000000000004</v>
      </c>
      <c r="S164" s="1378"/>
    </row>
    <row r="165" spans="2:19" ht="36" hidden="1" customHeight="1" thickTop="1" x14ac:dyDescent="0.6">
      <c r="B165" s="1355">
        <v>43101</v>
      </c>
      <c r="C165" s="1356">
        <v>4.4240000000000004</v>
      </c>
      <c r="D165" s="1356">
        <v>4.4208999999999996</v>
      </c>
      <c r="E165" s="1356">
        <v>6.2717000000000001</v>
      </c>
      <c r="F165" s="1356">
        <v>6.1093000000000002</v>
      </c>
      <c r="G165" s="1356">
        <v>5.5130999999999997</v>
      </c>
      <c r="H165" s="1356">
        <v>5.3958000000000004</v>
      </c>
      <c r="I165" s="1356">
        <v>4.7485999999999997</v>
      </c>
      <c r="J165" s="1356">
        <v>4.6047000000000002</v>
      </c>
      <c r="K165" s="1356">
        <v>4.0599999999999997E-2</v>
      </c>
      <c r="L165" s="1357">
        <v>3.9899999999999998E-2</v>
      </c>
      <c r="M165" s="1356">
        <v>4.5560999999999998</v>
      </c>
      <c r="N165" s="1356">
        <v>4.5902000000000003</v>
      </c>
      <c r="O165" s="1356">
        <v>6.3628</v>
      </c>
      <c r="P165" s="1356">
        <v>6.1536999999999997</v>
      </c>
      <c r="Q165" s="1356">
        <v>5.5617000000000001</v>
      </c>
      <c r="R165" s="1357">
        <v>5.5011000000000001</v>
      </c>
      <c r="S165" s="1378"/>
    </row>
    <row r="166" spans="2:19" ht="36" hidden="1" customHeight="1" x14ac:dyDescent="0.6">
      <c r="B166" s="1358">
        <v>43132</v>
      </c>
      <c r="C166" s="1606">
        <v>4.4187000000000003</v>
      </c>
      <c r="D166" s="1606">
        <v>4.4195000000000002</v>
      </c>
      <c r="E166" s="1606">
        <v>6.0925000000000002</v>
      </c>
      <c r="F166" s="1606">
        <v>6.1691000000000003</v>
      </c>
      <c r="G166" s="1606">
        <v>5.3872999999999998</v>
      </c>
      <c r="H166" s="1606">
        <v>5.3299000000000003</v>
      </c>
      <c r="I166" s="1606">
        <v>4.6817000000000002</v>
      </c>
      <c r="J166" s="1606">
        <v>4.7248999999999999</v>
      </c>
      <c r="K166" s="1606">
        <v>4.1300000000000003E-2</v>
      </c>
      <c r="L166" s="1359">
        <v>4.1000000000000002E-2</v>
      </c>
      <c r="M166" s="1606">
        <v>4.5072999999999999</v>
      </c>
      <c r="N166" s="1606">
        <v>4.5263</v>
      </c>
      <c r="O166" s="1606">
        <v>6.2222</v>
      </c>
      <c r="P166" s="1606">
        <v>6.2645999999999997</v>
      </c>
      <c r="Q166" s="1606">
        <v>5.4927999999999999</v>
      </c>
      <c r="R166" s="1359">
        <v>5.5210999999999997</v>
      </c>
      <c r="S166" s="1378"/>
    </row>
    <row r="167" spans="2:19" ht="36" hidden="1" customHeight="1" x14ac:dyDescent="0.6">
      <c r="B167" s="1358">
        <v>43160</v>
      </c>
      <c r="C167" s="1606">
        <v>4.4043999999999999</v>
      </c>
      <c r="D167" s="1606">
        <v>4.4135999999999997</v>
      </c>
      <c r="E167" s="1606">
        <v>6.1816000000000004</v>
      </c>
      <c r="F167" s="1606">
        <v>6.1685999999999996</v>
      </c>
      <c r="G167" s="1606">
        <v>5.4179000000000004</v>
      </c>
      <c r="H167" s="1606">
        <v>5.4420999999999999</v>
      </c>
      <c r="I167" s="1606">
        <v>4.6026999999999996</v>
      </c>
      <c r="J167" s="1606">
        <v>4.6578999999999997</v>
      </c>
      <c r="K167" s="1606">
        <v>4.1500000000000002E-2</v>
      </c>
      <c r="L167" s="1359">
        <v>4.1599999999999998E-2</v>
      </c>
      <c r="M167" s="1606">
        <v>4.4550000000000001</v>
      </c>
      <c r="N167" s="1606">
        <v>4.4861000000000004</v>
      </c>
      <c r="O167" s="1606">
        <v>6.1811999999999996</v>
      </c>
      <c r="P167" s="1606">
        <v>6.1714000000000002</v>
      </c>
      <c r="Q167" s="1606">
        <v>5.4710999999999999</v>
      </c>
      <c r="R167" s="1359">
        <v>5.4763999999999999</v>
      </c>
      <c r="S167" s="1378"/>
    </row>
    <row r="168" spans="2:19" ht="36" hidden="1" customHeight="1" x14ac:dyDescent="0.6">
      <c r="B168" s="1358">
        <v>43191</v>
      </c>
      <c r="C168" s="1606">
        <v>4.4077999999999999</v>
      </c>
      <c r="D168" s="1606">
        <v>4.4053000000000004</v>
      </c>
      <c r="E168" s="1606">
        <v>6.0678000000000001</v>
      </c>
      <c r="F168" s="1606">
        <v>6.2043999999999997</v>
      </c>
      <c r="G168" s="1606">
        <v>5.3308</v>
      </c>
      <c r="H168" s="1606">
        <v>5.4059999999999997</v>
      </c>
      <c r="I168" s="1606">
        <v>4.4538000000000002</v>
      </c>
      <c r="J168" s="1606">
        <v>4.5444000000000004</v>
      </c>
      <c r="K168" s="1606">
        <v>4.0399999999999998E-2</v>
      </c>
      <c r="L168" s="1359">
        <v>4.0899999999999999E-2</v>
      </c>
      <c r="M168" s="1606">
        <v>4.4828000000000001</v>
      </c>
      <c r="N168" s="1606">
        <v>4.4561000000000002</v>
      </c>
      <c r="O168" s="1606">
        <v>6.1778000000000004</v>
      </c>
      <c r="P168" s="1606">
        <v>6.2244999999999999</v>
      </c>
      <c r="Q168" s="1606">
        <v>5.4505999999999997</v>
      </c>
      <c r="R168" s="1359">
        <v>5.4676</v>
      </c>
      <c r="S168" s="1378"/>
    </row>
    <row r="169" spans="2:19" ht="36" hidden="1" customHeight="1" x14ac:dyDescent="0.6">
      <c r="B169" s="1358">
        <v>43221</v>
      </c>
      <c r="C169" s="1606">
        <v>4.4226000000000001</v>
      </c>
      <c r="D169" s="1606">
        <v>4.4196</v>
      </c>
      <c r="E169" s="1606">
        <v>5.8864999999999998</v>
      </c>
      <c r="F169" s="1606">
        <v>5.9410999999999996</v>
      </c>
      <c r="G169" s="1606">
        <v>5.1634000000000002</v>
      </c>
      <c r="H169" s="1606">
        <v>5.2119</v>
      </c>
      <c r="I169" s="1606">
        <v>4.4974999999999996</v>
      </c>
      <c r="J169" s="1606">
        <v>4.4242999999999997</v>
      </c>
      <c r="K169" s="1606">
        <v>4.07E-2</v>
      </c>
      <c r="L169" s="1359">
        <v>4.02E-2</v>
      </c>
      <c r="M169" s="1606">
        <v>4.6245000000000003</v>
      </c>
      <c r="N169" s="1606">
        <v>4.5679999999999996</v>
      </c>
      <c r="O169" s="1606">
        <v>6.1071999999999997</v>
      </c>
      <c r="P169" s="1606">
        <v>6.1365999999999996</v>
      </c>
      <c r="Q169" s="1606">
        <v>5.3806000000000003</v>
      </c>
      <c r="R169" s="1359">
        <v>5.4188000000000001</v>
      </c>
      <c r="S169" s="1378"/>
    </row>
    <row r="170" spans="2:19" ht="36" hidden="1" customHeight="1" x14ac:dyDescent="0.6">
      <c r="B170" s="1358">
        <v>43252</v>
      </c>
      <c r="C170" s="1606">
        <v>4.5229999999999997</v>
      </c>
      <c r="D170" s="1606">
        <v>4.4625000000000004</v>
      </c>
      <c r="E170" s="1606">
        <v>5.9680999999999997</v>
      </c>
      <c r="F170" s="1606">
        <v>5.9306000000000001</v>
      </c>
      <c r="G170" s="1606">
        <v>5.2808000000000002</v>
      </c>
      <c r="H170" s="1606">
        <v>5.2119</v>
      </c>
      <c r="I170" s="1606">
        <v>4.5590999999999999</v>
      </c>
      <c r="J170" s="1606">
        <v>4.5077999999999996</v>
      </c>
      <c r="K170" s="1606">
        <v>4.0899999999999999E-2</v>
      </c>
      <c r="L170" s="1359">
        <v>4.0599999999999997E-2</v>
      </c>
      <c r="M170" s="1606">
        <v>4.7561</v>
      </c>
      <c r="N170" s="1606">
        <v>4.6833999999999998</v>
      </c>
      <c r="O170" s="1606">
        <v>6.2188499999999998</v>
      </c>
      <c r="P170" s="1606">
        <v>6.1843000000000004</v>
      </c>
      <c r="Q170" s="1606">
        <v>5.4644500000000003</v>
      </c>
      <c r="R170" s="1359">
        <v>5.4413</v>
      </c>
      <c r="S170" s="1378"/>
    </row>
    <row r="171" spans="2:19" ht="36" hidden="1" customHeight="1" x14ac:dyDescent="0.6">
      <c r="B171" s="1358">
        <v>43282</v>
      </c>
      <c r="C171" s="1606">
        <v>4.6943000000000001</v>
      </c>
      <c r="D171" s="1606">
        <v>4.6475999999999997</v>
      </c>
      <c r="E171" s="1606">
        <v>6.1569000000000003</v>
      </c>
      <c r="F171" s="1606">
        <v>6.1204000000000001</v>
      </c>
      <c r="G171" s="1606">
        <v>5.4945000000000004</v>
      </c>
      <c r="H171" s="1606">
        <v>5.4375999999999998</v>
      </c>
      <c r="I171" s="1606">
        <v>4.7472000000000003</v>
      </c>
      <c r="J171" s="1606">
        <v>4.6755000000000004</v>
      </c>
      <c r="K171" s="1606">
        <v>4.2000000000000003E-2</v>
      </c>
      <c r="L171" s="1359">
        <v>4.1700000000000001E-2</v>
      </c>
      <c r="M171" s="1606">
        <v>4.7866999999999997</v>
      </c>
      <c r="N171" s="1606">
        <v>4.7716000000000003</v>
      </c>
      <c r="O171" s="1606">
        <v>6.2628000000000004</v>
      </c>
      <c r="P171" s="1606">
        <v>6.2416</v>
      </c>
      <c r="Q171" s="1606">
        <v>5.5406000000000004</v>
      </c>
      <c r="R171" s="1359">
        <v>5.5133000000000001</v>
      </c>
      <c r="S171" s="1378"/>
    </row>
    <row r="172" spans="2:19" ht="36" hidden="1" customHeight="1" x14ac:dyDescent="0.6">
      <c r="B172" s="1358">
        <v>43313</v>
      </c>
      <c r="C172" s="1606">
        <v>4.7241</v>
      </c>
      <c r="D172" s="1606">
        <v>4.7083000000000004</v>
      </c>
      <c r="E172" s="1606">
        <v>6.1344000000000003</v>
      </c>
      <c r="F172" s="1606">
        <v>6.0641999999999996</v>
      </c>
      <c r="G172" s="1606">
        <v>5.4950999999999999</v>
      </c>
      <c r="H172" s="1606">
        <v>5.4379999999999997</v>
      </c>
      <c r="I172" s="1606">
        <v>4.8802000000000003</v>
      </c>
      <c r="J172" s="1606">
        <v>4.7667999999999999</v>
      </c>
      <c r="K172" s="1606">
        <v>4.2599999999999999E-2</v>
      </c>
      <c r="L172" s="1359">
        <v>4.24E-2</v>
      </c>
      <c r="M172" s="1606">
        <v>4.8327999999999998</v>
      </c>
      <c r="N172" s="1606">
        <v>4.8103999999999996</v>
      </c>
      <c r="O172" s="1606">
        <v>6.1749999999999998</v>
      </c>
      <c r="P172" s="1606">
        <v>6.1513</v>
      </c>
      <c r="Q172" s="1606">
        <v>5.5488999999999997</v>
      </c>
      <c r="R172" s="1359">
        <v>5.5067000000000004</v>
      </c>
      <c r="S172" s="1378"/>
    </row>
    <row r="173" spans="2:19" ht="36" hidden="1" customHeight="1" x14ac:dyDescent="0.6">
      <c r="B173" s="1358">
        <v>43344</v>
      </c>
      <c r="C173" s="1606">
        <v>4.7775999999999996</v>
      </c>
      <c r="D173" s="1606">
        <v>4.7572000000000001</v>
      </c>
      <c r="E173" s="1606">
        <v>6.2145000000000001</v>
      </c>
      <c r="F173" s="1606">
        <v>6.1218000000000004</v>
      </c>
      <c r="G173" s="1606">
        <v>5.5392000000000001</v>
      </c>
      <c r="H173" s="1606">
        <v>5.4983000000000004</v>
      </c>
      <c r="I173" s="1606">
        <v>4.8893000000000004</v>
      </c>
      <c r="J173" s="1606">
        <v>4.8803000000000001</v>
      </c>
      <c r="K173" s="1606">
        <v>4.2099999999999999E-2</v>
      </c>
      <c r="L173" s="1359">
        <v>4.2599999999999999E-2</v>
      </c>
      <c r="M173" s="1606">
        <v>4.9311999999999996</v>
      </c>
      <c r="N173" s="1606">
        <v>4.9051</v>
      </c>
      <c r="O173" s="1606">
        <v>6.3693999999999997</v>
      </c>
      <c r="P173" s="1606">
        <v>6.2897999999999996</v>
      </c>
      <c r="Q173" s="1606">
        <v>5.6878000000000002</v>
      </c>
      <c r="R173" s="1359">
        <v>5.6289999999999996</v>
      </c>
      <c r="S173" s="1378"/>
    </row>
    <row r="174" spans="2:19" s="1344" customFormat="1" ht="36" hidden="1" customHeight="1" x14ac:dyDescent="0.6">
      <c r="B174" s="1358">
        <v>43374</v>
      </c>
      <c r="C174" s="1371">
        <v>4.7899000000000003</v>
      </c>
      <c r="D174" s="1371">
        <v>4.7922000000000002</v>
      </c>
      <c r="E174" s="1371">
        <v>6.1115000000000004</v>
      </c>
      <c r="F174" s="1371">
        <v>6.2365000000000004</v>
      </c>
      <c r="G174" s="1371">
        <v>5.4187000000000003</v>
      </c>
      <c r="H174" s="1371">
        <v>5.5042999999999997</v>
      </c>
      <c r="I174" s="1371">
        <v>4.7606000000000002</v>
      </c>
      <c r="J174" s="1371">
        <v>4.8207000000000004</v>
      </c>
      <c r="K174" s="1371">
        <v>4.2299999999999997E-2</v>
      </c>
      <c r="L174" s="1372">
        <v>4.2500000000000003E-2</v>
      </c>
      <c r="M174" s="1371">
        <v>4.8539000000000003</v>
      </c>
      <c r="N174" s="1371">
        <v>4.8914999999999997</v>
      </c>
      <c r="O174" s="1371">
        <v>6.1889000000000003</v>
      </c>
      <c r="P174" s="1371">
        <v>6.3164999999999996</v>
      </c>
      <c r="Q174" s="1371">
        <v>5.4678000000000004</v>
      </c>
      <c r="R174" s="1372">
        <v>5.5804</v>
      </c>
      <c r="S174" s="1373"/>
    </row>
    <row r="175" spans="2:19" s="1344" customFormat="1" ht="36" hidden="1" customHeight="1" x14ac:dyDescent="0.6">
      <c r="B175" s="1358">
        <v>43405</v>
      </c>
      <c r="C175" s="1371">
        <v>4.806</v>
      </c>
      <c r="D175" s="1371">
        <v>4.7911000000000001</v>
      </c>
      <c r="E175" s="1371">
        <v>6.1247999999999996</v>
      </c>
      <c r="F175" s="1371">
        <v>6.1818</v>
      </c>
      <c r="G175" s="1371">
        <v>5.4503000000000004</v>
      </c>
      <c r="H175" s="1371">
        <v>5.4470000000000001</v>
      </c>
      <c r="I175" s="1371">
        <v>4.8083999999999998</v>
      </c>
      <c r="J175" s="1371">
        <v>4.7870999999999997</v>
      </c>
      <c r="K175" s="1371">
        <v>4.2299999999999997E-2</v>
      </c>
      <c r="L175" s="1372">
        <v>4.2299999999999997E-2</v>
      </c>
      <c r="M175" s="1371">
        <v>4.9094499999999996</v>
      </c>
      <c r="N175" s="1371">
        <v>4.8825000000000003</v>
      </c>
      <c r="O175" s="1371">
        <v>6.23665</v>
      </c>
      <c r="P175" s="1371">
        <v>6.2409999999999997</v>
      </c>
      <c r="Q175" s="1371">
        <v>5.5194000000000001</v>
      </c>
      <c r="R175" s="1372">
        <v>5.5068000000000001</v>
      </c>
      <c r="S175" s="1373"/>
    </row>
    <row r="176" spans="2:19" ht="36" hidden="1" customHeight="1" thickBot="1" x14ac:dyDescent="0.65">
      <c r="B176" s="1360">
        <v>43435</v>
      </c>
      <c r="C176" s="1361">
        <v>4.82</v>
      </c>
      <c r="D176" s="1361">
        <v>4.8147000000000002</v>
      </c>
      <c r="E176" s="1361">
        <v>6.1710000000000003</v>
      </c>
      <c r="F176" s="1361">
        <v>6.1097999999999999</v>
      </c>
      <c r="G176" s="1361">
        <v>5.5130999999999997</v>
      </c>
      <c r="H176" s="1361">
        <v>5.4691000000000001</v>
      </c>
      <c r="I176" s="1361">
        <v>4.8887999999999998</v>
      </c>
      <c r="J176" s="1361">
        <v>4.8418999999999999</v>
      </c>
      <c r="K176" s="1361">
        <v>4.3799999999999999E-2</v>
      </c>
      <c r="L176" s="1362">
        <v>4.2599999999999999E-2</v>
      </c>
      <c r="M176" s="1361">
        <v>4.9728000000000003</v>
      </c>
      <c r="N176" s="1361">
        <v>4.9542999999999999</v>
      </c>
      <c r="O176" s="1361">
        <v>6.2282999999999999</v>
      </c>
      <c r="P176" s="1361">
        <v>6.2427000000000001</v>
      </c>
      <c r="Q176" s="1361">
        <v>5.5617000000000001</v>
      </c>
      <c r="R176" s="1362">
        <v>5.5551000000000004</v>
      </c>
      <c r="S176" s="1378"/>
    </row>
    <row r="177" spans="2:19" ht="36" hidden="1" customHeight="1" thickTop="1" x14ac:dyDescent="0.6">
      <c r="B177" s="1358">
        <v>43466</v>
      </c>
      <c r="C177" s="1612">
        <v>4.9505999999999997</v>
      </c>
      <c r="D177" s="1612">
        <v>4.8947000000000003</v>
      </c>
      <c r="E177" s="1612">
        <v>6.5121000000000002</v>
      </c>
      <c r="F177" s="1612">
        <v>6.3141999999999996</v>
      </c>
      <c r="G177" s="1612">
        <v>5.6824000000000003</v>
      </c>
      <c r="H177" s="1612">
        <v>5.5868000000000002</v>
      </c>
      <c r="I177" s="1606">
        <v>4.9898999999999996</v>
      </c>
      <c r="J177" s="1606">
        <v>4.9432999999999998</v>
      </c>
      <c r="K177" s="1606">
        <v>4.5499999999999999E-2</v>
      </c>
      <c r="L177" s="1359">
        <v>4.4900000000000002E-2</v>
      </c>
      <c r="M177" s="1612">
        <v>5.0083500000000001</v>
      </c>
      <c r="N177" s="1612">
        <v>4.9859</v>
      </c>
      <c r="O177" s="1612">
        <v>6.4306000000000001</v>
      </c>
      <c r="P177" s="1612">
        <v>6.3052999999999999</v>
      </c>
      <c r="Q177" s="1612">
        <v>5.6577500000000001</v>
      </c>
      <c r="R177" s="1613">
        <v>5.6094999999999997</v>
      </c>
      <c r="S177" s="1378"/>
    </row>
    <row r="178" spans="2:19" ht="35.25" hidden="1" customHeight="1" x14ac:dyDescent="0.6">
      <c r="B178" s="1358">
        <v>43497</v>
      </c>
      <c r="C178" s="1612">
        <v>5.1752000000000002</v>
      </c>
      <c r="D178" s="1612">
        <v>5.0162000000000004</v>
      </c>
      <c r="E178" s="1612">
        <v>6.8704000000000001</v>
      </c>
      <c r="F178" s="1612">
        <v>6.5236999999999998</v>
      </c>
      <c r="G178" s="1612">
        <v>5.8799000000000001</v>
      </c>
      <c r="H178" s="1612">
        <v>5.6913</v>
      </c>
      <c r="I178" s="1606">
        <v>5.1787000000000001</v>
      </c>
      <c r="J178" s="1606">
        <v>5.0067000000000004</v>
      </c>
      <c r="K178" s="1606">
        <v>4.65E-2</v>
      </c>
      <c r="L178" s="1359">
        <v>4.5400000000000003E-2</v>
      </c>
      <c r="M178" s="1612">
        <v>5.3460999999999999</v>
      </c>
      <c r="N178" s="1612">
        <v>5.1394000000000002</v>
      </c>
      <c r="O178" s="1612">
        <v>6.7477999999999998</v>
      </c>
      <c r="P178" s="1612">
        <v>6.5587</v>
      </c>
      <c r="Q178" s="1612">
        <v>5.8227500000000001</v>
      </c>
      <c r="R178" s="1613">
        <v>5.7207999999999997</v>
      </c>
      <c r="S178" s="1378"/>
    </row>
    <row r="179" spans="2:19" ht="35.25" hidden="1" customHeight="1" x14ac:dyDescent="0.6">
      <c r="B179" s="1358">
        <v>43525</v>
      </c>
      <c r="C179" s="1612">
        <v>5.0834000000000001</v>
      </c>
      <c r="D179" s="1612">
        <v>5.1797000000000004</v>
      </c>
      <c r="E179" s="1612">
        <v>6.6166</v>
      </c>
      <c r="F179" s="1612">
        <v>6.8236999999999997</v>
      </c>
      <c r="G179" s="1612">
        <v>5.7084000000000001</v>
      </c>
      <c r="H179" s="1612">
        <v>5.8536999999999999</v>
      </c>
      <c r="I179" s="1606">
        <v>5.1007999999999996</v>
      </c>
      <c r="J179" s="1606">
        <v>5.1788999999999996</v>
      </c>
      <c r="K179" s="1606">
        <v>4.5900000000000003E-2</v>
      </c>
      <c r="L179" s="1359">
        <v>4.6600000000000003E-2</v>
      </c>
      <c r="M179" s="1612">
        <v>5.2155500000000004</v>
      </c>
      <c r="N179" s="1612">
        <v>5.3612000000000002</v>
      </c>
      <c r="O179" s="1612">
        <v>6.835</v>
      </c>
      <c r="P179" s="1612">
        <v>6.9602000000000004</v>
      </c>
      <c r="Q179" s="1612">
        <v>5.7555500000000004</v>
      </c>
      <c r="R179" s="1613">
        <v>5.9211999999999998</v>
      </c>
      <c r="S179" s="1378"/>
    </row>
    <row r="180" spans="2:19" ht="35.25" hidden="1" customHeight="1" x14ac:dyDescent="0.6">
      <c r="B180" s="1358">
        <v>43556</v>
      </c>
      <c r="C180" s="1614">
        <v>5.0880999999999998</v>
      </c>
      <c r="D180" s="1614">
        <v>5.0864000000000003</v>
      </c>
      <c r="E180" s="1614">
        <v>6.6296999999999997</v>
      </c>
      <c r="F180" s="1612">
        <v>6.6289999999999996</v>
      </c>
      <c r="G180" s="1614">
        <v>5.7001999999999997</v>
      </c>
      <c r="H180" s="1614">
        <v>5.7145999999999999</v>
      </c>
      <c r="I180" s="1611">
        <v>4.9894999999999996</v>
      </c>
      <c r="J180" s="1611">
        <v>5.0484999999999998</v>
      </c>
      <c r="K180" s="1611">
        <v>4.5699999999999998E-2</v>
      </c>
      <c r="L180" s="1611">
        <v>4.5600000000000002E-2</v>
      </c>
      <c r="M180" s="1614">
        <v>5.2055499999999997</v>
      </c>
      <c r="N180" s="1614">
        <v>5.2214999999999998</v>
      </c>
      <c r="O180" s="1614">
        <v>6.7149999999999999</v>
      </c>
      <c r="P180" s="1612">
        <v>6.7953000000000001</v>
      </c>
      <c r="Q180" s="1614">
        <v>5.7983500000000001</v>
      </c>
      <c r="R180" s="1615">
        <v>5.7965</v>
      </c>
      <c r="S180" s="1378"/>
    </row>
    <row r="181" spans="2:19" ht="35.25" hidden="1" customHeight="1" x14ac:dyDescent="0.6">
      <c r="B181" s="1358">
        <v>43586</v>
      </c>
      <c r="C181" s="1614">
        <v>5.2011000000000003</v>
      </c>
      <c r="D181" s="1614">
        <v>5.1082999999999998</v>
      </c>
      <c r="E181" s="1614">
        <v>6.5640999999999998</v>
      </c>
      <c r="F181" s="1614">
        <v>6.5582000000000003</v>
      </c>
      <c r="G181" s="1614">
        <v>5.7973999999999997</v>
      </c>
      <c r="H181" s="1614">
        <v>5.7161999999999997</v>
      </c>
      <c r="I181" s="1611">
        <v>5.1753</v>
      </c>
      <c r="J181" s="1606">
        <v>5.0590000000000002</v>
      </c>
      <c r="K181" s="1611">
        <v>4.7899999999999998E-2</v>
      </c>
      <c r="L181" s="1611">
        <v>4.6399999999999997E-2</v>
      </c>
      <c r="M181" s="1614">
        <v>5.3454499999999996</v>
      </c>
      <c r="N181" s="1614">
        <v>5.2512999999999996</v>
      </c>
      <c r="O181" s="1614">
        <v>6.7513500000000004</v>
      </c>
      <c r="P181" s="1614">
        <v>6.7183000000000002</v>
      </c>
      <c r="Q181" s="1614">
        <v>5.8859000000000004</v>
      </c>
      <c r="R181" s="1615">
        <v>5.8170000000000002</v>
      </c>
      <c r="S181" s="1378"/>
    </row>
    <row r="182" spans="2:19" ht="35.25" hidden="1" customHeight="1" x14ac:dyDescent="0.6">
      <c r="B182" s="1358">
        <v>43617</v>
      </c>
      <c r="C182" s="1612">
        <v>5.2590000000000003</v>
      </c>
      <c r="D182" s="1614">
        <v>5.2401999999999997</v>
      </c>
      <c r="E182" s="1614">
        <v>6.6787000000000001</v>
      </c>
      <c r="F182" s="1614">
        <v>6.6422999999999996</v>
      </c>
      <c r="G182" s="1614">
        <v>5.9832000000000001</v>
      </c>
      <c r="H182" s="1614">
        <v>5.9207000000000001</v>
      </c>
      <c r="I182" s="1611">
        <v>5.3888999999999996</v>
      </c>
      <c r="J182" s="1611">
        <v>5.3059000000000003</v>
      </c>
      <c r="K182" s="1611">
        <v>4.8800000000000003E-2</v>
      </c>
      <c r="L182" s="1611">
        <v>4.8500000000000001E-2</v>
      </c>
      <c r="M182" s="1612">
        <v>5.4309000000000003</v>
      </c>
      <c r="N182" s="1614">
        <v>5.3849999999999998</v>
      </c>
      <c r="O182" s="1614">
        <v>6.8268000000000004</v>
      </c>
      <c r="P182" s="1614">
        <v>6.7724000000000002</v>
      </c>
      <c r="Q182" s="1614">
        <v>6.0395500000000002</v>
      </c>
      <c r="R182" s="1615">
        <v>5.9573</v>
      </c>
      <c r="S182" s="1378"/>
    </row>
    <row r="183" spans="2:19" ht="35.25" hidden="1" customHeight="1" x14ac:dyDescent="0.6">
      <c r="B183" s="1358">
        <v>43647</v>
      </c>
      <c r="C183" s="1612">
        <v>5.2569999999999997</v>
      </c>
      <c r="D183" s="1612">
        <v>5.2560000000000002</v>
      </c>
      <c r="E183" s="1614">
        <v>6.4267000000000003</v>
      </c>
      <c r="F183" s="1614">
        <v>6.5537000000000001</v>
      </c>
      <c r="G183" s="1614">
        <v>5.8529</v>
      </c>
      <c r="H183" s="1614">
        <v>5.8943000000000003</v>
      </c>
      <c r="I183" s="1611">
        <v>5.3071000000000002</v>
      </c>
      <c r="J183" s="1611">
        <v>5.3197999999999999</v>
      </c>
      <c r="K183" s="1611">
        <v>4.8500000000000001E-2</v>
      </c>
      <c r="L183" s="1611">
        <v>4.8599999999999997E-2</v>
      </c>
      <c r="M183" s="1612">
        <v>5.3754499999999998</v>
      </c>
      <c r="N183" s="1612">
        <v>5.3940000000000001</v>
      </c>
      <c r="O183" s="1614">
        <v>6.5445500000000001</v>
      </c>
      <c r="P183" s="1614">
        <v>6.7474999999999996</v>
      </c>
      <c r="Q183" s="1614">
        <v>5.89635</v>
      </c>
      <c r="R183" s="1615">
        <v>5.9823000000000004</v>
      </c>
      <c r="S183" s="1378"/>
    </row>
    <row r="184" spans="2:19" ht="35.25" hidden="1" customHeight="1" x14ac:dyDescent="0.6">
      <c r="B184" s="1358">
        <v>43678</v>
      </c>
      <c r="C184" s="1606">
        <v>5.2813999999999997</v>
      </c>
      <c r="D184" s="1606">
        <v>5.2701000000000002</v>
      </c>
      <c r="E184" s="1611">
        <v>6.4295999999999998</v>
      </c>
      <c r="F184" s="1611">
        <v>6.4070999999999998</v>
      </c>
      <c r="G184" s="1611">
        <v>5.8094999999999999</v>
      </c>
      <c r="H184" s="1611">
        <v>5.8586999999999998</v>
      </c>
      <c r="I184" s="1611">
        <v>5.3391000000000002</v>
      </c>
      <c r="J184" s="1611">
        <v>5.3783000000000003</v>
      </c>
      <c r="K184" s="1611">
        <v>4.9799999999999997E-2</v>
      </c>
      <c r="L184" s="1611">
        <v>4.9599999999999998E-2</v>
      </c>
      <c r="M184" s="1606">
        <v>5.46685</v>
      </c>
      <c r="N184" s="1606">
        <v>5.4222999999999999</v>
      </c>
      <c r="O184" s="1611">
        <v>6.6427500000000004</v>
      </c>
      <c r="P184" s="1611">
        <v>6.5551000000000004</v>
      </c>
      <c r="Q184" s="1611">
        <v>6.0022500000000001</v>
      </c>
      <c r="R184" s="1390">
        <v>5.9493</v>
      </c>
      <c r="S184" s="1378"/>
    </row>
    <row r="185" spans="2:19" ht="35.25" hidden="1" customHeight="1" x14ac:dyDescent="0.6">
      <c r="B185" s="1358">
        <v>43709</v>
      </c>
      <c r="C185" s="1611">
        <v>5.3160999999999996</v>
      </c>
      <c r="D185" s="1611">
        <v>5.3067000000000002</v>
      </c>
      <c r="E185" s="1611">
        <v>6.5411999999999999</v>
      </c>
      <c r="F185" s="1611">
        <v>6.5553999999999997</v>
      </c>
      <c r="G185" s="1611">
        <v>5.7956000000000003</v>
      </c>
      <c r="H185" s="1611">
        <v>5.8423999999999996</v>
      </c>
      <c r="I185" s="1606">
        <v>5.33</v>
      </c>
      <c r="J185" s="1611">
        <v>5.3578000000000001</v>
      </c>
      <c r="K185" s="1611">
        <v>4.9200000000000001E-2</v>
      </c>
      <c r="L185" s="1611">
        <v>4.9399999999999999E-2</v>
      </c>
      <c r="M185" s="1611">
        <v>5.5182000000000002</v>
      </c>
      <c r="N185" s="1611">
        <v>5.5126999999999997</v>
      </c>
      <c r="O185" s="1611">
        <v>6.7354500000000002</v>
      </c>
      <c r="P185" s="1611">
        <v>6.7226999999999997</v>
      </c>
      <c r="Q185" s="1611">
        <v>5.99</v>
      </c>
      <c r="R185" s="1390">
        <v>6.0294999999999996</v>
      </c>
      <c r="S185" s="1378"/>
    </row>
    <row r="186" spans="2:19" ht="35.25" hidden="1" customHeight="1" x14ac:dyDescent="0.6">
      <c r="B186" s="1358">
        <v>43739</v>
      </c>
      <c r="C186" s="1611">
        <v>5.3372000000000002</v>
      </c>
      <c r="D186" s="1611">
        <v>5.3235000000000001</v>
      </c>
      <c r="E186" s="1606">
        <v>6.9009999999999998</v>
      </c>
      <c r="F186" s="1611">
        <v>6.7344999999999997</v>
      </c>
      <c r="G186" s="1611">
        <v>5.9444999999999997</v>
      </c>
      <c r="H186" s="1611">
        <v>5.8846999999999996</v>
      </c>
      <c r="I186" s="1606">
        <v>5.4039000000000001</v>
      </c>
      <c r="J186" s="1611">
        <v>5.3598999999999997</v>
      </c>
      <c r="K186" s="1611">
        <v>4.9399999999999999E-2</v>
      </c>
      <c r="L186" s="1611">
        <v>4.9200000000000001E-2</v>
      </c>
      <c r="M186" s="1611">
        <v>5.5182000000000002</v>
      </c>
      <c r="N186" s="1611">
        <v>5.4904000000000002</v>
      </c>
      <c r="O186" s="1606">
        <v>7.0036500000000004</v>
      </c>
      <c r="P186" s="1611">
        <v>6.8021000000000003</v>
      </c>
      <c r="Q186" s="1611">
        <v>6.0449999999999999</v>
      </c>
      <c r="R186" s="1390">
        <v>5.9660000000000002</v>
      </c>
      <c r="S186" s="1378"/>
    </row>
    <row r="187" spans="2:19" ht="35.25" hidden="1" customHeight="1" x14ac:dyDescent="0.6">
      <c r="B187" s="1358">
        <v>43770</v>
      </c>
      <c r="C187" s="1611">
        <v>5.5254000000000003</v>
      </c>
      <c r="D187" s="1611">
        <v>5.3887999999999998</v>
      </c>
      <c r="E187" s="1611">
        <v>7.1322000000000001</v>
      </c>
      <c r="F187" s="1611">
        <v>6.9413999999999998</v>
      </c>
      <c r="G187" s="1611">
        <v>6.0785</v>
      </c>
      <c r="H187" s="1611">
        <v>5.9528999999999996</v>
      </c>
      <c r="I187" s="1606">
        <v>5.5194000000000001</v>
      </c>
      <c r="J187" s="1611">
        <v>5.4237000000000002</v>
      </c>
      <c r="K187" s="1611">
        <v>5.0500000000000003E-2</v>
      </c>
      <c r="L187" s="1611">
        <v>4.9500000000000002E-2</v>
      </c>
      <c r="M187" s="1611">
        <v>5.6264000000000003</v>
      </c>
      <c r="N187" s="1611">
        <v>5.5709</v>
      </c>
      <c r="O187" s="1611">
        <v>7.1886000000000001</v>
      </c>
      <c r="P187" s="1611">
        <v>7.0949</v>
      </c>
      <c r="Q187" s="1611">
        <v>6.1573000000000002</v>
      </c>
      <c r="R187" s="1390">
        <v>6.1022999999999996</v>
      </c>
      <c r="S187" s="1378"/>
    </row>
    <row r="188" spans="2:19" ht="35.25" hidden="1" customHeight="1" thickBot="1" x14ac:dyDescent="0.65">
      <c r="B188" s="1358">
        <v>43800</v>
      </c>
      <c r="C188" s="1391">
        <v>5.5336999999999996</v>
      </c>
      <c r="D188" s="1391">
        <v>5.5377000000000001</v>
      </c>
      <c r="E188" s="1391">
        <v>7.3163999999999998</v>
      </c>
      <c r="F188" s="1361">
        <v>7.2610000000000001</v>
      </c>
      <c r="G188" s="1391">
        <v>6.2114000000000003</v>
      </c>
      <c r="H188" s="1391">
        <v>6.1563999999999997</v>
      </c>
      <c r="I188" s="1361">
        <v>5.7236000000000002</v>
      </c>
      <c r="J188" s="1391">
        <v>5.6365999999999996</v>
      </c>
      <c r="K188" s="1361">
        <v>5.0999999999999997E-2</v>
      </c>
      <c r="L188" s="1391">
        <v>5.0799999999999998E-2</v>
      </c>
      <c r="M188" s="1391">
        <v>5.7582000000000004</v>
      </c>
      <c r="N188" s="1391">
        <v>5.7305999999999999</v>
      </c>
      <c r="O188" s="1391">
        <v>7.3872999999999998</v>
      </c>
      <c r="P188" s="1361">
        <v>7.3978000000000002</v>
      </c>
      <c r="Q188" s="1391">
        <v>6.3358999999999996</v>
      </c>
      <c r="R188" s="1392">
        <v>6.2916999999999996</v>
      </c>
      <c r="S188" s="1378"/>
    </row>
    <row r="189" spans="2:19" ht="35.25" hidden="1" customHeight="1" thickTop="1" x14ac:dyDescent="0.6">
      <c r="B189" s="1355">
        <v>43831</v>
      </c>
      <c r="C189" s="1606">
        <v>5.4649999999999999</v>
      </c>
      <c r="D189" s="1606">
        <v>5.5274000000000001</v>
      </c>
      <c r="E189" s="1606">
        <v>7.1924000000000001</v>
      </c>
      <c r="F189" s="1606">
        <v>7.2202999999999999</v>
      </c>
      <c r="G189" s="1606">
        <v>6.0476000000000001</v>
      </c>
      <c r="H189" s="1606">
        <v>6.1303000000000001</v>
      </c>
      <c r="I189" s="1606">
        <v>5.6584000000000003</v>
      </c>
      <c r="J189" s="1611">
        <v>5.6978</v>
      </c>
      <c r="K189" s="1606">
        <v>5.0299999999999997E-2</v>
      </c>
      <c r="L189" s="1390">
        <v>5.0599999999999999E-2</v>
      </c>
      <c r="M189" s="1606">
        <v>5.6150000000000002</v>
      </c>
      <c r="N189" s="1606">
        <v>5.7249999999999996</v>
      </c>
      <c r="O189" s="1606">
        <v>7.1978</v>
      </c>
      <c r="P189" s="1606">
        <v>7.3590999999999998</v>
      </c>
      <c r="Q189" s="1606">
        <v>6.0650000000000004</v>
      </c>
      <c r="R189" s="1359">
        <v>6.2705000000000002</v>
      </c>
      <c r="S189" s="1378"/>
    </row>
    <row r="190" spans="2:19" ht="35.25" hidden="1" customHeight="1" x14ac:dyDescent="0.6">
      <c r="B190" s="1358">
        <v>43862</v>
      </c>
      <c r="C190" s="1606">
        <v>5.2949000000000002</v>
      </c>
      <c r="D190" s="1606">
        <v>5.3193999999999999</v>
      </c>
      <c r="E190" s="1606">
        <v>6.7881</v>
      </c>
      <c r="F190" s="1606">
        <v>6.8954000000000004</v>
      </c>
      <c r="G190" s="1606">
        <v>5.8048000000000002</v>
      </c>
      <c r="H190" s="1606">
        <v>5.8017000000000003</v>
      </c>
      <c r="I190" s="1606">
        <v>5.4789000000000003</v>
      </c>
      <c r="J190" s="1611">
        <v>5.4467999999999996</v>
      </c>
      <c r="K190" s="1606">
        <v>4.9000000000000002E-2</v>
      </c>
      <c r="L190" s="1390">
        <v>4.8300000000000003E-2</v>
      </c>
      <c r="M190" s="1606">
        <v>5.4208999999999996</v>
      </c>
      <c r="N190" s="1606">
        <v>5.4405000000000001</v>
      </c>
      <c r="O190" s="1606">
        <v>6.9537000000000004</v>
      </c>
      <c r="P190" s="1606">
        <v>6.9978999999999996</v>
      </c>
      <c r="Q190" s="1606">
        <v>5.8646000000000003</v>
      </c>
      <c r="R190" s="1359">
        <v>5.9221000000000004</v>
      </c>
      <c r="S190" s="1378"/>
    </row>
    <row r="191" spans="2:19" ht="35.25" hidden="1" customHeight="1" x14ac:dyDescent="0.6">
      <c r="B191" s="1358">
        <v>43891</v>
      </c>
      <c r="C191" s="1606">
        <v>5.4423000000000004</v>
      </c>
      <c r="D191" s="1606">
        <v>5.3566000000000003</v>
      </c>
      <c r="E191" s="1606">
        <v>6.7583000000000002</v>
      </c>
      <c r="F191" s="1606">
        <v>6.6140999999999996</v>
      </c>
      <c r="G191" s="1606">
        <v>5.9752000000000001</v>
      </c>
      <c r="H191" s="1606">
        <v>5.9122000000000003</v>
      </c>
      <c r="I191" s="1606">
        <v>5.6345000000000001</v>
      </c>
      <c r="J191" s="1611">
        <v>5.5800999999999998</v>
      </c>
      <c r="K191" s="1606">
        <v>5.0500000000000003E-2</v>
      </c>
      <c r="L191" s="1390">
        <v>4.9700000000000001E-2</v>
      </c>
      <c r="M191" s="1606">
        <v>5.7709000000000001</v>
      </c>
      <c r="N191" s="1606">
        <v>5.5774999999999997</v>
      </c>
      <c r="O191" s="1606">
        <v>6.73</v>
      </c>
      <c r="P191" s="1606">
        <v>6.8872999999999998</v>
      </c>
      <c r="Q191" s="1606">
        <v>6.1163999999999996</v>
      </c>
      <c r="R191" s="1359">
        <v>6.0698999999999996</v>
      </c>
      <c r="S191" s="1378"/>
    </row>
    <row r="192" spans="2:19" ht="35.25" hidden="1" customHeight="1" thickTop="1" x14ac:dyDescent="0.6">
      <c r="B192" s="1358">
        <v>43922</v>
      </c>
      <c r="C192" s="1606">
        <v>5.601</v>
      </c>
      <c r="D192" s="1606">
        <v>5.5152999999999999</v>
      </c>
      <c r="E192" s="1606">
        <v>7.0583999999999998</v>
      </c>
      <c r="F192" s="1606">
        <v>6.8451000000000004</v>
      </c>
      <c r="G192" s="1606">
        <v>6.1276000000000002</v>
      </c>
      <c r="H192" s="1606">
        <v>5.9943999999999997</v>
      </c>
      <c r="I192" s="1606">
        <v>5.7949000000000002</v>
      </c>
      <c r="J192" s="1611">
        <v>5.6837999999999997</v>
      </c>
      <c r="K192" s="1606">
        <v>5.2299999999999999E-2</v>
      </c>
      <c r="L192" s="1390">
        <v>5.1200000000000002E-2</v>
      </c>
      <c r="M192" s="1606">
        <v>5.86</v>
      </c>
      <c r="N192" s="1606">
        <v>5.8240999999999996</v>
      </c>
      <c r="O192" s="1606">
        <v>6.8949999999999996</v>
      </c>
      <c r="P192" s="1606">
        <v>6.8498999999999999</v>
      </c>
      <c r="Q192" s="1606">
        <v>6.1872999999999996</v>
      </c>
      <c r="R192" s="1359">
        <v>6.1593</v>
      </c>
      <c r="S192" s="1378"/>
    </row>
    <row r="193" spans="2:19" ht="35.25" hidden="1" customHeight="1" x14ac:dyDescent="0.6">
      <c r="B193" s="1358">
        <v>43952</v>
      </c>
      <c r="C193" s="1606">
        <v>5.6203000000000003</v>
      </c>
      <c r="D193" s="1606">
        <v>5.6109</v>
      </c>
      <c r="E193" s="1606">
        <v>6.9185999999999996</v>
      </c>
      <c r="F193" s="1606">
        <v>6.9</v>
      </c>
      <c r="G193" s="1606">
        <v>6.2405999999999997</v>
      </c>
      <c r="H193" s="1606">
        <v>6.1155999999999997</v>
      </c>
      <c r="I193" s="1606">
        <v>5.8414999999999999</v>
      </c>
      <c r="J193" s="1611">
        <v>5.7847999999999997</v>
      </c>
      <c r="K193" s="1606">
        <v>5.2200000000000003E-2</v>
      </c>
      <c r="L193" s="1390">
        <v>5.2299999999999999E-2</v>
      </c>
      <c r="M193" s="1606">
        <v>5.9436</v>
      </c>
      <c r="N193" s="1606">
        <v>5.8906999999999998</v>
      </c>
      <c r="O193" s="1606">
        <v>7.1</v>
      </c>
      <c r="P193" s="1606">
        <v>6.9951999999999996</v>
      </c>
      <c r="Q193" s="1606">
        <v>6.3150000000000004</v>
      </c>
      <c r="R193" s="1359">
        <v>6.2572000000000001</v>
      </c>
      <c r="S193" s="1378"/>
    </row>
    <row r="194" spans="2:19" ht="33" hidden="1" customHeight="1" thickTop="1" x14ac:dyDescent="0.6">
      <c r="B194" s="1358">
        <v>43983</v>
      </c>
      <c r="C194" s="1606">
        <v>5.6673999999999998</v>
      </c>
      <c r="D194" s="1606">
        <v>5.6426999999999996</v>
      </c>
      <c r="E194" s="1606">
        <v>7.0038</v>
      </c>
      <c r="F194" s="1606">
        <v>7.0659999999999998</v>
      </c>
      <c r="G194" s="1606">
        <v>6.3613</v>
      </c>
      <c r="H194" s="1606">
        <v>6.3529</v>
      </c>
      <c r="I194" s="1606">
        <v>5.9794999999999998</v>
      </c>
      <c r="J194" s="1611">
        <v>5.9295999999999998</v>
      </c>
      <c r="K194" s="1606">
        <v>5.2600000000000001E-2</v>
      </c>
      <c r="L194" s="1390">
        <v>5.2400000000000002E-2</v>
      </c>
      <c r="M194" s="1606">
        <v>5.8663999999999996</v>
      </c>
      <c r="N194" s="1606">
        <v>5.9218999999999999</v>
      </c>
      <c r="O194" s="1606">
        <v>7.1837</v>
      </c>
      <c r="P194" s="1606">
        <v>7.1787000000000001</v>
      </c>
      <c r="Q194" s="1606">
        <v>6.44</v>
      </c>
      <c r="R194" s="1359">
        <v>6.3917000000000002</v>
      </c>
      <c r="S194" s="1378"/>
    </row>
    <row r="195" spans="2:19" ht="33" hidden="1" customHeight="1" x14ac:dyDescent="0.6">
      <c r="B195" s="1358">
        <v>44013</v>
      </c>
      <c r="C195" s="1606">
        <v>5.6782000000000004</v>
      </c>
      <c r="D195" s="1606">
        <v>5.6723999999999997</v>
      </c>
      <c r="E195" s="1606">
        <v>7.4050000000000002</v>
      </c>
      <c r="F195" s="1606">
        <v>7.1853999999999996</v>
      </c>
      <c r="G195" s="1606">
        <v>6.6943999999999999</v>
      </c>
      <c r="H195" s="1606">
        <v>6.4999000000000002</v>
      </c>
      <c r="I195" s="1606">
        <v>6.2255000000000003</v>
      </c>
      <c r="J195" s="1611">
        <v>6.0701999999999998</v>
      </c>
      <c r="K195" s="1606">
        <v>5.4100000000000002E-2</v>
      </c>
      <c r="L195" s="1390">
        <v>5.3100000000000001E-2</v>
      </c>
      <c r="M195" s="1606">
        <v>5.8295000000000003</v>
      </c>
      <c r="N195" s="1606">
        <v>5.843</v>
      </c>
      <c r="O195" s="1606">
        <v>7.2904999999999998</v>
      </c>
      <c r="P195" s="1606">
        <v>7.2183999999999999</v>
      </c>
      <c r="Q195" s="1606">
        <v>6.5458999999999996</v>
      </c>
      <c r="R195" s="1359">
        <v>6.4661999999999997</v>
      </c>
      <c r="S195" s="1378"/>
    </row>
    <row r="196" spans="2:19" ht="33" hidden="1" customHeight="1" x14ac:dyDescent="0.6">
      <c r="B196" s="1358">
        <v>44044</v>
      </c>
      <c r="C196" s="1606">
        <v>5.6848000000000001</v>
      </c>
      <c r="D196" s="1606">
        <v>5.6814999999999998</v>
      </c>
      <c r="E196" s="1606">
        <v>7.5997000000000003</v>
      </c>
      <c r="F196" s="1606">
        <v>7.4652000000000003</v>
      </c>
      <c r="G196" s="1606">
        <v>6.7915999999999999</v>
      </c>
      <c r="H196" s="1606">
        <v>6.7248000000000001</v>
      </c>
      <c r="I196" s="1606">
        <v>6.3029000000000002</v>
      </c>
      <c r="J196" s="1611">
        <v>6.2446000000000002</v>
      </c>
      <c r="K196" s="1606">
        <v>5.3699999999999998E-2</v>
      </c>
      <c r="L196" s="1390">
        <v>5.3600000000000002E-2</v>
      </c>
      <c r="M196" s="1606">
        <v>5.8268000000000004</v>
      </c>
      <c r="N196" s="1606">
        <v>5.8083</v>
      </c>
      <c r="O196" s="1606">
        <v>7.5350000000000001</v>
      </c>
      <c r="P196" s="1606">
        <v>7.4458000000000002</v>
      </c>
      <c r="Q196" s="1606">
        <v>6.7504999999999997</v>
      </c>
      <c r="R196" s="1359">
        <v>6.6973000000000003</v>
      </c>
      <c r="S196" s="1378"/>
    </row>
    <row r="197" spans="2:19" ht="33" hidden="1" customHeight="1" thickTop="1" x14ac:dyDescent="0.6">
      <c r="B197" s="1358">
        <v>44075</v>
      </c>
      <c r="C197" s="1606">
        <v>5.7027000000000001</v>
      </c>
      <c r="D197" s="1606">
        <v>5.6970999999999998</v>
      </c>
      <c r="E197" s="1606">
        <v>7.3585000000000003</v>
      </c>
      <c r="F197" s="1606">
        <v>7.3845999999999998</v>
      </c>
      <c r="G197" s="1606">
        <v>6.6786000000000003</v>
      </c>
      <c r="H197" s="1606">
        <v>6.7154999999999996</v>
      </c>
      <c r="I197" s="1606">
        <v>6.1839000000000004</v>
      </c>
      <c r="J197" s="1611">
        <v>6.2263999999999999</v>
      </c>
      <c r="K197" s="1606">
        <v>5.4100000000000002E-2</v>
      </c>
      <c r="L197" s="1390">
        <v>5.3900000000000003E-2</v>
      </c>
      <c r="M197" s="1606">
        <v>5.8263999999999996</v>
      </c>
      <c r="N197" s="1606">
        <v>5.8244999999999996</v>
      </c>
      <c r="O197" s="1606">
        <v>7.4204999999999997</v>
      </c>
      <c r="P197" s="1606">
        <v>7.5151000000000003</v>
      </c>
      <c r="Q197" s="1606">
        <v>6.7332000000000001</v>
      </c>
      <c r="R197" s="1359">
        <v>6.7747000000000002</v>
      </c>
      <c r="S197" s="1378"/>
    </row>
    <row r="198" spans="2:19" ht="33" hidden="1" customHeight="1" x14ac:dyDescent="0.6">
      <c r="B198" s="1358">
        <v>44105</v>
      </c>
      <c r="C198" s="1606">
        <v>5.71</v>
      </c>
      <c r="D198" s="1606">
        <v>5.7054</v>
      </c>
      <c r="E198" s="1606">
        <v>7.3913000000000002</v>
      </c>
      <c r="F198" s="1606">
        <v>7.4074999999999998</v>
      </c>
      <c r="G198" s="1606">
        <v>6.6703000000000001</v>
      </c>
      <c r="H198" s="1606">
        <v>6.7206999999999999</v>
      </c>
      <c r="I198" s="1606">
        <v>6.2355999999999998</v>
      </c>
      <c r="J198" s="1611">
        <v>6.2545999999999999</v>
      </c>
      <c r="K198" s="1606">
        <v>5.4600000000000003E-2</v>
      </c>
      <c r="L198" s="1390">
        <v>5.4199999999999998E-2</v>
      </c>
      <c r="M198" s="1606">
        <v>5.8673000000000002</v>
      </c>
      <c r="N198" s="1606">
        <v>5.8422999999999998</v>
      </c>
      <c r="O198" s="1606">
        <v>7.5640999999999998</v>
      </c>
      <c r="P198" s="1606">
        <v>7.4924999999999997</v>
      </c>
      <c r="Q198" s="1606">
        <v>6.8540999999999999</v>
      </c>
      <c r="R198" s="1359">
        <v>6.7878999999999996</v>
      </c>
      <c r="S198" s="1378"/>
    </row>
    <row r="199" spans="2:19" ht="33" hidden="1" customHeight="1" x14ac:dyDescent="0.6">
      <c r="B199" s="1358">
        <v>44136</v>
      </c>
      <c r="C199" s="1606">
        <v>5.7138999999999998</v>
      </c>
      <c r="D199" s="1606">
        <v>5.7119999999999997</v>
      </c>
      <c r="E199" s="1606">
        <v>7.6425999999999998</v>
      </c>
      <c r="F199" s="1606">
        <v>7.5457000000000001</v>
      </c>
      <c r="G199" s="1606">
        <v>6.8559000000000001</v>
      </c>
      <c r="H199" s="1606">
        <v>6.7605000000000004</v>
      </c>
      <c r="I199" s="1606">
        <v>6.3238000000000003</v>
      </c>
      <c r="J199" s="1606">
        <v>6.27</v>
      </c>
      <c r="K199" s="1606">
        <v>5.4899999999999997E-2</v>
      </c>
      <c r="L199" s="1390">
        <v>5.4699999999999999E-2</v>
      </c>
      <c r="M199" s="1606">
        <v>5.9073000000000002</v>
      </c>
      <c r="N199" s="1606">
        <v>5.8856000000000002</v>
      </c>
      <c r="O199" s="1606">
        <v>7.7682000000000002</v>
      </c>
      <c r="P199" s="1606">
        <v>7.657</v>
      </c>
      <c r="Q199" s="1606">
        <v>6.9446000000000003</v>
      </c>
      <c r="R199" s="1359">
        <v>6.8879000000000001</v>
      </c>
      <c r="S199" s="1378"/>
    </row>
    <row r="200" spans="2:19" ht="33" hidden="1" customHeight="1" thickBot="1" x14ac:dyDescent="0.65">
      <c r="B200" s="1360">
        <v>44166</v>
      </c>
      <c r="C200" s="1361">
        <v>5.7602000000000002</v>
      </c>
      <c r="D200" s="1361">
        <v>5.7209000000000003</v>
      </c>
      <c r="E200" s="1361">
        <v>7.8742000000000001</v>
      </c>
      <c r="F200" s="1361">
        <v>7.6875999999999998</v>
      </c>
      <c r="G200" s="1361">
        <v>7.0643000000000002</v>
      </c>
      <c r="H200" s="1361">
        <v>6.9654999999999996</v>
      </c>
      <c r="I200" s="1361">
        <v>6.5368000000000004</v>
      </c>
      <c r="J200" s="1391">
        <v>6.4413</v>
      </c>
      <c r="K200" s="1361">
        <v>5.5899999999999998E-2</v>
      </c>
      <c r="L200" s="1392">
        <v>5.5100000000000003E-2</v>
      </c>
      <c r="M200" s="1361">
        <v>5.9085999999999999</v>
      </c>
      <c r="N200" s="1361">
        <v>5.9283000000000001</v>
      </c>
      <c r="O200" s="1361">
        <v>7.8654999999999999</v>
      </c>
      <c r="P200" s="1361">
        <v>7.8322000000000003</v>
      </c>
      <c r="Q200" s="1361">
        <v>7.0982000000000003</v>
      </c>
      <c r="R200" s="1362">
        <v>7.0266000000000002</v>
      </c>
      <c r="S200" s="1378"/>
    </row>
    <row r="201" spans="2:19" ht="33" hidden="1" customHeight="1" thickTop="1" x14ac:dyDescent="0.6">
      <c r="B201" s="1358">
        <v>44197</v>
      </c>
      <c r="C201" s="1377">
        <v>5.7603999999999997</v>
      </c>
      <c r="D201" s="1606">
        <v>5.7607999999999997</v>
      </c>
      <c r="E201" s="1606">
        <v>7.8996000000000004</v>
      </c>
      <c r="F201" s="1606">
        <v>7.8541999999999996</v>
      </c>
      <c r="G201" s="1606">
        <v>6.9928999999999997</v>
      </c>
      <c r="H201" s="1606">
        <v>7.0048000000000004</v>
      </c>
      <c r="I201" s="1606">
        <v>6.4785000000000004</v>
      </c>
      <c r="J201" s="1606">
        <v>6.4935999999999998</v>
      </c>
      <c r="K201" s="1606">
        <v>5.5E-2</v>
      </c>
      <c r="L201" s="1359">
        <v>5.5500000000000001E-2</v>
      </c>
      <c r="M201" s="1377">
        <v>5.8623000000000003</v>
      </c>
      <c r="N201" s="1606">
        <v>5.8959000000000001</v>
      </c>
      <c r="O201" s="1606">
        <v>7.9058999999999999</v>
      </c>
      <c r="P201" s="1606">
        <v>7.8952999999999998</v>
      </c>
      <c r="Q201" s="1606">
        <v>7.0677000000000003</v>
      </c>
      <c r="R201" s="1359">
        <v>7.0972999999999997</v>
      </c>
      <c r="S201" s="1378"/>
    </row>
    <row r="202" spans="2:19" ht="33" hidden="1" customHeight="1" x14ac:dyDescent="0.6">
      <c r="B202" s="1358">
        <v>44228</v>
      </c>
      <c r="C202" s="1377">
        <v>5.7374000000000001</v>
      </c>
      <c r="D202" s="1606">
        <v>5.7575000000000003</v>
      </c>
      <c r="E202" s="1606">
        <v>7.9945000000000004</v>
      </c>
      <c r="F202" s="1606">
        <v>7.9828000000000001</v>
      </c>
      <c r="G202" s="1606">
        <v>6.9545000000000003</v>
      </c>
      <c r="H202" s="1606">
        <v>6.9630000000000001</v>
      </c>
      <c r="I202" s="1606">
        <v>6.33</v>
      </c>
      <c r="J202" s="1606">
        <v>6.4138999999999999</v>
      </c>
      <c r="K202" s="1606">
        <v>5.3900000000000003E-2</v>
      </c>
      <c r="L202" s="1359">
        <v>5.4600000000000003E-2</v>
      </c>
      <c r="M202" s="1377">
        <v>5.8059000000000003</v>
      </c>
      <c r="N202" s="1606">
        <v>5.8314000000000004</v>
      </c>
      <c r="O202" s="1606">
        <v>7.9695</v>
      </c>
      <c r="P202" s="1606">
        <v>7.923</v>
      </c>
      <c r="Q202" s="1606">
        <v>6.9966999999999997</v>
      </c>
      <c r="R202" s="1359">
        <v>7.0164</v>
      </c>
      <c r="S202" s="1378"/>
    </row>
    <row r="203" spans="2:19" ht="33" hidden="1" customHeight="1" thickTop="1" x14ac:dyDescent="0.6">
      <c r="B203" s="1358">
        <v>44256</v>
      </c>
      <c r="C203" s="1377">
        <v>5.7287999999999997</v>
      </c>
      <c r="D203" s="1606">
        <v>5.7275</v>
      </c>
      <c r="E203" s="1606">
        <v>7.8716999999999997</v>
      </c>
      <c r="F203" s="1606">
        <v>7.9364999999999997</v>
      </c>
      <c r="G203" s="1606">
        <v>6.7122000000000002</v>
      </c>
      <c r="H203" s="1606">
        <v>6.8143000000000002</v>
      </c>
      <c r="I203" s="1606">
        <v>6.0799000000000003</v>
      </c>
      <c r="J203" s="1606">
        <v>6.1603000000000003</v>
      </c>
      <c r="K203" s="1606">
        <v>5.1900000000000002E-2</v>
      </c>
      <c r="L203" s="1359">
        <v>5.2699999999999997E-2</v>
      </c>
      <c r="M203" s="1377">
        <v>5.77</v>
      </c>
      <c r="N203" s="1606">
        <v>5.7591999999999999</v>
      </c>
      <c r="O203" s="1606">
        <v>7.8882000000000003</v>
      </c>
      <c r="P203" s="1606">
        <v>7.8849999999999998</v>
      </c>
      <c r="Q203" s="1606">
        <v>6.8163999999999998</v>
      </c>
      <c r="R203" s="1359">
        <v>6.8532999999999999</v>
      </c>
      <c r="S203" s="1378"/>
    </row>
    <row r="204" spans="2:19" ht="33" hidden="1" customHeight="1" x14ac:dyDescent="0.6">
      <c r="B204" s="1358">
        <v>44287</v>
      </c>
      <c r="C204" s="1377">
        <v>5.7321999999999997</v>
      </c>
      <c r="D204" s="1606">
        <v>5.7308000000000003</v>
      </c>
      <c r="E204" s="1606">
        <v>7.9222000000000001</v>
      </c>
      <c r="F204" s="1606">
        <v>7.9329000000000001</v>
      </c>
      <c r="G204" s="1606">
        <v>6.8958000000000004</v>
      </c>
      <c r="H204" s="1606">
        <v>6.8674999999999997</v>
      </c>
      <c r="I204" s="1606">
        <v>6.2778</v>
      </c>
      <c r="J204" s="1606">
        <v>6.2285000000000004</v>
      </c>
      <c r="K204" s="1606">
        <v>5.2499999999999998E-2</v>
      </c>
      <c r="L204" s="1359">
        <v>5.2600000000000001E-2</v>
      </c>
      <c r="M204" s="1377">
        <v>5.7835999999999999</v>
      </c>
      <c r="N204" s="1606">
        <v>5.7774999999999999</v>
      </c>
      <c r="O204" s="1606">
        <v>7.9236000000000004</v>
      </c>
      <c r="P204" s="1606">
        <v>7.8952999999999998</v>
      </c>
      <c r="Q204" s="1606">
        <v>6.87</v>
      </c>
      <c r="R204" s="1359">
        <v>6.8411</v>
      </c>
      <c r="S204" s="1378"/>
    </row>
    <row r="205" spans="2:19" ht="33" hidden="1" customHeight="1" x14ac:dyDescent="0.6">
      <c r="B205" s="1358">
        <v>44317</v>
      </c>
      <c r="C205" s="1377">
        <v>5.7473000000000001</v>
      </c>
      <c r="D205" s="1606">
        <v>5.7332999999999998</v>
      </c>
      <c r="E205" s="1606">
        <v>8.1671999999999993</v>
      </c>
      <c r="F205" s="1606">
        <v>8.0838999999999999</v>
      </c>
      <c r="G205" s="1606">
        <v>7.0267999999999997</v>
      </c>
      <c r="H205" s="1606">
        <v>6.9706000000000001</v>
      </c>
      <c r="I205" s="1606">
        <v>6.3939000000000004</v>
      </c>
      <c r="J205" s="1606">
        <v>6.3567</v>
      </c>
      <c r="K205" s="1606">
        <v>5.2499999999999998E-2</v>
      </c>
      <c r="L205" s="1359">
        <v>5.2600000000000001E-2</v>
      </c>
      <c r="M205" s="1377">
        <v>5.8036000000000003</v>
      </c>
      <c r="N205" s="1606">
        <v>5.7876000000000003</v>
      </c>
      <c r="O205" s="1606">
        <v>8.1555</v>
      </c>
      <c r="P205" s="1606">
        <v>8.0322999999999993</v>
      </c>
      <c r="Q205" s="1606">
        <v>7.0335999999999999</v>
      </c>
      <c r="R205" s="1359">
        <v>6.9519000000000002</v>
      </c>
      <c r="S205" s="1378"/>
    </row>
    <row r="206" spans="2:19" ht="33" hidden="1" customHeight="1" thickTop="1" x14ac:dyDescent="0.6">
      <c r="B206" s="1358">
        <v>44348</v>
      </c>
      <c r="C206" s="1377">
        <v>5.7625999999999999</v>
      </c>
      <c r="D206" s="1606">
        <v>5.7523999999999997</v>
      </c>
      <c r="E206" s="1606">
        <v>7.9589999999999996</v>
      </c>
      <c r="F206" s="1606">
        <v>8.0672999999999995</v>
      </c>
      <c r="G206" s="1606">
        <v>6.8333000000000004</v>
      </c>
      <c r="H206" s="1606">
        <v>6.9309000000000003</v>
      </c>
      <c r="I206" s="1606">
        <v>6.2325999999999997</v>
      </c>
      <c r="J206" s="1606">
        <v>6.3372000000000002</v>
      </c>
      <c r="K206" s="1606">
        <v>5.1999999999999998E-2</v>
      </c>
      <c r="L206" s="1359">
        <v>5.2299999999999999E-2</v>
      </c>
      <c r="M206" s="1377">
        <v>5.8704999999999998</v>
      </c>
      <c r="N206" s="1606">
        <v>5.8273000000000001</v>
      </c>
      <c r="O206" s="1606">
        <v>8.1090999999999998</v>
      </c>
      <c r="P206" s="1606">
        <v>8.1348000000000003</v>
      </c>
      <c r="Q206" s="1606">
        <v>6.98</v>
      </c>
      <c r="R206" s="1359">
        <v>7.0076000000000001</v>
      </c>
      <c r="S206" s="1378"/>
    </row>
    <row r="207" spans="2:19" ht="33" hidden="1" customHeight="1" x14ac:dyDescent="0.6">
      <c r="B207" s="1358">
        <v>44378</v>
      </c>
      <c r="C207" s="1377">
        <v>5.8010999999999999</v>
      </c>
      <c r="D207" s="1606">
        <v>5.7847999999999997</v>
      </c>
      <c r="E207" s="1606">
        <v>8.0632999999999999</v>
      </c>
      <c r="F207" s="1606">
        <v>7.9946999999999999</v>
      </c>
      <c r="G207" s="1606">
        <v>6.8807999999999998</v>
      </c>
      <c r="H207" s="1606">
        <v>6.8414000000000001</v>
      </c>
      <c r="I207" s="1606">
        <v>6.4012000000000002</v>
      </c>
      <c r="J207" s="1606">
        <v>6.3052999999999999</v>
      </c>
      <c r="K207" s="1606">
        <v>5.2900000000000003E-2</v>
      </c>
      <c r="L207" s="1359">
        <v>5.2499999999999998E-2</v>
      </c>
      <c r="M207" s="1377">
        <v>5.9450000000000003</v>
      </c>
      <c r="N207" s="1606">
        <v>5.9249999999999998</v>
      </c>
      <c r="O207" s="1606">
        <v>8.1677</v>
      </c>
      <c r="P207" s="1606">
        <v>8.14</v>
      </c>
      <c r="Q207" s="1606">
        <v>6.9950000000000001</v>
      </c>
      <c r="R207" s="1359">
        <v>6.9630000000000001</v>
      </c>
      <c r="S207" s="1378"/>
    </row>
    <row r="208" spans="2:19" ht="33" hidden="1" customHeight="1" x14ac:dyDescent="0.6">
      <c r="B208" s="1358">
        <v>44409</v>
      </c>
      <c r="C208" s="1377">
        <v>5.8517000000000001</v>
      </c>
      <c r="D208" s="1606">
        <v>5.8263999999999996</v>
      </c>
      <c r="E208" s="1606">
        <v>8.0481999999999996</v>
      </c>
      <c r="F208" s="1606">
        <v>8.0351999999999997</v>
      </c>
      <c r="G208" s="1606">
        <v>6.9067999999999996</v>
      </c>
      <c r="H208" s="1606">
        <v>6.8540999999999999</v>
      </c>
      <c r="I208" s="1606">
        <v>6.3905000000000003</v>
      </c>
      <c r="J208" s="1606">
        <v>6.3689</v>
      </c>
      <c r="K208" s="1606">
        <v>5.3199999999999997E-2</v>
      </c>
      <c r="L208" s="1359">
        <v>5.2999999999999999E-2</v>
      </c>
      <c r="M208" s="1377">
        <v>6.0423</v>
      </c>
      <c r="N208" s="1606">
        <v>6.0095999999999998</v>
      </c>
      <c r="O208" s="1606">
        <v>8.2440999999999995</v>
      </c>
      <c r="P208" s="1606">
        <v>8.2263000000000002</v>
      </c>
      <c r="Q208" s="1606">
        <v>7.0582000000000003</v>
      </c>
      <c r="R208" s="1359">
        <v>7.0311000000000003</v>
      </c>
      <c r="S208" s="1378"/>
    </row>
    <row r="209" spans="2:19" ht="33" hidden="1" customHeight="1" thickTop="1" x14ac:dyDescent="0.6">
      <c r="B209" s="1358">
        <v>44440</v>
      </c>
      <c r="C209" s="1377">
        <v>5.8662999999999998</v>
      </c>
      <c r="D209" s="1606">
        <v>5.8592000000000004</v>
      </c>
      <c r="E209" s="1606">
        <v>7.9139999999999997</v>
      </c>
      <c r="F209" s="1606">
        <v>8.0493000000000006</v>
      </c>
      <c r="G209" s="1606">
        <v>6.7952000000000004</v>
      </c>
      <c r="H209" s="1606">
        <v>6.8973000000000004</v>
      </c>
      <c r="I209" s="1606">
        <v>6.2847</v>
      </c>
      <c r="J209" s="1606">
        <v>6.3521000000000001</v>
      </c>
      <c r="K209" s="1606">
        <v>5.2600000000000001E-2</v>
      </c>
      <c r="L209" s="1359">
        <v>5.3199999999999997E-2</v>
      </c>
      <c r="M209" s="1377">
        <v>6.0345000000000004</v>
      </c>
      <c r="N209" s="1606">
        <v>6.0655000000000001</v>
      </c>
      <c r="O209" s="1606">
        <v>8.1409000000000002</v>
      </c>
      <c r="P209" s="1606">
        <v>8.2690999999999999</v>
      </c>
      <c r="Q209" s="1606">
        <v>7.0136000000000003</v>
      </c>
      <c r="R209" s="1359">
        <v>7.0980999999999996</v>
      </c>
      <c r="S209" s="1378"/>
    </row>
    <row r="210" spans="2:19" ht="33" hidden="1" customHeight="1" x14ac:dyDescent="0.6">
      <c r="B210" s="1358">
        <v>44470</v>
      </c>
      <c r="C210" s="1377">
        <v>5.9009</v>
      </c>
      <c r="D210" s="1606">
        <v>5.8818000000000001</v>
      </c>
      <c r="E210" s="1606">
        <v>8.0815999999999999</v>
      </c>
      <c r="F210" s="1606">
        <v>8.0553000000000008</v>
      </c>
      <c r="G210" s="1606">
        <v>6.8231000000000002</v>
      </c>
      <c r="H210" s="1606">
        <v>6.8228</v>
      </c>
      <c r="I210" s="1606">
        <v>6.4454000000000002</v>
      </c>
      <c r="J210" s="1606">
        <v>6.3788</v>
      </c>
      <c r="K210" s="1606">
        <v>5.1799999999999999E-2</v>
      </c>
      <c r="L210" s="1359">
        <v>5.1999999999999998E-2</v>
      </c>
      <c r="M210" s="1377">
        <v>6.1795499999999999</v>
      </c>
      <c r="N210" s="1606">
        <v>6.0906000000000002</v>
      </c>
      <c r="O210" s="1606">
        <v>8.4499999999999993</v>
      </c>
      <c r="P210" s="1606">
        <v>8.2621000000000002</v>
      </c>
      <c r="Q210" s="1606">
        <v>7.1459999999999999</v>
      </c>
      <c r="R210" s="1359">
        <v>7.0537000000000001</v>
      </c>
      <c r="S210" s="1378"/>
    </row>
    <row r="211" spans="2:19" ht="33" hidden="1" customHeight="1" x14ac:dyDescent="0.6">
      <c r="B211" s="1358">
        <v>44501</v>
      </c>
      <c r="C211" s="1377">
        <v>5.9172000000000002</v>
      </c>
      <c r="D211" s="1606">
        <v>5.907</v>
      </c>
      <c r="E211" s="1606">
        <v>7.9054000000000002</v>
      </c>
      <c r="F211" s="1606">
        <v>7.9463999999999997</v>
      </c>
      <c r="G211" s="1606">
        <v>6.7346000000000004</v>
      </c>
      <c r="H211" s="1606">
        <v>6.7408999999999999</v>
      </c>
      <c r="I211" s="1606">
        <v>6.4611000000000001</v>
      </c>
      <c r="J211" s="1606">
        <v>6.4065000000000003</v>
      </c>
      <c r="K211" s="1606">
        <v>5.2600000000000001E-2</v>
      </c>
      <c r="L211" s="1359">
        <v>5.1799999999999999E-2</v>
      </c>
      <c r="M211" s="1377">
        <v>6.3263999999999996</v>
      </c>
      <c r="N211" s="1606">
        <v>6.2408999999999999</v>
      </c>
      <c r="O211" s="1606">
        <v>8.4641000000000002</v>
      </c>
      <c r="P211" s="1606">
        <v>8.4505999999999997</v>
      </c>
      <c r="Q211" s="1606">
        <v>7.1764000000000001</v>
      </c>
      <c r="R211" s="1359">
        <v>7.1683000000000003</v>
      </c>
      <c r="S211" s="1378"/>
    </row>
    <row r="212" spans="2:19" ht="33" hidden="1" customHeight="1" thickTop="1" thickBot="1" x14ac:dyDescent="0.65">
      <c r="B212" s="1358">
        <v>44531</v>
      </c>
      <c r="C212" s="1380">
        <v>6.0061</v>
      </c>
      <c r="D212" s="1361">
        <v>5.9469000000000003</v>
      </c>
      <c r="E212" s="1361">
        <v>8.1272000000000002</v>
      </c>
      <c r="F212" s="1361">
        <v>7.9145000000000003</v>
      </c>
      <c r="G212" s="1361">
        <v>6.8281000000000001</v>
      </c>
      <c r="H212" s="1361">
        <v>6.7230999999999996</v>
      </c>
      <c r="I212" s="1361">
        <v>6.585</v>
      </c>
      <c r="J212" s="1361">
        <v>6.4611999999999998</v>
      </c>
      <c r="K212" s="1361">
        <v>5.2200000000000003E-2</v>
      </c>
      <c r="L212" s="1362">
        <v>5.2200000000000003E-2</v>
      </c>
      <c r="M212" s="1380">
        <v>6.3752000000000004</v>
      </c>
      <c r="N212" s="1361">
        <v>6.3742000000000001</v>
      </c>
      <c r="O212" s="1361">
        <v>8.3439999999999994</v>
      </c>
      <c r="P212" s="1361">
        <v>8.4359999999999999</v>
      </c>
      <c r="Q212" s="1361">
        <v>7.1405000000000003</v>
      </c>
      <c r="R212" s="1362">
        <v>7.1862000000000004</v>
      </c>
      <c r="S212" s="1378"/>
    </row>
    <row r="213" spans="2:19" ht="33" hidden="1" customHeight="1" thickTop="1" x14ac:dyDescent="0.6">
      <c r="B213" s="1355">
        <v>44562</v>
      </c>
      <c r="C213" s="1377">
        <v>6.0236000000000001</v>
      </c>
      <c r="D213" s="1606">
        <v>6.0103999999999997</v>
      </c>
      <c r="E213" s="1606">
        <v>8.0882000000000005</v>
      </c>
      <c r="F213" s="1606">
        <v>8.1501000000000001</v>
      </c>
      <c r="G213" s="1606">
        <v>6.7506000000000004</v>
      </c>
      <c r="H213" s="1606">
        <v>6.8037999999999998</v>
      </c>
      <c r="I213" s="1606">
        <v>6.4741999999999997</v>
      </c>
      <c r="J213" s="1606">
        <v>6.5414000000000003</v>
      </c>
      <c r="K213" s="1606">
        <v>5.2299999999999999E-2</v>
      </c>
      <c r="L213" s="1359">
        <v>5.2400000000000002E-2</v>
      </c>
      <c r="M213" s="1377">
        <v>6.5205000000000002</v>
      </c>
      <c r="N213" s="1606">
        <v>6.4573999999999998</v>
      </c>
      <c r="O213" s="1606">
        <v>8.5634999999999994</v>
      </c>
      <c r="P213" s="1606">
        <v>8.5667000000000009</v>
      </c>
      <c r="Q213" s="1606">
        <v>7.2430000000000003</v>
      </c>
      <c r="R213" s="1359">
        <v>7.2050000000000001</v>
      </c>
      <c r="S213" s="1378"/>
    </row>
    <row r="214" spans="2:19" ht="33" hidden="1" customHeight="1" x14ac:dyDescent="0.6">
      <c r="B214" s="1358">
        <v>44593</v>
      </c>
      <c r="C214" s="1377">
        <v>6.6003999999999996</v>
      </c>
      <c r="D214" s="1606">
        <v>6.3075999999999999</v>
      </c>
      <c r="E214" s="1606">
        <v>8.8567999999999998</v>
      </c>
      <c r="F214" s="1606">
        <v>8.5368999999999993</v>
      </c>
      <c r="G214" s="1606">
        <v>7.41</v>
      </c>
      <c r="H214" s="1606">
        <v>7.1529999999999996</v>
      </c>
      <c r="I214" s="1606">
        <v>7.1881000000000004</v>
      </c>
      <c r="J214" s="1606">
        <v>6.8358999999999996</v>
      </c>
      <c r="K214" s="1606">
        <v>5.7299999999999997E-2</v>
      </c>
      <c r="L214" s="1359">
        <v>5.3999999999999999E-2</v>
      </c>
      <c r="M214" s="1377">
        <v>7.0815000000000001</v>
      </c>
      <c r="N214" s="1606">
        <v>6.8284000000000002</v>
      </c>
      <c r="O214" s="1606">
        <v>9.3264999999999993</v>
      </c>
      <c r="P214" s="1606">
        <v>9.0462000000000007</v>
      </c>
      <c r="Q214" s="1606">
        <v>7.8070000000000004</v>
      </c>
      <c r="R214" s="1359">
        <v>7.6059000000000001</v>
      </c>
      <c r="S214" s="1378"/>
    </row>
    <row r="215" spans="2:19" ht="33" hidden="1" customHeight="1" thickTop="1" x14ac:dyDescent="0.6">
      <c r="B215" s="1358">
        <v>44621</v>
      </c>
      <c r="C215" s="1377">
        <v>7.1121999999999996</v>
      </c>
      <c r="D215" s="1606">
        <v>7.0465</v>
      </c>
      <c r="E215" s="1606">
        <v>9.3514999999999997</v>
      </c>
      <c r="F215" s="1606">
        <v>9.2827999999999999</v>
      </c>
      <c r="G215" s="1606">
        <v>7.8986000000000001</v>
      </c>
      <c r="H215" s="1606">
        <v>7.7712000000000003</v>
      </c>
      <c r="I215" s="1606">
        <v>7.7195999999999998</v>
      </c>
      <c r="J215" s="1606">
        <v>7.5568</v>
      </c>
      <c r="K215" s="1606">
        <v>5.8599999999999999E-2</v>
      </c>
      <c r="L215" s="1359">
        <v>5.9400000000000001E-2</v>
      </c>
      <c r="M215" s="1377">
        <v>7.8174999999999999</v>
      </c>
      <c r="N215" s="1606">
        <v>7.8007</v>
      </c>
      <c r="O215" s="1606">
        <v>9.9990000000000006</v>
      </c>
      <c r="P215" s="1606">
        <v>9.9838000000000005</v>
      </c>
      <c r="Q215" s="1606">
        <v>8.31</v>
      </c>
      <c r="R215" s="1359">
        <v>8.2814999999999994</v>
      </c>
      <c r="S215" s="1378"/>
    </row>
    <row r="216" spans="2:19" ht="33" hidden="1" customHeight="1" x14ac:dyDescent="0.6">
      <c r="B216" s="1358">
        <v>44652</v>
      </c>
      <c r="C216" s="1377">
        <v>7.1128</v>
      </c>
      <c r="D216" s="1606">
        <v>7.1123000000000003</v>
      </c>
      <c r="E216" s="1606">
        <v>8.9332999999999991</v>
      </c>
      <c r="F216" s="1606">
        <v>9.1893999999999991</v>
      </c>
      <c r="G216" s="1606">
        <v>7.4962999999999997</v>
      </c>
      <c r="H216" s="1606">
        <v>7.6843000000000004</v>
      </c>
      <c r="I216" s="1606">
        <v>7.3108000000000004</v>
      </c>
      <c r="J216" s="1606">
        <v>7.5284000000000004</v>
      </c>
      <c r="K216" s="1606">
        <v>5.4800000000000001E-2</v>
      </c>
      <c r="L216" s="1359">
        <v>5.6300000000000003E-2</v>
      </c>
      <c r="M216" s="1377">
        <v>7.7320000000000002</v>
      </c>
      <c r="N216" s="1606">
        <v>7.7140000000000004</v>
      </c>
      <c r="O216" s="1606">
        <v>9.6545000000000005</v>
      </c>
      <c r="P216" s="1606">
        <v>9.7779000000000007</v>
      </c>
      <c r="Q216" s="1606">
        <v>8.1304999999999996</v>
      </c>
      <c r="R216" s="1359">
        <v>8.2134</v>
      </c>
      <c r="S216" s="1378"/>
    </row>
    <row r="217" spans="2:19" ht="33" hidden="1" customHeight="1" x14ac:dyDescent="0.6">
      <c r="B217" s="1358">
        <v>44682</v>
      </c>
      <c r="C217" s="1377">
        <v>7.1440999999999999</v>
      </c>
      <c r="D217" s="1606">
        <v>7.1260000000000003</v>
      </c>
      <c r="E217" s="1606">
        <v>9.0040999999999993</v>
      </c>
      <c r="F217" s="1606">
        <v>8.8663000000000007</v>
      </c>
      <c r="G217" s="1606">
        <v>7.665</v>
      </c>
      <c r="H217" s="1606">
        <v>7.5439999999999996</v>
      </c>
      <c r="I217" s="1606">
        <v>7.4607999999999999</v>
      </c>
      <c r="J217" s="1606">
        <v>7.2789000000000001</v>
      </c>
      <c r="K217" s="1606">
        <v>5.5599999999999997E-2</v>
      </c>
      <c r="L217" s="1359">
        <v>5.5399999999999998E-2</v>
      </c>
      <c r="M217" s="1377">
        <v>7.9524999999999997</v>
      </c>
      <c r="N217" s="1606">
        <v>7.8014999999999999</v>
      </c>
      <c r="O217" s="1606">
        <v>9.9154999999999998</v>
      </c>
      <c r="P217" s="1606">
        <v>9.6677</v>
      </c>
      <c r="Q217" s="1606">
        <v>8.3870000000000005</v>
      </c>
      <c r="R217" s="1359">
        <v>8.1881000000000004</v>
      </c>
      <c r="S217" s="1378"/>
    </row>
    <row r="218" spans="2:19" ht="33" hidden="1" customHeight="1" thickTop="1" x14ac:dyDescent="0.6">
      <c r="B218" s="1358">
        <v>44713</v>
      </c>
      <c r="C218" s="1377">
        <v>7.2305000000000001</v>
      </c>
      <c r="D218" s="1606">
        <v>7.1908000000000003</v>
      </c>
      <c r="E218" s="1606">
        <v>8.8042999999999996</v>
      </c>
      <c r="F218" s="1606">
        <v>8.8565000000000005</v>
      </c>
      <c r="G218" s="1606">
        <v>7.5796999999999999</v>
      </c>
      <c r="H218" s="1606">
        <v>7.5975999999999999</v>
      </c>
      <c r="I218" s="1606">
        <v>7.5814000000000004</v>
      </c>
      <c r="J218" s="1606">
        <v>7.4176000000000002</v>
      </c>
      <c r="K218" s="1606">
        <v>5.33E-2</v>
      </c>
      <c r="L218" s="1359">
        <v>5.3699999999999998E-2</v>
      </c>
      <c r="M218" s="1377">
        <v>8.09</v>
      </c>
      <c r="N218" s="1606">
        <v>8.0213000000000001</v>
      </c>
      <c r="O218" s="1606">
        <v>9.8849999999999998</v>
      </c>
      <c r="P218" s="1606">
        <v>9.9116999999999997</v>
      </c>
      <c r="Q218" s="1606">
        <v>8.4250000000000007</v>
      </c>
      <c r="R218" s="1359">
        <v>8.4189000000000007</v>
      </c>
      <c r="S218" s="1378"/>
    </row>
    <row r="219" spans="2:19" ht="33" hidden="1" customHeight="1" x14ac:dyDescent="0.6">
      <c r="B219" s="1358">
        <v>44743</v>
      </c>
      <c r="C219" s="1377">
        <v>7.6120000000000001</v>
      </c>
      <c r="D219" s="1606">
        <v>7.3907999999999996</v>
      </c>
      <c r="E219" s="1606">
        <v>9.2642000000000007</v>
      </c>
      <c r="F219" s="1606">
        <v>8.8681999999999999</v>
      </c>
      <c r="G219" s="1606">
        <v>7.7657999999999996</v>
      </c>
      <c r="H219" s="1606">
        <v>7.5282999999999998</v>
      </c>
      <c r="I219" s="1606">
        <v>7.9932999999999996</v>
      </c>
      <c r="J219" s="1606">
        <v>7.6273999999999997</v>
      </c>
      <c r="K219" s="1606">
        <v>5.7099999999999998E-2</v>
      </c>
      <c r="L219" s="1359">
        <v>5.4100000000000002E-2</v>
      </c>
      <c r="M219" s="1377">
        <v>8.6155000000000008</v>
      </c>
      <c r="N219" s="1606">
        <v>8.2654999999999994</v>
      </c>
      <c r="O219" s="1606">
        <v>10.236499999999999</v>
      </c>
      <c r="P219" s="1606">
        <v>9.8955000000000002</v>
      </c>
      <c r="Q219" s="1606">
        <v>8.6519999999999992</v>
      </c>
      <c r="R219" s="1359">
        <v>8.4199000000000002</v>
      </c>
      <c r="S219" s="1378"/>
    </row>
    <row r="220" spans="2:19" ht="33" hidden="1" customHeight="1" x14ac:dyDescent="0.6">
      <c r="B220" s="1358">
        <v>44774</v>
      </c>
      <c r="C220" s="1377">
        <v>8.2324999999999999</v>
      </c>
      <c r="D220" s="1606">
        <v>8.0587999999999997</v>
      </c>
      <c r="E220" s="1606">
        <v>9.5871999999999993</v>
      </c>
      <c r="F220" s="1606">
        <v>9.6843000000000004</v>
      </c>
      <c r="G220" s="1606">
        <v>8.2909000000000006</v>
      </c>
      <c r="H220" s="1606">
        <v>8.1579999999999995</v>
      </c>
      <c r="I220" s="1606">
        <v>8.4453999999999994</v>
      </c>
      <c r="J220" s="1606">
        <v>8.4184000000000001</v>
      </c>
      <c r="K220" s="1606">
        <v>5.9400000000000001E-2</v>
      </c>
      <c r="L220" s="1359">
        <v>5.9499999999999997E-2</v>
      </c>
      <c r="M220" s="1377">
        <v>9.8350000000000009</v>
      </c>
      <c r="N220" s="1606">
        <v>9.4972999999999992</v>
      </c>
      <c r="O220" s="1606">
        <v>11.445</v>
      </c>
      <c r="P220" s="1606">
        <v>11.1548</v>
      </c>
      <c r="Q220" s="1606">
        <v>9.7189999999999994</v>
      </c>
      <c r="R220" s="1359">
        <v>9.4795999999999996</v>
      </c>
      <c r="S220" s="1378"/>
    </row>
    <row r="221" spans="2:19" ht="33" hidden="1" customHeight="1" thickTop="1" x14ac:dyDescent="0.6">
      <c r="B221" s="1358">
        <v>44805</v>
      </c>
      <c r="C221" s="1377">
        <v>9.6047999999999991</v>
      </c>
      <c r="D221" s="1606">
        <v>8.7471999999999994</v>
      </c>
      <c r="E221" s="1606">
        <v>10.701700000000001</v>
      </c>
      <c r="F221" s="1606">
        <v>9.8879999999999999</v>
      </c>
      <c r="G221" s="1606">
        <v>9.4146999999999998</v>
      </c>
      <c r="H221" s="1606">
        <v>8.6509999999999998</v>
      </c>
      <c r="I221" s="1606">
        <v>9.7883999999999993</v>
      </c>
      <c r="J221" s="1606">
        <v>8.9751999999999992</v>
      </c>
      <c r="K221" s="1606">
        <v>6.6400000000000001E-2</v>
      </c>
      <c r="L221" s="1359">
        <v>6.1100000000000002E-2</v>
      </c>
      <c r="M221" s="1377">
        <v>10.2525</v>
      </c>
      <c r="N221" s="1606">
        <v>10.0739</v>
      </c>
      <c r="O221" s="1606">
        <v>11.22</v>
      </c>
      <c r="P221" s="1606">
        <v>11.397</v>
      </c>
      <c r="Q221" s="1606">
        <v>9.8844999999999992</v>
      </c>
      <c r="R221" s="1359">
        <v>9.9682999999999993</v>
      </c>
      <c r="S221" s="1378"/>
    </row>
    <row r="222" spans="2:19" ht="33" hidden="1" customHeight="1" x14ac:dyDescent="0.6">
      <c r="B222" s="1358">
        <v>44835</v>
      </c>
      <c r="C222" s="1377">
        <v>13.008599999999999</v>
      </c>
      <c r="D222" s="1606">
        <v>11.1671</v>
      </c>
      <c r="E222" s="1606">
        <v>14.9541</v>
      </c>
      <c r="F222" s="1606">
        <v>12.6356</v>
      </c>
      <c r="G222" s="1606">
        <v>12.861000000000001</v>
      </c>
      <c r="H222" s="1606">
        <v>10.996</v>
      </c>
      <c r="I222" s="1606">
        <v>12.981</v>
      </c>
      <c r="J222" s="1606">
        <v>11.214700000000001</v>
      </c>
      <c r="K222" s="1606">
        <v>8.7499999999999994E-2</v>
      </c>
      <c r="L222" s="1359">
        <v>7.5899999999999995E-2</v>
      </c>
      <c r="M222" s="1377">
        <v>13.29</v>
      </c>
      <c r="N222" s="1606">
        <v>12.2811</v>
      </c>
      <c r="O222" s="1606">
        <v>14.744999999999999</v>
      </c>
      <c r="P222" s="1606">
        <v>13.2097</v>
      </c>
      <c r="Q222" s="1606">
        <v>12.84</v>
      </c>
      <c r="R222" s="1359">
        <v>11.6236</v>
      </c>
      <c r="S222" s="1378"/>
    </row>
    <row r="223" spans="2:19" ht="33" hidden="1" customHeight="1" x14ac:dyDescent="0.6">
      <c r="B223" s="1358">
        <v>44866</v>
      </c>
      <c r="C223" s="1377">
        <v>13.1044</v>
      </c>
      <c r="D223" s="1606">
        <v>13.073</v>
      </c>
      <c r="E223" s="1606">
        <v>15.6919</v>
      </c>
      <c r="F223" s="1606">
        <v>15.3598</v>
      </c>
      <c r="G223" s="1606">
        <v>13.581300000000001</v>
      </c>
      <c r="H223" s="1606">
        <v>13.3504</v>
      </c>
      <c r="I223" s="1606">
        <v>13.764799999999999</v>
      </c>
      <c r="J223" s="1606">
        <v>13.5672</v>
      </c>
      <c r="K223" s="1606">
        <v>9.3899999999999997E-2</v>
      </c>
      <c r="L223" s="1359">
        <v>9.1999999999999998E-2</v>
      </c>
      <c r="M223" s="1377">
        <v>14.557499999999999</v>
      </c>
      <c r="N223" s="1606">
        <v>14.1768</v>
      </c>
      <c r="O223" s="1606">
        <v>16.945</v>
      </c>
      <c r="P223" s="1606">
        <v>16.1309</v>
      </c>
      <c r="Q223" s="1606">
        <v>14.82</v>
      </c>
      <c r="R223" s="1359">
        <v>13.997</v>
      </c>
      <c r="S223" s="1378"/>
    </row>
    <row r="224" spans="2:19" ht="33" customHeight="1" thickTop="1" thickBot="1" x14ac:dyDescent="0.65">
      <c r="B224" s="1360">
        <v>44896</v>
      </c>
      <c r="C224" s="1380">
        <v>8.5760000000000005</v>
      </c>
      <c r="D224" s="1361">
        <v>10.034700000000001</v>
      </c>
      <c r="E224" s="1361">
        <v>10.3118</v>
      </c>
      <c r="F224" s="1361">
        <v>12.2393</v>
      </c>
      <c r="G224" s="1361">
        <v>9.1456999999999997</v>
      </c>
      <c r="H224" s="1361">
        <v>10.6175</v>
      </c>
      <c r="I224" s="1361">
        <v>9.2631999999999994</v>
      </c>
      <c r="J224" s="1361">
        <v>10.7659</v>
      </c>
      <c r="K224" s="1361">
        <v>6.4899999999999999E-2</v>
      </c>
      <c r="L224" s="1362">
        <v>7.4200000000000002E-2</v>
      </c>
      <c r="M224" s="1380">
        <v>11.28</v>
      </c>
      <c r="N224" s="1361">
        <v>11.628</v>
      </c>
      <c r="O224" s="1361">
        <v>13.324999999999999</v>
      </c>
      <c r="P224" s="1361">
        <v>14.016299999999999</v>
      </c>
      <c r="Q224" s="1361">
        <v>11.775</v>
      </c>
      <c r="R224" s="1362">
        <v>12.138999999999999</v>
      </c>
      <c r="S224" s="1378"/>
    </row>
    <row r="225" spans="2:19" ht="33" customHeight="1" thickTop="1" x14ac:dyDescent="0.6">
      <c r="B225" s="1355">
        <v>44927</v>
      </c>
      <c r="C225" s="1379">
        <v>10.7997</v>
      </c>
      <c r="D225" s="1356">
        <v>9.9092000000000002</v>
      </c>
      <c r="E225" s="1356">
        <v>13.286300000000001</v>
      </c>
      <c r="F225" s="1356">
        <v>12.1348</v>
      </c>
      <c r="G225" s="1356">
        <v>11.7262</v>
      </c>
      <c r="H225" s="1356">
        <v>10.6965</v>
      </c>
      <c r="I225" s="1356">
        <v>11.7485</v>
      </c>
      <c r="J225" s="1356">
        <v>10.7255</v>
      </c>
      <c r="K225" s="1356">
        <v>8.3000000000000004E-2</v>
      </c>
      <c r="L225" s="1357">
        <v>7.6100000000000001E-2</v>
      </c>
      <c r="M225" s="1379">
        <v>12.622199999999999</v>
      </c>
      <c r="N225" s="1356">
        <v>12.2324</v>
      </c>
      <c r="O225" s="1356">
        <v>15.433299999999999</v>
      </c>
      <c r="P225" s="1356">
        <v>14.6943</v>
      </c>
      <c r="Q225" s="1356">
        <v>13.4278</v>
      </c>
      <c r="R225" s="1357">
        <v>12.817</v>
      </c>
      <c r="S225" s="1378"/>
    </row>
    <row r="226" spans="2:19" ht="33" customHeight="1" x14ac:dyDescent="0.6">
      <c r="B226" s="1358">
        <v>44958</v>
      </c>
      <c r="C226" s="1377">
        <v>11.013500000000001</v>
      </c>
      <c r="D226" s="1606">
        <v>10.8636</v>
      </c>
      <c r="E226" s="1606">
        <v>13.369899999999999</v>
      </c>
      <c r="F226" s="1606">
        <v>13.133100000000001</v>
      </c>
      <c r="G226" s="1606">
        <v>11.7182</v>
      </c>
      <c r="H226" s="1606">
        <v>11.6347</v>
      </c>
      <c r="I226" s="1606">
        <v>11.775</v>
      </c>
      <c r="J226" s="1606">
        <v>11.742100000000001</v>
      </c>
      <c r="K226" s="1606">
        <v>8.0699999999999994E-2</v>
      </c>
      <c r="L226" s="1359">
        <v>8.1600000000000006E-2</v>
      </c>
      <c r="M226" s="1377">
        <v>12.916700000000001</v>
      </c>
      <c r="N226" s="1606">
        <v>12.5961</v>
      </c>
      <c r="O226" s="1606">
        <v>15.2278</v>
      </c>
      <c r="P226" s="1606">
        <v>15.0816</v>
      </c>
      <c r="Q226" s="1606">
        <v>13.472200000000001</v>
      </c>
      <c r="R226" s="1359">
        <v>13.224399999999999</v>
      </c>
      <c r="S226" s="1378"/>
    </row>
    <row r="227" spans="2:19" ht="33" customHeight="1" x14ac:dyDescent="0.6">
      <c r="B227" s="1358">
        <v>44986</v>
      </c>
      <c r="C227" s="1377">
        <v>11.0137</v>
      </c>
      <c r="D227" s="1606">
        <v>11.013999999999999</v>
      </c>
      <c r="E227" s="1606">
        <v>13.6218</v>
      </c>
      <c r="F227" s="1606">
        <v>13.379899999999999</v>
      </c>
      <c r="G227" s="1606">
        <v>11.9657</v>
      </c>
      <c r="H227" s="1606">
        <v>11.8011</v>
      </c>
      <c r="I227" s="1606">
        <v>12.0611</v>
      </c>
      <c r="J227" s="1606">
        <v>11.9125</v>
      </c>
      <c r="K227" s="1606">
        <v>8.2900000000000001E-2</v>
      </c>
      <c r="L227" s="1359">
        <v>8.2500000000000004E-2</v>
      </c>
      <c r="M227" s="1377">
        <v>11.936199999999999</v>
      </c>
      <c r="N227" s="1606">
        <v>12.4476</v>
      </c>
      <c r="O227" s="1606">
        <v>14.7334</v>
      </c>
      <c r="P227" s="1606">
        <v>14.9352</v>
      </c>
      <c r="Q227" s="1606">
        <v>12.7111</v>
      </c>
      <c r="R227" s="1359">
        <v>13.0091</v>
      </c>
      <c r="S227" s="1378"/>
    </row>
    <row r="228" spans="2:19" ht="33" customHeight="1" x14ac:dyDescent="0.6">
      <c r="B228" s="1358">
        <v>45017</v>
      </c>
      <c r="C228" s="1377">
        <v>10.951599999999999</v>
      </c>
      <c r="D228" s="1606">
        <v>10.9453</v>
      </c>
      <c r="E228" s="1606">
        <v>13.7624</v>
      </c>
      <c r="F228" s="1606">
        <v>13.6281</v>
      </c>
      <c r="G228" s="1606">
        <v>12.0876</v>
      </c>
      <c r="H228" s="1606">
        <v>12.007999999999999</v>
      </c>
      <c r="I228" s="1606">
        <v>12.3043</v>
      </c>
      <c r="J228" s="1606">
        <v>12.1929</v>
      </c>
      <c r="K228" s="1606">
        <v>8.0500000000000002E-2</v>
      </c>
      <c r="L228" s="1359">
        <v>8.2000000000000003E-2</v>
      </c>
      <c r="M228" s="1377">
        <v>11.95</v>
      </c>
      <c r="N228" s="1606">
        <v>11.531599999999999</v>
      </c>
      <c r="O228" s="1606">
        <v>14.886100000000001</v>
      </c>
      <c r="P228" s="1606">
        <v>14.3743</v>
      </c>
      <c r="Q228" s="1606">
        <v>12.9833</v>
      </c>
      <c r="R228" s="1359">
        <v>12.527100000000001</v>
      </c>
      <c r="S228" s="1378"/>
    </row>
    <row r="229" spans="2:19" ht="33" customHeight="1" x14ac:dyDescent="0.6">
      <c r="B229" s="1358">
        <v>45047</v>
      </c>
      <c r="C229" s="1377">
        <v>10.971500000000001</v>
      </c>
      <c r="D229" s="1606">
        <v>10.921799999999999</v>
      </c>
      <c r="E229" s="1606">
        <v>13.588800000000001</v>
      </c>
      <c r="F229" s="1606">
        <v>13.6296</v>
      </c>
      <c r="G229" s="1606">
        <v>11.697800000000001</v>
      </c>
      <c r="H229" s="1606">
        <v>11.861700000000001</v>
      </c>
      <c r="I229" s="1606">
        <v>12.009499999999999</v>
      </c>
      <c r="J229" s="1606">
        <v>12.164099999999999</v>
      </c>
      <c r="K229" s="1606">
        <v>7.85E-2</v>
      </c>
      <c r="L229" s="1359">
        <v>7.9699999999999993E-2</v>
      </c>
      <c r="M229" s="1377">
        <v>11.5268</v>
      </c>
      <c r="N229" s="1606">
        <v>11.557700000000001</v>
      </c>
      <c r="O229" s="1606">
        <v>14.262499999999999</v>
      </c>
      <c r="P229" s="1606">
        <v>14.4297</v>
      </c>
      <c r="Q229" s="1606">
        <v>12.2964</v>
      </c>
      <c r="R229" s="1359">
        <v>12.506500000000001</v>
      </c>
      <c r="S229" s="1378"/>
    </row>
    <row r="230" spans="2:19" ht="33" customHeight="1" x14ac:dyDescent="0.6">
      <c r="B230" s="1358">
        <v>45078</v>
      </c>
      <c r="C230" s="1377">
        <v>10.997199999999999</v>
      </c>
      <c r="D230" s="1606">
        <v>10.983599999999999</v>
      </c>
      <c r="E230" s="1606">
        <v>13.9879</v>
      </c>
      <c r="F230" s="1606">
        <v>13.8796</v>
      </c>
      <c r="G230" s="1606">
        <v>12.007300000000001</v>
      </c>
      <c r="H230" s="1606">
        <v>11.908200000000001</v>
      </c>
      <c r="I230" s="1606">
        <v>12.2933</v>
      </c>
      <c r="J230" s="1606">
        <v>12.2027</v>
      </c>
      <c r="K230" s="1606">
        <v>7.6100000000000001E-2</v>
      </c>
      <c r="L230" s="1359">
        <v>7.7799999999999994E-2</v>
      </c>
      <c r="M230" s="1377">
        <v>11.6517</v>
      </c>
      <c r="N230" s="1606">
        <v>11.6785</v>
      </c>
      <c r="O230" s="1606">
        <v>14.8239</v>
      </c>
      <c r="P230" s="1606">
        <v>14.666</v>
      </c>
      <c r="Q230" s="1606">
        <v>12.5778</v>
      </c>
      <c r="R230" s="1359">
        <v>12.5352</v>
      </c>
      <c r="S230" s="1378"/>
    </row>
    <row r="231" spans="2:19" ht="33" customHeight="1" x14ac:dyDescent="0.6">
      <c r="B231" s="1358">
        <v>45108</v>
      </c>
      <c r="C231" s="1377">
        <v>11.003399999999999</v>
      </c>
      <c r="D231" s="1606">
        <v>11.002000000000001</v>
      </c>
      <c r="E231" s="1606">
        <v>14.148199999999999</v>
      </c>
      <c r="F231" s="1606">
        <v>14.1732</v>
      </c>
      <c r="G231" s="1606">
        <v>12.1272</v>
      </c>
      <c r="H231" s="1606">
        <v>12.164099999999999</v>
      </c>
      <c r="I231" s="1606">
        <v>12.6538</v>
      </c>
      <c r="J231" s="1606">
        <v>12.594200000000001</v>
      </c>
      <c r="K231" s="1606">
        <v>7.9100000000000004E-2</v>
      </c>
      <c r="L231" s="1359">
        <v>7.8100000000000003E-2</v>
      </c>
      <c r="M231" s="1377">
        <v>11.5939</v>
      </c>
      <c r="N231" s="1606">
        <v>11.649699999999999</v>
      </c>
      <c r="O231" s="1606">
        <v>15.0945</v>
      </c>
      <c r="P231" s="1606">
        <v>14.9925</v>
      </c>
      <c r="Q231" s="1606">
        <v>12.722200000000001</v>
      </c>
      <c r="R231" s="1359">
        <v>12.678100000000001</v>
      </c>
      <c r="S231" s="1378"/>
    </row>
    <row r="232" spans="2:19" ht="33" customHeight="1" x14ac:dyDescent="0.6">
      <c r="B232" s="1358">
        <v>45139</v>
      </c>
      <c r="C232" s="1377">
        <v>11.0192</v>
      </c>
      <c r="D232" s="1606">
        <v>11.006600000000001</v>
      </c>
      <c r="E232" s="1606">
        <v>13.9514</v>
      </c>
      <c r="F232" s="1606">
        <v>13.980399999999999</v>
      </c>
      <c r="G232" s="1606">
        <v>11.9473</v>
      </c>
      <c r="H232" s="1606">
        <v>12.0017</v>
      </c>
      <c r="I232" s="1606">
        <v>12.484500000000001</v>
      </c>
      <c r="J232" s="1606">
        <v>12.526999999999999</v>
      </c>
      <c r="K232" s="1606">
        <v>7.5800000000000006E-2</v>
      </c>
      <c r="L232" s="1359">
        <v>7.5999999999999998E-2</v>
      </c>
      <c r="M232" s="1377">
        <v>11.4579</v>
      </c>
      <c r="N232" s="1606">
        <v>11.4206</v>
      </c>
      <c r="O232" s="1606">
        <v>14.7028</v>
      </c>
      <c r="P232" s="1606">
        <v>14.720700000000001</v>
      </c>
      <c r="Q232" s="1606">
        <v>12.420400000000001</v>
      </c>
      <c r="R232" s="1359">
        <v>12.437900000000001</v>
      </c>
      <c r="S232" s="1378"/>
    </row>
    <row r="233" spans="2:19" ht="33" customHeight="1" x14ac:dyDescent="0.6">
      <c r="B233" s="1358">
        <v>45170</v>
      </c>
      <c r="C233" s="1377">
        <v>11.128500000000001</v>
      </c>
      <c r="D233" s="1606">
        <v>11.062900000000001</v>
      </c>
      <c r="E233" s="1606">
        <v>13.593500000000001</v>
      </c>
      <c r="F233" s="1606">
        <v>13.712999999999999</v>
      </c>
      <c r="G233" s="1606">
        <v>11.7774</v>
      </c>
      <c r="H233" s="1606">
        <v>11.813000000000001</v>
      </c>
      <c r="I233" s="1606">
        <v>12.173500000000001</v>
      </c>
      <c r="J233" s="1606">
        <v>12.310499999999999</v>
      </c>
      <c r="K233" s="1606">
        <v>7.4499999999999997E-2</v>
      </c>
      <c r="L233" s="1359">
        <v>7.4800000000000005E-2</v>
      </c>
      <c r="M233" s="1377">
        <v>11.589399999999999</v>
      </c>
      <c r="N233" s="1606">
        <v>11.5189</v>
      </c>
      <c r="O233" s="1606">
        <v>14.5472</v>
      </c>
      <c r="P233" s="1606">
        <v>14.6189</v>
      </c>
      <c r="Q233" s="1606">
        <v>12.3361</v>
      </c>
      <c r="R233" s="1359">
        <v>12.385300000000001</v>
      </c>
      <c r="S233" s="1378"/>
    </row>
    <row r="234" spans="2:19" ht="33" customHeight="1" x14ac:dyDescent="0.6">
      <c r="B234" s="1358">
        <v>45200</v>
      </c>
      <c r="C234" s="1377">
        <v>11.4963</v>
      </c>
      <c r="D234" s="1606">
        <v>11.3354</v>
      </c>
      <c r="E234" s="1606">
        <v>13.9399</v>
      </c>
      <c r="F234" s="1606">
        <v>13.801299999999999</v>
      </c>
      <c r="G234" s="1606">
        <v>12.143800000000001</v>
      </c>
      <c r="H234" s="1606">
        <v>11.974</v>
      </c>
      <c r="I234" s="1606">
        <v>12.6341</v>
      </c>
      <c r="J234" s="1606">
        <v>12.544700000000001</v>
      </c>
      <c r="K234" s="1606">
        <v>7.5899999999999995E-2</v>
      </c>
      <c r="L234" s="1359">
        <v>7.5800000000000006E-2</v>
      </c>
      <c r="M234" s="1377">
        <v>12.025600000000001</v>
      </c>
      <c r="N234" s="1606">
        <v>11.885300000000001</v>
      </c>
      <c r="O234" s="1606">
        <v>14.5722</v>
      </c>
      <c r="P234" s="1606">
        <v>14.5289</v>
      </c>
      <c r="Q234" s="1606">
        <v>12.6472</v>
      </c>
      <c r="R234" s="1359">
        <v>12.4892</v>
      </c>
      <c r="S234" s="1378"/>
    </row>
    <row r="235" spans="2:19" ht="33" customHeight="1" x14ac:dyDescent="0.6">
      <c r="B235" s="1358">
        <v>45231</v>
      </c>
      <c r="C235" s="1377">
        <v>11.6206</v>
      </c>
      <c r="D235" s="1606">
        <v>11.5494</v>
      </c>
      <c r="E235" s="1606">
        <v>14.6821</v>
      </c>
      <c r="F235" s="1606">
        <v>14.3567</v>
      </c>
      <c r="G235" s="1606">
        <v>12.675599999999999</v>
      </c>
      <c r="H235" s="1606">
        <v>12.4937</v>
      </c>
      <c r="I235" s="1606">
        <v>13.308</v>
      </c>
      <c r="J235" s="1606">
        <v>12.972099999999999</v>
      </c>
      <c r="K235" s="1606">
        <v>7.85E-2</v>
      </c>
      <c r="L235" s="1359">
        <v>7.8100000000000003E-2</v>
      </c>
      <c r="M235" s="1377">
        <v>12.1861</v>
      </c>
      <c r="N235" s="1606">
        <v>12.0671</v>
      </c>
      <c r="O235" s="1606">
        <v>15.2361</v>
      </c>
      <c r="P235" s="1606">
        <v>14.815799999999999</v>
      </c>
      <c r="Q235" s="1606">
        <v>13.2361</v>
      </c>
      <c r="R235" s="1359">
        <v>13.1914</v>
      </c>
      <c r="S235" s="1378"/>
    </row>
    <row r="236" spans="2:19" ht="33" customHeight="1" thickBot="1" x14ac:dyDescent="0.65">
      <c r="B236" s="1360">
        <v>45261</v>
      </c>
      <c r="C236" s="1380">
        <v>11.88</v>
      </c>
      <c r="D236" s="1361">
        <v>11.6511</v>
      </c>
      <c r="E236" s="1361">
        <v>15.1334</v>
      </c>
      <c r="F236" s="1361">
        <v>14.7448</v>
      </c>
      <c r="G236" s="1361">
        <v>13.1264</v>
      </c>
      <c r="H236" s="1361">
        <v>12.7118</v>
      </c>
      <c r="I236" s="1361">
        <v>14.110300000000001</v>
      </c>
      <c r="J236" s="1361">
        <v>13.4778</v>
      </c>
      <c r="K236" s="1361">
        <v>8.43E-2</v>
      </c>
      <c r="L236" s="1362">
        <v>8.1100000000000005E-2</v>
      </c>
      <c r="M236" s="1380">
        <v>12.132199999999999</v>
      </c>
      <c r="N236" s="1361">
        <v>12.1492</v>
      </c>
      <c r="O236" s="1361">
        <v>15.213900000000001</v>
      </c>
      <c r="P236" s="1361">
        <v>15.223000000000001</v>
      </c>
      <c r="Q236" s="1361">
        <v>13.183299999999999</v>
      </c>
      <c r="R236" s="1362">
        <v>13.2669</v>
      </c>
      <c r="S236" s="1378"/>
    </row>
    <row r="237" spans="2:19" ht="33" customHeight="1" thickTop="1" x14ac:dyDescent="0.6">
      <c r="B237" s="1355">
        <v>45292</v>
      </c>
      <c r="C237" s="1379">
        <v>12.035600000000001</v>
      </c>
      <c r="D237" s="1356">
        <v>11.9344</v>
      </c>
      <c r="E237" s="1356">
        <v>15.3027</v>
      </c>
      <c r="F237" s="1356">
        <v>15.156499999999999</v>
      </c>
      <c r="G237" s="1356">
        <v>13.0547</v>
      </c>
      <c r="H237" s="1356">
        <v>13.004300000000001</v>
      </c>
      <c r="I237" s="1356">
        <v>13.998100000000001</v>
      </c>
      <c r="J237" s="1356">
        <v>13.8889</v>
      </c>
      <c r="K237" s="1356">
        <v>8.2299999999999998E-2</v>
      </c>
      <c r="L237" s="1357">
        <v>8.1600000000000006E-2</v>
      </c>
      <c r="M237" s="1379">
        <v>12.402799999999999</v>
      </c>
      <c r="N237" s="1356">
        <v>12.292</v>
      </c>
      <c r="O237" s="1356">
        <v>15.6028</v>
      </c>
      <c r="P237" s="1356">
        <v>15.3725</v>
      </c>
      <c r="Q237" s="1356">
        <v>13.375</v>
      </c>
      <c r="R237" s="1357">
        <v>13.3194</v>
      </c>
      <c r="S237" s="1378"/>
    </row>
    <row r="238" spans="2:19" ht="33" customHeight="1" x14ac:dyDescent="0.6">
      <c r="B238" s="1358">
        <v>45323</v>
      </c>
      <c r="C238" s="1377">
        <v>12.4642</v>
      </c>
      <c r="D238" s="1606">
        <v>12.2301</v>
      </c>
      <c r="E238" s="1606">
        <v>15.802199999999999</v>
      </c>
      <c r="F238" s="1606">
        <v>15.4398</v>
      </c>
      <c r="G238" s="1606">
        <v>13.523400000000001</v>
      </c>
      <c r="H238" s="1606">
        <v>13.195399999999999</v>
      </c>
      <c r="I238" s="1606">
        <v>14.1793</v>
      </c>
      <c r="J238" s="1606">
        <v>13.9389</v>
      </c>
      <c r="K238" s="1606">
        <v>8.3500000000000005E-2</v>
      </c>
      <c r="L238" s="1359">
        <v>8.1799999999999998E-2</v>
      </c>
      <c r="M238" s="1377">
        <v>12.9239</v>
      </c>
      <c r="N238" s="1606">
        <v>12.5938</v>
      </c>
      <c r="O238" s="1606">
        <v>16.1083</v>
      </c>
      <c r="P238" s="1606">
        <v>15.743499999999999</v>
      </c>
      <c r="Q238" s="1606">
        <v>13.877800000000001</v>
      </c>
      <c r="R238" s="1359">
        <v>13.4712</v>
      </c>
      <c r="S238" s="1378"/>
    </row>
    <row r="239" spans="2:19" ht="33" customHeight="1" x14ac:dyDescent="0.6">
      <c r="B239" s="1358">
        <v>45352</v>
      </c>
      <c r="C239" s="1377">
        <v>12.877000000000001</v>
      </c>
      <c r="D239" s="1606">
        <v>12.667400000000001</v>
      </c>
      <c r="E239" s="1606">
        <v>16.261700000000001</v>
      </c>
      <c r="F239" s="1606">
        <v>16.105599999999999</v>
      </c>
      <c r="G239" s="1606">
        <v>13.9031</v>
      </c>
      <c r="H239" s="1606">
        <v>13.777100000000001</v>
      </c>
      <c r="I239" s="1606">
        <v>14.2691</v>
      </c>
      <c r="J239" s="1606">
        <v>14.263999999999999</v>
      </c>
      <c r="K239" s="1606">
        <v>8.5199999999999998E-2</v>
      </c>
      <c r="L239" s="1359">
        <v>8.4599999999999995E-2</v>
      </c>
      <c r="M239" s="1377">
        <v>13.4389</v>
      </c>
      <c r="N239" s="1606">
        <v>13.2035</v>
      </c>
      <c r="O239" s="1606">
        <v>16.752800000000001</v>
      </c>
      <c r="P239" s="1606">
        <v>16.485199999999999</v>
      </c>
      <c r="Q239" s="1606">
        <v>14.3972</v>
      </c>
      <c r="R239" s="1359">
        <v>14.176500000000001</v>
      </c>
      <c r="S239" s="1378"/>
    </row>
    <row r="240" spans="2:19" ht="33" customHeight="1" x14ac:dyDescent="0.6">
      <c r="B240" s="1358">
        <v>45383</v>
      </c>
      <c r="C240" s="1377">
        <v>13.273899999999999</v>
      </c>
      <c r="D240" s="1606">
        <v>13.0381</v>
      </c>
      <c r="E240" s="1606">
        <v>16.624300000000002</v>
      </c>
      <c r="F240" s="1606">
        <v>16.311199999999999</v>
      </c>
      <c r="G240" s="1606">
        <v>14.19</v>
      </c>
      <c r="H240" s="1606">
        <v>13.9618</v>
      </c>
      <c r="I240" s="1606">
        <v>14.4817</v>
      </c>
      <c r="J240" s="1606">
        <v>14.3262</v>
      </c>
      <c r="K240" s="1606">
        <v>8.43E-2</v>
      </c>
      <c r="L240" s="1359">
        <v>8.4699999999999998E-2</v>
      </c>
      <c r="M240" s="1377">
        <v>14.0139</v>
      </c>
      <c r="N240" s="1606">
        <v>13.5886</v>
      </c>
      <c r="O240" s="1606">
        <v>17.1389</v>
      </c>
      <c r="P240" s="1606">
        <v>16.7605</v>
      </c>
      <c r="Q240" s="1606">
        <v>14.713900000000001</v>
      </c>
      <c r="R240" s="1359">
        <v>14.3588</v>
      </c>
      <c r="S240" s="1378"/>
    </row>
    <row r="241" spans="2:19" ht="33" customHeight="1" x14ac:dyDescent="0.6">
      <c r="B241" s="1358">
        <v>45413</v>
      </c>
      <c r="C241" s="1377">
        <v>14.130100000000001</v>
      </c>
      <c r="D241" s="1606">
        <v>13.782299999999999</v>
      </c>
      <c r="E241" s="1606">
        <v>17.999600000000001</v>
      </c>
      <c r="F241" s="1606">
        <v>17.4312</v>
      </c>
      <c r="G241" s="1606">
        <v>15.3345</v>
      </c>
      <c r="H241" s="1606">
        <v>14.911199999999999</v>
      </c>
      <c r="I241" s="1606">
        <v>15.644399999999999</v>
      </c>
      <c r="J241" s="1606">
        <v>15.1684</v>
      </c>
      <c r="K241" s="1606">
        <v>8.9899999999999994E-2</v>
      </c>
      <c r="L241" s="1359">
        <v>8.8400000000000006E-2</v>
      </c>
      <c r="M241" s="1377">
        <v>15.0472</v>
      </c>
      <c r="N241" s="1606">
        <v>14.6882</v>
      </c>
      <c r="O241" s="1606">
        <v>19.316700000000001</v>
      </c>
      <c r="P241" s="1606">
        <v>18.3231</v>
      </c>
      <c r="Q241" s="1606">
        <v>16.336099999999998</v>
      </c>
      <c r="R241" s="1359">
        <v>15.630100000000001</v>
      </c>
      <c r="S241" s="1378"/>
    </row>
    <row r="242" spans="2:19" ht="33" customHeight="1" x14ac:dyDescent="0.6">
      <c r="B242" s="1358">
        <v>45444</v>
      </c>
      <c r="C242" s="1377">
        <v>14.586</v>
      </c>
      <c r="D242" s="1606">
        <v>14.329800000000001</v>
      </c>
      <c r="E242" s="1606">
        <v>18.4375</v>
      </c>
      <c r="F242" s="1606">
        <v>18.218399999999999</v>
      </c>
      <c r="G242" s="1606">
        <v>15.627000000000001</v>
      </c>
      <c r="H242" s="1606">
        <v>15.4238</v>
      </c>
      <c r="I242" s="1606">
        <v>16.228000000000002</v>
      </c>
      <c r="J242" s="1606">
        <v>16.038799999999998</v>
      </c>
      <c r="K242" s="1606">
        <v>9.0700000000000003E-2</v>
      </c>
      <c r="L242" s="1359">
        <v>9.0800000000000006E-2</v>
      </c>
      <c r="M242" s="1377">
        <v>15.683299999999999</v>
      </c>
      <c r="N242" s="1606">
        <v>15.2667</v>
      </c>
      <c r="O242" s="1606">
        <v>19.691700000000001</v>
      </c>
      <c r="P242" s="1606">
        <v>19.266200000000001</v>
      </c>
      <c r="Q242" s="1606">
        <v>16.6417</v>
      </c>
      <c r="R242" s="1359">
        <v>16.301600000000001</v>
      </c>
      <c r="S242" s="1378"/>
    </row>
    <row r="243" spans="2:19" ht="33" customHeight="1" x14ac:dyDescent="0.6">
      <c r="B243" s="1358">
        <v>45474</v>
      </c>
      <c r="C243" s="1377">
        <v>14.9009</v>
      </c>
      <c r="D243" s="1606">
        <v>14.746700000000001</v>
      </c>
      <c r="E243" s="1606">
        <v>19.130500000000001</v>
      </c>
      <c r="F243" s="1606">
        <v>18.967099999999999</v>
      </c>
      <c r="G243" s="1606">
        <v>16.1065</v>
      </c>
      <c r="H243" s="1606">
        <v>15.9909</v>
      </c>
      <c r="I243" s="1606">
        <v>16.921500000000002</v>
      </c>
      <c r="J243" s="1606">
        <v>16.5305</v>
      </c>
      <c r="K243" s="1606">
        <v>9.9000000000000005E-2</v>
      </c>
      <c r="L243" s="1359">
        <v>9.3600000000000003E-2</v>
      </c>
      <c r="M243" s="1377">
        <v>15.841699999999999</v>
      </c>
      <c r="N243" s="1606">
        <v>15.682399999999999</v>
      </c>
      <c r="O243" s="1606">
        <v>20.177800000000001</v>
      </c>
      <c r="P243" s="1606">
        <v>19.872399999999999</v>
      </c>
      <c r="Q243" s="1606">
        <v>17.022200000000002</v>
      </c>
      <c r="R243" s="1359">
        <v>16.775300000000001</v>
      </c>
      <c r="S243" s="1378"/>
    </row>
    <row r="244" spans="2:19" ht="33" customHeight="1" x14ac:dyDescent="0.6">
      <c r="B244" s="1358">
        <v>45505</v>
      </c>
      <c r="C244" s="1377">
        <v>15.1899</v>
      </c>
      <c r="D244" s="1606">
        <v>15.1037</v>
      </c>
      <c r="E244" s="1606">
        <v>19.926100000000002</v>
      </c>
      <c r="F244" s="1606">
        <v>19.560500000000001</v>
      </c>
      <c r="G244" s="1606">
        <v>16.782800000000002</v>
      </c>
      <c r="H244" s="1606">
        <v>16.647500000000001</v>
      </c>
      <c r="I244" s="1606">
        <v>17.855699999999999</v>
      </c>
      <c r="J244" s="1606">
        <v>17.598800000000001</v>
      </c>
      <c r="K244" s="1606">
        <v>0.104</v>
      </c>
      <c r="L244" s="1359">
        <v>0.1032</v>
      </c>
      <c r="M244" s="1377">
        <v>16.2028</v>
      </c>
      <c r="N244" s="1606">
        <v>16.154599999999999</v>
      </c>
      <c r="O244" s="1606">
        <v>20.916699999999999</v>
      </c>
      <c r="P244" s="1606">
        <v>20.260999999999999</v>
      </c>
      <c r="Q244" s="1606">
        <v>17.8917</v>
      </c>
      <c r="R244" s="1359">
        <v>17.2288</v>
      </c>
      <c r="S244" s="1378"/>
    </row>
    <row r="245" spans="2:19" ht="33" customHeight="1" x14ac:dyDescent="0.6">
      <c r="B245" s="1358">
        <v>45536</v>
      </c>
      <c r="C245" s="1377">
        <v>15.8</v>
      </c>
      <c r="D245" s="1606">
        <v>15.557499999999999</v>
      </c>
      <c r="E245" s="1606">
        <v>21.182300000000001</v>
      </c>
      <c r="F245" s="1606">
        <v>20.556100000000001</v>
      </c>
      <c r="G245" s="1606">
        <v>17.610800000000001</v>
      </c>
      <c r="H245" s="1606">
        <v>17.274799999999999</v>
      </c>
      <c r="I245" s="1606">
        <v>18.7197</v>
      </c>
      <c r="J245" s="1606">
        <v>18.3582</v>
      </c>
      <c r="K245" s="1606">
        <v>0.1104</v>
      </c>
      <c r="L245" s="1359">
        <v>0.1087</v>
      </c>
      <c r="M245" s="1377">
        <v>16.1844</v>
      </c>
      <c r="N245" s="1606">
        <v>16.283100000000001</v>
      </c>
      <c r="O245" s="1606">
        <v>21.3111</v>
      </c>
      <c r="P245" s="1606">
        <v>21.133099999999999</v>
      </c>
      <c r="Q245" s="1606">
        <v>17.9861</v>
      </c>
      <c r="R245" s="1359">
        <v>17.959599999999998</v>
      </c>
      <c r="S245" s="1378"/>
    </row>
    <row r="246" spans="2:19" ht="33" customHeight="1" x14ac:dyDescent="0.6">
      <c r="B246" s="1358">
        <v>45566</v>
      </c>
      <c r="C246" s="1377">
        <v>16.3</v>
      </c>
      <c r="D246" s="1606">
        <v>15.988899999999999</v>
      </c>
      <c r="E246" s="1606">
        <v>20.97</v>
      </c>
      <c r="F246" s="1606">
        <v>20.857600000000001</v>
      </c>
      <c r="G246" s="1606">
        <v>17.699200000000001</v>
      </c>
      <c r="H246" s="1606">
        <v>17.420200000000001</v>
      </c>
      <c r="I246" s="1606">
        <v>18.8384</v>
      </c>
      <c r="J246" s="1606">
        <v>18.5639</v>
      </c>
      <c r="K246" s="1606">
        <v>0.1069</v>
      </c>
      <c r="L246" s="1359">
        <v>0.1067</v>
      </c>
      <c r="M246" s="1377">
        <v>16.716699999999999</v>
      </c>
      <c r="N246" s="1606">
        <v>16.9069</v>
      </c>
      <c r="O246" s="1606">
        <v>21.586099999999998</v>
      </c>
      <c r="P246" s="1606">
        <v>21.251100000000001</v>
      </c>
      <c r="Q246" s="1606">
        <v>18.008299999999998</v>
      </c>
      <c r="R246" s="1359">
        <v>17.918900000000001</v>
      </c>
      <c r="S246" s="1378"/>
    </row>
    <row r="247" spans="2:19" ht="33" customHeight="1" x14ac:dyDescent="0.6">
      <c r="B247" s="1358">
        <v>45597</v>
      </c>
      <c r="C247" s="1377">
        <v>15.27</v>
      </c>
      <c r="D247" s="1606">
        <v>15.9834</v>
      </c>
      <c r="E247" s="1606">
        <v>19.395199999999999</v>
      </c>
      <c r="F247" s="1606">
        <v>20.3689</v>
      </c>
      <c r="G247" s="1606">
        <v>16.129100000000001</v>
      </c>
      <c r="H247" s="1606">
        <v>16.978300000000001</v>
      </c>
      <c r="I247" s="1606">
        <v>17.313300000000002</v>
      </c>
      <c r="J247" s="1606">
        <v>18.148599999999998</v>
      </c>
      <c r="K247" s="1606">
        <v>0.1018</v>
      </c>
      <c r="L247" s="1359">
        <v>0.104</v>
      </c>
      <c r="M247" s="1377">
        <v>16.225000000000001</v>
      </c>
      <c r="N247" s="1606">
        <v>16.687100000000001</v>
      </c>
      <c r="O247" s="1606">
        <v>20.502800000000001</v>
      </c>
      <c r="P247" s="1606">
        <v>21.2333</v>
      </c>
      <c r="Q247" s="1606">
        <v>17.0611</v>
      </c>
      <c r="R247" s="1359">
        <v>17.8064</v>
      </c>
      <c r="S247" s="1378"/>
    </row>
    <row r="248" spans="2:19" ht="33" customHeight="1" thickBot="1" x14ac:dyDescent="0.65">
      <c r="B248" s="1360">
        <v>45627</v>
      </c>
      <c r="C248" s="1380">
        <v>14.7</v>
      </c>
      <c r="D248" s="1361">
        <v>14.7805</v>
      </c>
      <c r="E248" s="1361">
        <v>18.4008</v>
      </c>
      <c r="F248" s="1361">
        <v>18.6876</v>
      </c>
      <c r="G248" s="1361">
        <v>15.2141</v>
      </c>
      <c r="H248" s="1361">
        <v>15.4741</v>
      </c>
      <c r="I248" s="1361">
        <v>16.207799999999999</v>
      </c>
      <c r="J248" s="1361">
        <v>16.570900000000002</v>
      </c>
      <c r="K248" s="1361">
        <v>9.35E-2</v>
      </c>
      <c r="L248" s="1362">
        <v>9.6100000000000005E-2</v>
      </c>
      <c r="M248" s="1380">
        <v>15.6944</v>
      </c>
      <c r="N248" s="1361">
        <v>16.633500000000002</v>
      </c>
      <c r="O248" s="1361">
        <v>19.427800000000001</v>
      </c>
      <c r="P248" s="1361">
        <v>19.943100000000001</v>
      </c>
      <c r="Q248" s="1361">
        <v>16.4222</v>
      </c>
      <c r="R248" s="1362">
        <v>16.7241</v>
      </c>
      <c r="S248" s="1378"/>
    </row>
    <row r="249" spans="2:19" ht="33" customHeight="1" thickTop="1" x14ac:dyDescent="0.6">
      <c r="B249" s="1358">
        <v>45658</v>
      </c>
      <c r="C249" s="1377">
        <v>15.3001</v>
      </c>
      <c r="D249" s="1606">
        <v>14.972</v>
      </c>
      <c r="E249" s="1606">
        <v>19.000299999999999</v>
      </c>
      <c r="F249" s="1606">
        <v>18.471499999999999</v>
      </c>
      <c r="G249" s="1606">
        <v>15.901199999999999</v>
      </c>
      <c r="H249" s="1606">
        <v>15.5061</v>
      </c>
      <c r="I249" s="1606">
        <v>16.836099999999998</v>
      </c>
      <c r="J249" s="1606">
        <v>16.460100000000001</v>
      </c>
      <c r="K249" s="1606">
        <v>9.8900000000000002E-2</v>
      </c>
      <c r="L249" s="1359">
        <v>9.5799999999999996E-2</v>
      </c>
      <c r="M249" s="1377">
        <v>15.761100000000001</v>
      </c>
      <c r="N249" s="1606">
        <v>15.7864</v>
      </c>
      <c r="O249" s="1606">
        <v>19.261099999999999</v>
      </c>
      <c r="P249" s="1606">
        <v>19.303999999999998</v>
      </c>
      <c r="Q249" s="1606">
        <v>16.261099999999999</v>
      </c>
      <c r="R249" s="1359">
        <v>16.224699999999999</v>
      </c>
      <c r="S249" s="1378"/>
    </row>
    <row r="250" spans="2:19" ht="33" customHeight="1" x14ac:dyDescent="0.6">
      <c r="B250" s="1358">
        <v>45689</v>
      </c>
      <c r="C250" s="1377">
        <v>15.53</v>
      </c>
      <c r="D250" s="1606">
        <v>15.486000000000001</v>
      </c>
      <c r="E250" s="1606">
        <v>19.548400000000001</v>
      </c>
      <c r="F250" s="1606">
        <v>19.427700000000002</v>
      </c>
      <c r="G250" s="1606">
        <v>16.1524</v>
      </c>
      <c r="H250" s="1606">
        <v>16.133299999999998</v>
      </c>
      <c r="I250" s="1606">
        <v>17.218</v>
      </c>
      <c r="J250" s="1606">
        <v>17.1447</v>
      </c>
      <c r="K250" s="1606">
        <v>0.1031</v>
      </c>
      <c r="L250" s="1359">
        <v>0.1022</v>
      </c>
      <c r="M250" s="1377">
        <v>15.6656</v>
      </c>
      <c r="N250" s="1606">
        <v>15.8721</v>
      </c>
      <c r="O250" s="1606">
        <v>19.5806</v>
      </c>
      <c r="P250" s="1606">
        <v>19.158000000000001</v>
      </c>
      <c r="Q250" s="1606">
        <v>16.377800000000001</v>
      </c>
      <c r="R250" s="1359">
        <v>16.2547</v>
      </c>
      <c r="S250" s="1378"/>
    </row>
    <row r="251" spans="2:19" ht="33" customHeight="1" x14ac:dyDescent="0.6">
      <c r="B251" s="1358">
        <v>45717</v>
      </c>
      <c r="C251" s="1377">
        <v>15.53</v>
      </c>
      <c r="D251" s="1606">
        <v>15.531599999999999</v>
      </c>
      <c r="E251" s="1606">
        <v>20.095099999999999</v>
      </c>
      <c r="F251" s="1606">
        <v>20.056100000000001</v>
      </c>
      <c r="G251" s="1606">
        <v>16.806799999999999</v>
      </c>
      <c r="H251" s="1606">
        <v>16.7911</v>
      </c>
      <c r="I251" s="1606">
        <v>17.6327</v>
      </c>
      <c r="J251" s="1606">
        <v>17.583100000000002</v>
      </c>
      <c r="K251" s="1606">
        <v>0.10340000000000001</v>
      </c>
      <c r="L251" s="1359">
        <v>0.1042</v>
      </c>
      <c r="M251" s="1377">
        <v>15.775</v>
      </c>
      <c r="N251" s="1606">
        <v>15.8026</v>
      </c>
      <c r="O251" s="1606">
        <v>20.055599999999998</v>
      </c>
      <c r="P251" s="1606">
        <v>20.081900000000001</v>
      </c>
      <c r="Q251" s="1606">
        <v>16.911100000000001</v>
      </c>
      <c r="R251" s="1359">
        <v>16.876899999999999</v>
      </c>
      <c r="S251" s="1378"/>
    </row>
    <row r="252" spans="2:19" ht="33" customHeight="1" x14ac:dyDescent="0.6">
      <c r="B252" s="1358">
        <v>45748</v>
      </c>
      <c r="C252" s="1377">
        <v>14.15</v>
      </c>
      <c r="D252" s="1606">
        <v>15.2216</v>
      </c>
      <c r="E252" s="1606">
        <v>18.876899999999999</v>
      </c>
      <c r="F252" s="1606">
        <v>19.9847</v>
      </c>
      <c r="G252" s="1606">
        <v>16.064</v>
      </c>
      <c r="H252" s="1606">
        <v>17.0884</v>
      </c>
      <c r="I252" s="1606">
        <v>17.210799999999999</v>
      </c>
      <c r="J252" s="1606">
        <v>18.263500000000001</v>
      </c>
      <c r="K252" s="1606">
        <v>9.2999999999999992E-3</v>
      </c>
      <c r="L252" s="1359">
        <v>0.1056</v>
      </c>
      <c r="M252" s="1377">
        <v>14.855600000000001</v>
      </c>
      <c r="N252" s="1606">
        <v>15.666700000000001</v>
      </c>
      <c r="O252" s="1606">
        <v>19.711099999999998</v>
      </c>
      <c r="P252" s="1606">
        <v>20.342300000000002</v>
      </c>
      <c r="Q252" s="1606">
        <v>16.772200000000002</v>
      </c>
      <c r="R252" s="1359">
        <v>17.313300000000002</v>
      </c>
      <c r="S252" s="1378"/>
    </row>
    <row r="253" spans="2:19" ht="33" customHeight="1" x14ac:dyDescent="0.6">
      <c r="B253" s="1358">
        <v>45778</v>
      </c>
      <c r="C253" s="1377">
        <v>10.28</v>
      </c>
      <c r="D253" s="1606">
        <v>12.075133333333332</v>
      </c>
      <c r="E253" s="1606">
        <v>13.8529</v>
      </c>
      <c r="F253" s="1606">
        <v>16.130816666666668</v>
      </c>
      <c r="G253" s="1606">
        <v>11.6675</v>
      </c>
      <c r="H253" s="1606">
        <v>13.607726190476191</v>
      </c>
      <c r="I253" s="1606">
        <v>12.4964</v>
      </c>
      <c r="J253" s="1606">
        <v>14.547064285714285</v>
      </c>
      <c r="K253" s="1606">
        <v>7.1300000000000002E-2</v>
      </c>
      <c r="L253" s="1359">
        <v>8.3352380952380942E-2</v>
      </c>
      <c r="M253" s="1377">
        <v>10.833299999999999</v>
      </c>
      <c r="N253" s="1606">
        <v>12.8841</v>
      </c>
      <c r="O253" s="1606">
        <v>14.5778</v>
      </c>
      <c r="P253" s="1606">
        <v>16.8093</v>
      </c>
      <c r="Q253" s="1606">
        <v>12.4833</v>
      </c>
      <c r="R253" s="1359">
        <v>14.584300000000001</v>
      </c>
      <c r="S253" s="1378"/>
    </row>
    <row r="254" spans="2:19" ht="33" customHeight="1" x14ac:dyDescent="0.6">
      <c r="B254" s="1358">
        <v>45809</v>
      </c>
      <c r="C254" s="1377">
        <v>10.31</v>
      </c>
      <c r="D254" s="1606">
        <v>10.284000000000001</v>
      </c>
      <c r="E254" s="1606">
        <v>14.1252</v>
      </c>
      <c r="F254" s="1606">
        <v>13.955299999999999</v>
      </c>
      <c r="G254" s="1606">
        <v>12.113799999999999</v>
      </c>
      <c r="H254" s="1606">
        <v>11.863799999999999</v>
      </c>
      <c r="I254" s="1606">
        <v>12.9643</v>
      </c>
      <c r="J254" s="1606">
        <v>12.6485</v>
      </c>
      <c r="K254" s="1606">
        <v>7.1400000000000005E-2</v>
      </c>
      <c r="L254" s="1359">
        <v>7.1199999999999999E-2</v>
      </c>
      <c r="M254" s="1377">
        <v>12.5167</v>
      </c>
      <c r="N254" s="1606">
        <v>12.0512</v>
      </c>
      <c r="O254" s="1606">
        <v>16.5944</v>
      </c>
      <c r="P254" s="1606">
        <v>15.904400000000001</v>
      </c>
      <c r="Q254" s="1606">
        <v>14.45</v>
      </c>
      <c r="R254" s="1359">
        <v>13.7981</v>
      </c>
      <c r="S254" s="1378"/>
    </row>
    <row r="255" spans="2:19" ht="33" customHeight="1" x14ac:dyDescent="0.6">
      <c r="B255" s="1358">
        <v>45839</v>
      </c>
      <c r="C255" s="1377">
        <v>10.5</v>
      </c>
      <c r="D255" s="1606">
        <v>10.417</v>
      </c>
      <c r="E255" s="1611">
        <v>13.8942</v>
      </c>
      <c r="F255" s="1611">
        <v>14.052199999999999</v>
      </c>
      <c r="G255" s="1606">
        <v>12.015000000000001</v>
      </c>
      <c r="H255" s="1611">
        <v>12.158300000000001</v>
      </c>
      <c r="I255" s="1611">
        <v>12.9338</v>
      </c>
      <c r="J255" s="1611">
        <v>13.0419</v>
      </c>
      <c r="K255" s="1606">
        <v>6.9800000000000001E-2</v>
      </c>
      <c r="L255" s="1359">
        <v>7.0800000000000002E-2</v>
      </c>
      <c r="M255" s="1377">
        <v>11.894399999999999</v>
      </c>
      <c r="N255" s="1606">
        <v>11.9802</v>
      </c>
      <c r="O255" s="1611">
        <v>15.7889</v>
      </c>
      <c r="P255" s="1611">
        <v>16.035799999999998</v>
      </c>
      <c r="Q255" s="1606">
        <v>13.716699999999999</v>
      </c>
      <c r="R255" s="1390">
        <v>13.9056</v>
      </c>
      <c r="S255" s="1378"/>
    </row>
    <row r="256" spans="2:19" ht="33" customHeight="1" x14ac:dyDescent="0.6">
      <c r="B256" s="1358">
        <v>45870</v>
      </c>
      <c r="C256" s="1377">
        <v>11.4</v>
      </c>
      <c r="D256" s="1611">
        <v>10.7875</v>
      </c>
      <c r="E256" s="1611">
        <v>15.399699999999999</v>
      </c>
      <c r="F256" s="1611">
        <v>14.517099999999999</v>
      </c>
      <c r="G256" s="1606">
        <v>13.336</v>
      </c>
      <c r="H256" s="1606">
        <v>12.5671</v>
      </c>
      <c r="I256" s="1606">
        <v>14.253</v>
      </c>
      <c r="J256" s="1611">
        <v>13.3902</v>
      </c>
      <c r="K256" s="1606">
        <v>7.7600000000000002E-2</v>
      </c>
      <c r="L256" s="1359">
        <v>7.3200000000000001E-2</v>
      </c>
      <c r="M256" s="1377">
        <v>12.355600000000001</v>
      </c>
      <c r="N256" s="1611">
        <v>11.847200000000001</v>
      </c>
      <c r="O256" s="1611">
        <v>16.272200000000002</v>
      </c>
      <c r="P256" s="1611">
        <v>15.661799999999999</v>
      </c>
      <c r="Q256" s="1606">
        <v>14.372199999999999</v>
      </c>
      <c r="R256" s="1359">
        <v>13.6624</v>
      </c>
      <c r="S256" s="1378"/>
    </row>
    <row r="257" spans="2:19" ht="33" customHeight="1" x14ac:dyDescent="0.6">
      <c r="B257" s="1358">
        <v>45901</v>
      </c>
      <c r="C257" s="1377">
        <v>12.42</v>
      </c>
      <c r="D257" s="1611">
        <v>12.144299999999999</v>
      </c>
      <c r="E257" s="1611">
        <v>16.703099999999999</v>
      </c>
      <c r="F257" s="1611">
        <v>16.402200000000001</v>
      </c>
      <c r="G257" s="1606">
        <v>14.585900000000001</v>
      </c>
      <c r="H257" s="1606">
        <v>14.2515</v>
      </c>
      <c r="I257" s="1606">
        <v>15.6067</v>
      </c>
      <c r="J257" s="1611">
        <v>15.2484</v>
      </c>
      <c r="K257" s="1606">
        <v>8.4000000000000005E-2</v>
      </c>
      <c r="L257" s="1359">
        <v>8.2100000000000006E-2</v>
      </c>
      <c r="M257" s="1377">
        <v>13.3833</v>
      </c>
      <c r="N257" s="1611">
        <v>13.116099999999999</v>
      </c>
      <c r="O257" s="1611">
        <v>17.805599999999998</v>
      </c>
      <c r="P257" s="1611">
        <v>17.3918</v>
      </c>
      <c r="Q257" s="1606">
        <v>15.622199999999999</v>
      </c>
      <c r="R257" s="1359">
        <v>15.228400000000001</v>
      </c>
      <c r="S257" s="1378"/>
    </row>
    <row r="258" spans="2:19" ht="33" customHeight="1" x14ac:dyDescent="0.6">
      <c r="B258" s="1358">
        <v>45931</v>
      </c>
      <c r="C258" s="1377">
        <v>10.9</v>
      </c>
      <c r="D258" s="1606">
        <v>11.460699999999999</v>
      </c>
      <c r="E258" s="1606">
        <v>14.3003</v>
      </c>
      <c r="F258" s="1606">
        <v>15.307600000000001</v>
      </c>
      <c r="G258" s="1606">
        <v>12.566700000000001</v>
      </c>
      <c r="H258" s="1606">
        <v>13.339600000000001</v>
      </c>
      <c r="I258" s="1606">
        <v>13.5593</v>
      </c>
      <c r="J258" s="1606">
        <v>14.362299999999999</v>
      </c>
      <c r="K258" s="1606">
        <v>7.0800000000000002E-2</v>
      </c>
      <c r="L258" s="1359">
        <v>7.5999999999999998E-2</v>
      </c>
      <c r="M258" s="1377">
        <v>11.911099999999999</v>
      </c>
      <c r="N258" s="1606">
        <v>12.446099999999999</v>
      </c>
      <c r="O258" s="1606">
        <v>15.722200000000001</v>
      </c>
      <c r="P258" s="1606">
        <v>16.388000000000002</v>
      </c>
      <c r="Q258" s="1606">
        <v>13.7056</v>
      </c>
      <c r="R258" s="1359">
        <v>14.4384</v>
      </c>
      <c r="S258" s="1378"/>
    </row>
    <row r="259" spans="2:19" ht="33" customHeight="1" x14ac:dyDescent="0.6">
      <c r="B259" s="1358">
        <v>45962</v>
      </c>
      <c r="C259" s="1377">
        <v>11.27</v>
      </c>
      <c r="D259" s="1606">
        <v>11.0237</v>
      </c>
      <c r="E259" s="1606">
        <v>14.8995</v>
      </c>
      <c r="F259" s="1606">
        <v>14.486000000000001</v>
      </c>
      <c r="G259" s="1606">
        <v>13.053100000000001</v>
      </c>
      <c r="H259" s="1606">
        <v>12.745699999999999</v>
      </c>
      <c r="I259" s="1606">
        <v>13.9915</v>
      </c>
      <c r="J259" s="1606">
        <v>13.7197</v>
      </c>
      <c r="K259" s="1606">
        <v>7.2099999999999997E-2</v>
      </c>
      <c r="L259" s="1359">
        <v>7.0999999999999994E-2</v>
      </c>
      <c r="M259" s="1377">
        <v>11.966699999999999</v>
      </c>
      <c r="N259" s="1606">
        <v>11.974299999999999</v>
      </c>
      <c r="O259" s="1606">
        <v>15.722200000000001</v>
      </c>
      <c r="P259" s="1606">
        <v>15.662599999999999</v>
      </c>
      <c r="Q259" s="1606">
        <v>13.783300000000001</v>
      </c>
      <c r="R259" s="1359">
        <v>14.566599999999999</v>
      </c>
      <c r="S259" s="1378"/>
    </row>
    <row r="260" spans="2:19" ht="33" customHeight="1" thickBot="1" x14ac:dyDescent="0.65">
      <c r="B260" s="1360">
        <v>45992</v>
      </c>
      <c r="C260" s="1380">
        <v>10.45</v>
      </c>
      <c r="D260" s="1391">
        <v>11.2784</v>
      </c>
      <c r="E260" s="1391">
        <v>14.0579</v>
      </c>
      <c r="F260" s="1391">
        <v>15.0952</v>
      </c>
      <c r="G260" s="1391">
        <v>12.2728</v>
      </c>
      <c r="H260" s="1361">
        <v>13.212</v>
      </c>
      <c r="I260" s="1391">
        <v>13.186299999999999</v>
      </c>
      <c r="J260" s="1391">
        <v>14.157500000000001</v>
      </c>
      <c r="K260" s="1391">
        <v>6.6699999999999995E-2</v>
      </c>
      <c r="L260" s="1362">
        <v>7.2400000000000006E-2</v>
      </c>
      <c r="M260" s="1380">
        <v>12.0444</v>
      </c>
      <c r="N260" s="1361">
        <v>12.403</v>
      </c>
      <c r="O260" s="1361">
        <v>15.838900000000001</v>
      </c>
      <c r="P260" s="1391">
        <v>15.958500000000001</v>
      </c>
      <c r="Q260" s="1361">
        <v>13.9</v>
      </c>
      <c r="R260" s="1362">
        <v>14.016</v>
      </c>
      <c r="S260" s="1378"/>
    </row>
    <row r="261" spans="2:19" ht="24" thickTop="1" x14ac:dyDescent="0.55000000000000004"/>
    <row r="265" spans="2:19" x14ac:dyDescent="0.55000000000000004">
      <c r="I265" s="1393"/>
      <c r="J265" s="1393"/>
    </row>
    <row r="266" spans="2:19" x14ac:dyDescent="0.55000000000000004">
      <c r="I266" s="1393"/>
      <c r="J266" s="1393"/>
    </row>
    <row r="267" spans="2:19" x14ac:dyDescent="0.55000000000000004">
      <c r="I267" s="1393"/>
      <c r="J267" s="1393"/>
    </row>
    <row r="268" spans="2:19" x14ac:dyDescent="0.55000000000000004">
      <c r="I268" s="1393"/>
      <c r="J268" s="1393"/>
    </row>
    <row r="269" spans="2:19" x14ac:dyDescent="0.55000000000000004">
      <c r="I269" s="1312"/>
      <c r="J269" s="1312"/>
      <c r="L269" s="1312"/>
    </row>
  </sheetData>
  <mergeCells count="10">
    <mergeCell ref="C5:L5"/>
    <mergeCell ref="M5:R5"/>
    <mergeCell ref="C6:D6"/>
    <mergeCell ref="E6:F6"/>
    <mergeCell ref="G6:H6"/>
    <mergeCell ref="I6:J6"/>
    <mergeCell ref="K6:L6"/>
    <mergeCell ref="M6:N6"/>
    <mergeCell ref="O6:P6"/>
    <mergeCell ref="Q6:R6"/>
  </mergeCells>
  <printOptions horizontalCentered="1"/>
  <pageMargins left="0" right="0" top="3.937007874015748E-2" bottom="0.62992125984251968" header="0" footer="0"/>
  <pageSetup paperSize="9" scale="36" orientation="landscape" r:id="rId1"/>
  <headerFooter>
    <oddHeader>&amp;C&amp;"Aptos"&amp;10&amp;K000000 PUBLIC&amp;1#_x000D_&amp;"Arialri"&amp;10&amp;K000000&amp;G</oddHeader>
    <oddFooter>&amp;C&amp;14 33&amp;10_x000D_&amp;1#&amp;"Aptos"&amp;10&amp;K000000 PUBLIC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50AB0-E3F0-4C76-A95E-4CB945641421}">
  <dimension ref="A1:FB36"/>
  <sheetViews>
    <sheetView showGridLines="0" view="pageBreakPreview" zoomScale="70" zoomScaleNormal="100" zoomScaleSheetLayoutView="70" workbookViewId="0">
      <pane xSplit="1" ySplit="3" topLeftCell="EO4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17" x14ac:dyDescent="0.4"/>
  <cols>
    <col min="1" max="1" width="57.1796875" style="30" customWidth="1"/>
    <col min="2" max="2" width="52.6328125" style="30" hidden="1" customWidth="1"/>
    <col min="3" max="18" width="9.1796875" style="30" hidden="1" customWidth="1"/>
    <col min="19" max="19" width="10" style="30" hidden="1" customWidth="1"/>
    <col min="20" max="25" width="9.1796875" style="30" hidden="1" customWidth="1"/>
    <col min="26" max="26" width="8.1796875" style="30" hidden="1" customWidth="1"/>
    <col min="27" max="27" width="8.81640625" style="30" hidden="1" customWidth="1"/>
    <col min="28" max="37" width="9.1796875" style="30" hidden="1" customWidth="1"/>
    <col min="38" max="40" width="9.54296875" style="30" hidden="1" customWidth="1"/>
    <col min="41" max="44" width="9.1796875" style="30" hidden="1" customWidth="1"/>
    <col min="45" max="49" width="9.54296875" style="30" hidden="1" customWidth="1"/>
    <col min="50" max="78" width="10.81640625" style="30" hidden="1" customWidth="1"/>
    <col min="79" max="82" width="13.1796875" style="30" hidden="1" customWidth="1"/>
    <col min="83" max="83" width="12.54296875" style="30" hidden="1" customWidth="1"/>
    <col min="84" max="86" width="13.1796875" style="30" hidden="1" customWidth="1"/>
    <col min="87" max="87" width="10" style="30" hidden="1" customWidth="1"/>
    <col min="88" max="88" width="9.81640625" style="30" hidden="1" customWidth="1"/>
    <col min="89" max="113" width="13.1796875" style="30" hidden="1" customWidth="1"/>
    <col min="114" max="117" width="7.54296875" style="30" hidden="1" customWidth="1"/>
    <col min="118" max="122" width="13.1796875" style="30" hidden="1" customWidth="1"/>
    <col min="123" max="126" width="7" style="30" hidden="1" customWidth="1"/>
    <col min="127" max="144" width="13.1796875" style="30" hidden="1" customWidth="1"/>
    <col min="145" max="157" width="13.1796875" style="30" customWidth="1"/>
    <col min="158" max="158" width="2.81640625" style="30" customWidth="1"/>
    <col min="159" max="16384" width="9.1796875" style="30"/>
  </cols>
  <sheetData>
    <row r="1" spans="1:157" ht="37.5" customHeight="1" thickBot="1" x14ac:dyDescent="0.5">
      <c r="A1" s="1150" t="s">
        <v>1032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</row>
    <row r="2" spans="1:157" ht="24" customHeight="1" thickTop="1" thickBot="1" x14ac:dyDescent="0.5">
      <c r="A2" s="2064"/>
      <c r="B2" s="1948">
        <v>2013</v>
      </c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949"/>
      <c r="N2" s="1949">
        <v>2014</v>
      </c>
      <c r="O2" s="1949"/>
      <c r="P2" s="1949"/>
      <c r="Q2" s="1949"/>
      <c r="R2" s="1949"/>
      <c r="S2" s="1949"/>
      <c r="T2" s="1949"/>
      <c r="U2" s="1949"/>
      <c r="V2" s="1949"/>
      <c r="W2" s="1949"/>
      <c r="X2" s="1949"/>
      <c r="Y2" s="1950"/>
      <c r="Z2" s="1948">
        <v>2015</v>
      </c>
      <c r="AA2" s="1949"/>
      <c r="AB2" s="1949"/>
      <c r="AC2" s="1949"/>
      <c r="AD2" s="1949"/>
      <c r="AE2" s="1950"/>
      <c r="AF2" s="1949"/>
      <c r="AG2" s="1949"/>
      <c r="AH2" s="1949"/>
      <c r="AI2" s="1949"/>
      <c r="AJ2" s="1949"/>
      <c r="AK2" s="1950"/>
      <c r="AL2" s="1948">
        <v>2016</v>
      </c>
      <c r="AM2" s="1949"/>
      <c r="AN2" s="1949"/>
      <c r="AO2" s="1949"/>
      <c r="AP2" s="1949"/>
      <c r="AQ2" s="1949"/>
      <c r="AR2" s="1949"/>
      <c r="AS2" s="1949"/>
      <c r="AT2" s="1949"/>
      <c r="AU2" s="1949"/>
      <c r="AV2" s="1949"/>
      <c r="AW2" s="1949"/>
      <c r="AX2" s="1948">
        <v>2017</v>
      </c>
      <c r="AY2" s="1949"/>
      <c r="AZ2" s="1949"/>
      <c r="BA2" s="1949"/>
      <c r="BB2" s="1949"/>
      <c r="BC2" s="1949"/>
      <c r="BD2" s="1949"/>
      <c r="BE2" s="1949"/>
      <c r="BF2" s="1949"/>
      <c r="BG2" s="1949"/>
      <c r="BH2" s="1949"/>
      <c r="BI2" s="1949"/>
      <c r="BJ2" s="1948">
        <v>2018</v>
      </c>
      <c r="BK2" s="1949"/>
      <c r="BL2" s="1949"/>
      <c r="BM2" s="1949"/>
      <c r="BN2" s="1949"/>
      <c r="BO2" s="1949"/>
      <c r="BP2" s="1949"/>
      <c r="BQ2" s="1949"/>
      <c r="BR2" s="1949"/>
      <c r="BS2" s="1949"/>
      <c r="BT2" s="1949"/>
      <c r="BU2" s="1950"/>
      <c r="BV2" s="1948">
        <v>2019</v>
      </c>
      <c r="BW2" s="1949"/>
      <c r="BX2" s="1949"/>
      <c r="BY2" s="1949"/>
      <c r="BZ2" s="1949"/>
      <c r="CA2" s="1949"/>
      <c r="CB2" s="1949"/>
      <c r="CC2" s="1949"/>
      <c r="CD2" s="1949"/>
      <c r="CE2" s="1949"/>
      <c r="CF2" s="1949"/>
      <c r="CG2" s="1950"/>
      <c r="CH2" s="1948">
        <v>2020</v>
      </c>
      <c r="CI2" s="1949"/>
      <c r="CJ2" s="1949"/>
      <c r="CK2" s="1949"/>
      <c r="CL2" s="1949"/>
      <c r="CM2" s="1949"/>
      <c r="CN2" s="1949"/>
      <c r="CO2" s="1949"/>
      <c r="CP2" s="1949"/>
      <c r="CQ2" s="1949"/>
      <c r="CR2" s="1949"/>
      <c r="CS2" s="1950"/>
      <c r="CT2" s="1948">
        <v>2021</v>
      </c>
      <c r="CU2" s="1949"/>
      <c r="CV2" s="1949"/>
      <c r="CW2" s="1949"/>
      <c r="CX2" s="1949"/>
      <c r="CY2" s="1949"/>
      <c r="CZ2" s="1949"/>
      <c r="DA2" s="1949"/>
      <c r="DB2" s="1949"/>
      <c r="DC2" s="1949"/>
      <c r="DD2" s="1949"/>
      <c r="DE2" s="1950"/>
      <c r="DF2" s="1948">
        <v>2022</v>
      </c>
      <c r="DG2" s="1949"/>
      <c r="DH2" s="1949"/>
      <c r="DI2" s="1949"/>
      <c r="DJ2" s="1949"/>
      <c r="DK2" s="1949"/>
      <c r="DL2" s="1949"/>
      <c r="DM2" s="1949"/>
      <c r="DN2" s="1949"/>
      <c r="DO2" s="1949"/>
      <c r="DP2" s="1949"/>
      <c r="DQ2" s="1950"/>
      <c r="DR2" s="1948">
        <v>2023</v>
      </c>
      <c r="DS2" s="1949"/>
      <c r="DT2" s="1949"/>
      <c r="DU2" s="1949"/>
      <c r="DV2" s="1949"/>
      <c r="DW2" s="1949"/>
      <c r="DX2" s="1949"/>
      <c r="DY2" s="1949"/>
      <c r="DZ2" s="1949"/>
      <c r="EA2" s="1949"/>
      <c r="EB2" s="1949"/>
      <c r="EC2" s="1950"/>
      <c r="ED2" s="1948">
        <v>2024</v>
      </c>
      <c r="EE2" s="1949"/>
      <c r="EF2" s="1949"/>
      <c r="EG2" s="1949"/>
      <c r="EH2" s="1949"/>
      <c r="EI2" s="1949"/>
      <c r="EJ2" s="1949"/>
      <c r="EK2" s="1949"/>
      <c r="EL2" s="1949"/>
      <c r="EM2" s="1949"/>
      <c r="EN2" s="1949"/>
      <c r="EO2" s="1950"/>
      <c r="EP2" s="1948">
        <v>2025</v>
      </c>
      <c r="EQ2" s="1949"/>
      <c r="ER2" s="1949"/>
      <c r="ES2" s="1949"/>
      <c r="ET2" s="1949"/>
      <c r="EU2" s="1949"/>
      <c r="EV2" s="1949"/>
      <c r="EW2" s="1949"/>
      <c r="EX2" s="1949"/>
      <c r="EY2" s="1949"/>
      <c r="EZ2" s="1949"/>
      <c r="FA2" s="1950"/>
    </row>
    <row r="3" spans="1:157" ht="23.25" customHeight="1" thickTop="1" thickBot="1" x14ac:dyDescent="0.5">
      <c r="A3" s="2065"/>
      <c r="B3" s="1394" t="s">
        <v>79</v>
      </c>
      <c r="C3" s="37" t="s">
        <v>80</v>
      </c>
      <c r="D3" s="37" t="s">
        <v>81</v>
      </c>
      <c r="E3" s="37" t="s">
        <v>82</v>
      </c>
      <c r="F3" s="37" t="s">
        <v>83</v>
      </c>
      <c r="G3" s="37" t="s">
        <v>84</v>
      </c>
      <c r="H3" s="37" t="s">
        <v>85</v>
      </c>
      <c r="I3" s="37" t="s">
        <v>86</v>
      </c>
      <c r="J3" s="37" t="s">
        <v>87</v>
      </c>
      <c r="K3" s="37" t="s">
        <v>88</v>
      </c>
      <c r="L3" s="37" t="s">
        <v>89</v>
      </c>
      <c r="M3" s="37" t="s">
        <v>90</v>
      </c>
      <c r="N3" s="37" t="s">
        <v>79</v>
      </c>
      <c r="O3" s="37" t="s">
        <v>80</v>
      </c>
      <c r="P3" s="37" t="s">
        <v>81</v>
      </c>
      <c r="Q3" s="37" t="s">
        <v>82</v>
      </c>
      <c r="R3" s="37" t="s">
        <v>83</v>
      </c>
      <c r="S3" s="37" t="s">
        <v>84</v>
      </c>
      <c r="T3" s="37" t="s">
        <v>85</v>
      </c>
      <c r="U3" s="37" t="s">
        <v>86</v>
      </c>
      <c r="V3" s="37" t="s">
        <v>87</v>
      </c>
      <c r="W3" s="37" t="s">
        <v>88</v>
      </c>
      <c r="X3" s="37" t="s">
        <v>89</v>
      </c>
      <c r="Y3" s="38" t="s">
        <v>90</v>
      </c>
      <c r="Z3" s="39" t="s">
        <v>79</v>
      </c>
      <c r="AA3" s="37" t="s">
        <v>80</v>
      </c>
      <c r="AB3" s="37" t="s">
        <v>81</v>
      </c>
      <c r="AC3" s="37" t="s">
        <v>82</v>
      </c>
      <c r="AD3" s="37" t="s">
        <v>83</v>
      </c>
      <c r="AE3" s="37" t="s">
        <v>84</v>
      </c>
      <c r="AF3" s="37" t="s">
        <v>85</v>
      </c>
      <c r="AG3" s="37" t="s">
        <v>86</v>
      </c>
      <c r="AH3" s="37" t="s">
        <v>87</v>
      </c>
      <c r="AI3" s="37" t="s">
        <v>88</v>
      </c>
      <c r="AJ3" s="37" t="s">
        <v>89</v>
      </c>
      <c r="AK3" s="38" t="s">
        <v>90</v>
      </c>
      <c r="AL3" s="37" t="s">
        <v>79</v>
      </c>
      <c r="AM3" s="37" t="s">
        <v>80</v>
      </c>
      <c r="AN3" s="37" t="s">
        <v>81</v>
      </c>
      <c r="AO3" s="37" t="s">
        <v>82</v>
      </c>
      <c r="AP3" s="37" t="s">
        <v>83</v>
      </c>
      <c r="AQ3" s="37" t="s">
        <v>84</v>
      </c>
      <c r="AR3" s="37" t="s">
        <v>85</v>
      </c>
      <c r="AS3" s="37" t="s">
        <v>86</v>
      </c>
      <c r="AT3" s="37" t="s">
        <v>87</v>
      </c>
      <c r="AU3" s="37" t="s">
        <v>88</v>
      </c>
      <c r="AV3" s="37" t="s">
        <v>89</v>
      </c>
      <c r="AW3" s="37" t="s">
        <v>90</v>
      </c>
      <c r="AX3" s="39" t="s">
        <v>79</v>
      </c>
      <c r="AY3" s="37" t="s">
        <v>80</v>
      </c>
      <c r="AZ3" s="37" t="s">
        <v>81</v>
      </c>
      <c r="BA3" s="37" t="s">
        <v>82</v>
      </c>
      <c r="BB3" s="37" t="s">
        <v>83</v>
      </c>
      <c r="BC3" s="37" t="s">
        <v>84</v>
      </c>
      <c r="BD3" s="37" t="s">
        <v>85</v>
      </c>
      <c r="BE3" s="37" t="s">
        <v>86</v>
      </c>
      <c r="BF3" s="37" t="s">
        <v>87</v>
      </c>
      <c r="BG3" s="37" t="s">
        <v>88</v>
      </c>
      <c r="BH3" s="37" t="s">
        <v>89</v>
      </c>
      <c r="BI3" s="37" t="s">
        <v>90</v>
      </c>
      <c r="BJ3" s="39" t="s">
        <v>79</v>
      </c>
      <c r="BK3" s="37" t="s">
        <v>80</v>
      </c>
      <c r="BL3" s="37" t="s">
        <v>81</v>
      </c>
      <c r="BM3" s="37" t="s">
        <v>82</v>
      </c>
      <c r="BN3" s="37" t="s">
        <v>83</v>
      </c>
      <c r="BO3" s="37" t="s">
        <v>84</v>
      </c>
      <c r="BP3" s="37" t="s">
        <v>85</v>
      </c>
      <c r="BQ3" s="37" t="s">
        <v>86</v>
      </c>
      <c r="BR3" s="37" t="s">
        <v>87</v>
      </c>
      <c r="BS3" s="37" t="s">
        <v>88</v>
      </c>
      <c r="BT3" s="37" t="s">
        <v>89</v>
      </c>
      <c r="BU3" s="38" t="s">
        <v>90</v>
      </c>
      <c r="BV3" s="39" t="s">
        <v>79</v>
      </c>
      <c r="BW3" s="37" t="s">
        <v>80</v>
      </c>
      <c r="BX3" s="37" t="s">
        <v>81</v>
      </c>
      <c r="BY3" s="37" t="s">
        <v>82</v>
      </c>
      <c r="BZ3" s="37" t="s">
        <v>83</v>
      </c>
      <c r="CA3" s="37" t="s">
        <v>84</v>
      </c>
      <c r="CB3" s="37" t="s">
        <v>85</v>
      </c>
      <c r="CC3" s="37" t="s">
        <v>86</v>
      </c>
      <c r="CD3" s="37" t="s">
        <v>87</v>
      </c>
      <c r="CE3" s="37" t="s">
        <v>88</v>
      </c>
      <c r="CF3" s="37" t="s">
        <v>89</v>
      </c>
      <c r="CG3" s="38" t="s">
        <v>90</v>
      </c>
      <c r="CH3" s="39" t="s">
        <v>79</v>
      </c>
      <c r="CI3" s="37" t="s">
        <v>80</v>
      </c>
      <c r="CJ3" s="37" t="s">
        <v>81</v>
      </c>
      <c r="CK3" s="37" t="s">
        <v>82</v>
      </c>
      <c r="CL3" s="37" t="s">
        <v>83</v>
      </c>
      <c r="CM3" s="37" t="s">
        <v>84</v>
      </c>
      <c r="CN3" s="37" t="s">
        <v>85</v>
      </c>
      <c r="CO3" s="37" t="s">
        <v>86</v>
      </c>
      <c r="CP3" s="37" t="s">
        <v>87</v>
      </c>
      <c r="CQ3" s="37" t="s">
        <v>88</v>
      </c>
      <c r="CR3" s="37" t="s">
        <v>89</v>
      </c>
      <c r="CS3" s="38" t="s">
        <v>90</v>
      </c>
      <c r="CT3" s="39" t="s">
        <v>79</v>
      </c>
      <c r="CU3" s="37" t="s">
        <v>80</v>
      </c>
      <c r="CV3" s="37" t="s">
        <v>81</v>
      </c>
      <c r="CW3" s="37" t="s">
        <v>82</v>
      </c>
      <c r="CX3" s="37" t="s">
        <v>83</v>
      </c>
      <c r="CY3" s="37" t="s">
        <v>84</v>
      </c>
      <c r="CZ3" s="37" t="s">
        <v>85</v>
      </c>
      <c r="DA3" s="37" t="s">
        <v>86</v>
      </c>
      <c r="DB3" s="37" t="s">
        <v>87</v>
      </c>
      <c r="DC3" s="37" t="s">
        <v>88</v>
      </c>
      <c r="DD3" s="37" t="s">
        <v>89</v>
      </c>
      <c r="DE3" s="38" t="s">
        <v>90</v>
      </c>
      <c r="DF3" s="39" t="s">
        <v>79</v>
      </c>
      <c r="DG3" s="37" t="s">
        <v>80</v>
      </c>
      <c r="DH3" s="37" t="s">
        <v>81</v>
      </c>
      <c r="DI3" s="37" t="s">
        <v>82</v>
      </c>
      <c r="DJ3" s="37" t="s">
        <v>83</v>
      </c>
      <c r="DK3" s="37" t="s">
        <v>84</v>
      </c>
      <c r="DL3" s="37" t="s">
        <v>85</v>
      </c>
      <c r="DM3" s="37" t="s">
        <v>86</v>
      </c>
      <c r="DN3" s="37" t="s">
        <v>87</v>
      </c>
      <c r="DO3" s="37" t="s">
        <v>88</v>
      </c>
      <c r="DP3" s="37" t="s">
        <v>89</v>
      </c>
      <c r="DQ3" s="38" t="s">
        <v>90</v>
      </c>
      <c r="DR3" s="39" t="s">
        <v>79</v>
      </c>
      <c r="DS3" s="37" t="s">
        <v>80</v>
      </c>
      <c r="DT3" s="37" t="s">
        <v>81</v>
      </c>
      <c r="DU3" s="37" t="s">
        <v>82</v>
      </c>
      <c r="DV3" s="37" t="s">
        <v>83</v>
      </c>
      <c r="DW3" s="37" t="s">
        <v>84</v>
      </c>
      <c r="DX3" s="37" t="s">
        <v>85</v>
      </c>
      <c r="DY3" s="37" t="s">
        <v>86</v>
      </c>
      <c r="DZ3" s="37" t="s">
        <v>87</v>
      </c>
      <c r="EA3" s="37" t="s">
        <v>88</v>
      </c>
      <c r="EB3" s="37" t="s">
        <v>89</v>
      </c>
      <c r="EC3" s="38" t="s">
        <v>90</v>
      </c>
      <c r="ED3" s="39" t="s">
        <v>79</v>
      </c>
      <c r="EE3" s="37" t="s">
        <v>80</v>
      </c>
      <c r="EF3" s="37" t="s">
        <v>81</v>
      </c>
      <c r="EG3" s="37" t="s">
        <v>82</v>
      </c>
      <c r="EH3" s="37" t="s">
        <v>83</v>
      </c>
      <c r="EI3" s="37" t="s">
        <v>84</v>
      </c>
      <c r="EJ3" s="37" t="s">
        <v>85</v>
      </c>
      <c r="EK3" s="37" t="s">
        <v>86</v>
      </c>
      <c r="EL3" s="37" t="s">
        <v>87</v>
      </c>
      <c r="EM3" s="37" t="s">
        <v>88</v>
      </c>
      <c r="EN3" s="37" t="s">
        <v>89</v>
      </c>
      <c r="EO3" s="38" t="s">
        <v>90</v>
      </c>
      <c r="EP3" s="39" t="s">
        <v>79</v>
      </c>
      <c r="EQ3" s="37" t="s">
        <v>80</v>
      </c>
      <c r="ER3" s="37" t="s">
        <v>81</v>
      </c>
      <c r="ES3" s="37" t="s">
        <v>82</v>
      </c>
      <c r="ET3" s="37" t="s">
        <v>83</v>
      </c>
      <c r="EU3" s="37" t="s">
        <v>84</v>
      </c>
      <c r="EV3" s="37" t="s">
        <v>85</v>
      </c>
      <c r="EW3" s="37" t="s">
        <v>86</v>
      </c>
      <c r="EX3" s="37" t="s">
        <v>87</v>
      </c>
      <c r="EY3" s="37" t="s">
        <v>88</v>
      </c>
      <c r="EZ3" s="37" t="s">
        <v>89</v>
      </c>
      <c r="FA3" s="38" t="s">
        <v>90</v>
      </c>
    </row>
    <row r="4" spans="1:157" s="1401" customFormat="1" ht="26.25" customHeight="1" thickTop="1" x14ac:dyDescent="0.45">
      <c r="A4" s="1395" t="s">
        <v>917</v>
      </c>
      <c r="B4" s="1616">
        <v>106.5204</v>
      </c>
      <c r="C4" s="1616">
        <v>107.4948</v>
      </c>
      <c r="D4" s="1616">
        <v>108.02809999999999</v>
      </c>
      <c r="E4" s="1616">
        <v>109.72750000000001</v>
      </c>
      <c r="F4" s="1616">
        <v>110.5166</v>
      </c>
      <c r="G4" s="1616">
        <v>112.17789999999999</v>
      </c>
      <c r="H4" s="1616">
        <v>113.5894</v>
      </c>
      <c r="I4" s="1616">
        <v>112.77549999999999</v>
      </c>
      <c r="J4" s="1617">
        <v>112.01130000000001</v>
      </c>
      <c r="K4" s="1616">
        <v>114.5437</v>
      </c>
      <c r="L4" s="1616">
        <v>115.43210000000001</v>
      </c>
      <c r="M4" s="1616">
        <v>116.6323</v>
      </c>
      <c r="N4" s="1616">
        <v>121.2158</v>
      </c>
      <c r="O4" s="1616">
        <v>122.5812</v>
      </c>
      <c r="P4" s="1616">
        <v>123.71550000000001</v>
      </c>
      <c r="Q4" s="1616">
        <v>125.8429</v>
      </c>
      <c r="R4" s="1616">
        <v>126.91970000000001</v>
      </c>
      <c r="S4" s="1616">
        <v>128.99459999999999</v>
      </c>
      <c r="T4" s="1616">
        <v>130.9967</v>
      </c>
      <c r="U4" s="1616">
        <v>130.69999999999999</v>
      </c>
      <c r="V4" s="1616">
        <v>130.4605</v>
      </c>
      <c r="W4" s="1616">
        <v>133.9</v>
      </c>
      <c r="X4" s="1616">
        <v>135.11099999999999</v>
      </c>
      <c r="Y4" s="1616">
        <v>136.44460000000001</v>
      </c>
      <c r="Z4" s="1616">
        <v>141.14850000000001</v>
      </c>
      <c r="AA4" s="1616">
        <v>142.81110000000001</v>
      </c>
      <c r="AB4" s="1616">
        <v>144.3039</v>
      </c>
      <c r="AC4" s="1616">
        <v>146.93119999999999</v>
      </c>
      <c r="AD4" s="1616">
        <v>148.38509999999999</v>
      </c>
      <c r="AE4" s="1616">
        <v>151.0247</v>
      </c>
      <c r="AF4" s="1616">
        <v>154.49539999999999</v>
      </c>
      <c r="AG4" s="1616">
        <v>153.33770000000001</v>
      </c>
      <c r="AH4" s="1616">
        <v>153.11410000000001</v>
      </c>
      <c r="AI4" s="1616">
        <v>157.2285</v>
      </c>
      <c r="AJ4" s="1616">
        <v>158.85830000000001</v>
      </c>
      <c r="AK4" s="1616">
        <v>160.5839</v>
      </c>
      <c r="AL4" s="1616">
        <v>167.9556</v>
      </c>
      <c r="AM4" s="1616">
        <v>169.18629999999999</v>
      </c>
      <c r="AN4" s="1616">
        <v>172.03659999999999</v>
      </c>
      <c r="AO4" s="1616">
        <v>174.41829999999999</v>
      </c>
      <c r="AP4" s="1616">
        <v>176.40989999999999</v>
      </c>
      <c r="AQ4" s="1616">
        <v>178.7662</v>
      </c>
      <c r="AR4" s="1616">
        <v>180.32259999999999</v>
      </c>
      <c r="AS4" s="1396">
        <v>179.19049999999999</v>
      </c>
      <c r="AT4" s="1616">
        <v>179.47130000000001</v>
      </c>
      <c r="AU4" s="1396">
        <v>182.01580000000001</v>
      </c>
      <c r="AV4" s="1396">
        <v>183.51339999999999</v>
      </c>
      <c r="AW4" s="1396">
        <v>185.2527</v>
      </c>
      <c r="AX4" s="1396">
        <v>190.37459999999999</v>
      </c>
      <c r="AY4" s="1616">
        <v>191.59039999999999</v>
      </c>
      <c r="AZ4" s="1397">
        <v>194.01570000000001</v>
      </c>
      <c r="BA4" s="1617">
        <v>197.1619</v>
      </c>
      <c r="BB4" s="1617">
        <v>198.5977</v>
      </c>
      <c r="BC4" s="1617">
        <v>200.4</v>
      </c>
      <c r="BD4" s="1617">
        <v>201.7</v>
      </c>
      <c r="BE4" s="1617">
        <v>201.3</v>
      </c>
      <c r="BF4" s="1617">
        <v>201.3175</v>
      </c>
      <c r="BG4" s="1617">
        <v>203.20820000000001</v>
      </c>
      <c r="BH4" s="1617">
        <v>205.0625</v>
      </c>
      <c r="BI4" s="1616">
        <v>207.15190000000001</v>
      </c>
      <c r="BJ4" s="1398">
        <v>210.1</v>
      </c>
      <c r="BK4" s="1616">
        <v>211.9</v>
      </c>
      <c r="BL4" s="1616">
        <v>214.1183</v>
      </c>
      <c r="BM4" s="1616">
        <v>216</v>
      </c>
      <c r="BN4" s="1616">
        <v>218.07069999999999</v>
      </c>
      <c r="BO4" s="1616">
        <v>220.3588</v>
      </c>
      <c r="BP4" s="1616">
        <v>221.13489999999999</v>
      </c>
      <c r="BQ4" s="1616">
        <v>221.13489999999999</v>
      </c>
      <c r="BR4" s="1616">
        <v>221</v>
      </c>
      <c r="BS4" s="1616">
        <v>222.55629999999999</v>
      </c>
      <c r="BT4" s="1616">
        <v>224.2</v>
      </c>
      <c r="BU4" s="1399">
        <v>226.7</v>
      </c>
      <c r="BV4" s="1398">
        <v>229.00810000000001</v>
      </c>
      <c r="BW4" s="1616">
        <v>231.2921</v>
      </c>
      <c r="BX4" s="1616">
        <v>233.9787</v>
      </c>
      <c r="BY4" s="1616">
        <v>236.4605</v>
      </c>
      <c r="BZ4" s="1616">
        <v>238.5881</v>
      </c>
      <c r="CA4" s="1616">
        <v>240.46549999999999</v>
      </c>
      <c r="CB4" s="1616">
        <v>242</v>
      </c>
      <c r="CC4" s="1616">
        <v>108.68</v>
      </c>
      <c r="CD4" s="1616">
        <v>108.63</v>
      </c>
      <c r="CE4" s="1616">
        <v>109</v>
      </c>
      <c r="CF4" s="1616">
        <v>109.7</v>
      </c>
      <c r="CG4" s="1399">
        <v>110</v>
      </c>
      <c r="CH4" s="1398">
        <v>111.60749053955078</v>
      </c>
      <c r="CI4" s="1616">
        <v>112.07228088378906</v>
      </c>
      <c r="CJ4" s="1616">
        <v>112.99321746826172</v>
      </c>
      <c r="CK4" s="1616">
        <v>116.64231502851391</v>
      </c>
      <c r="CL4" s="1616">
        <v>118.644704425551</v>
      </c>
      <c r="CM4" s="1616">
        <v>119.8286721852276</v>
      </c>
      <c r="CN4" s="1616">
        <v>120.5</v>
      </c>
      <c r="CO4" s="1616">
        <v>120.033248718786</v>
      </c>
      <c r="CP4" s="1616">
        <v>119.8232915780607</v>
      </c>
      <c r="CQ4" s="1616">
        <v>120.051886202242</v>
      </c>
      <c r="CR4" s="1396">
        <v>120.4</v>
      </c>
      <c r="CS4" s="1399">
        <v>121.5205078591554</v>
      </c>
      <c r="CT4" s="1400">
        <v>122.7</v>
      </c>
      <c r="CU4" s="1396">
        <v>123.6</v>
      </c>
      <c r="CV4" s="1396">
        <v>124.7</v>
      </c>
      <c r="CW4" s="1396">
        <v>126.5839297433165</v>
      </c>
      <c r="CX4" s="1396">
        <v>127.5716357871125</v>
      </c>
      <c r="CY4" s="1396">
        <v>129.18850150925661</v>
      </c>
      <c r="CZ4" s="1616">
        <v>131.29990475552489</v>
      </c>
      <c r="DA4" s="1616">
        <v>131.6529592</v>
      </c>
      <c r="DB4" s="1616">
        <v>132.49749422982759</v>
      </c>
      <c r="DC4" s="1616">
        <v>133.30408029235051</v>
      </c>
      <c r="DD4" s="1616">
        <v>135.19999999999999</v>
      </c>
      <c r="DE4" s="1399">
        <v>136.8566711109747</v>
      </c>
      <c r="DF4" s="1398">
        <v>139.7477480043265</v>
      </c>
      <c r="DG4" s="1616">
        <v>143.04515838115211</v>
      </c>
      <c r="DH4" s="1616">
        <v>148.80000000000001</v>
      </c>
      <c r="DI4" s="1616">
        <v>156.4965855081748</v>
      </c>
      <c r="DJ4" s="1616">
        <v>162.80000000000001</v>
      </c>
      <c r="DK4" s="1616">
        <v>167.7117890082483</v>
      </c>
      <c r="DL4" s="1616">
        <v>172.98538442935791</v>
      </c>
      <c r="DM4" s="1616">
        <v>176.3</v>
      </c>
      <c r="DN4" s="1616">
        <v>140.06</v>
      </c>
      <c r="DO4" s="1616">
        <v>144.4</v>
      </c>
      <c r="DP4" s="1616">
        <v>156.80000000000001</v>
      </c>
      <c r="DQ4" s="1399">
        <v>162.79</v>
      </c>
      <c r="DR4" s="1398">
        <v>165.6</v>
      </c>
      <c r="DS4" s="1616">
        <v>168.7</v>
      </c>
      <c r="DT4" s="1616">
        <v>166.6</v>
      </c>
      <c r="DU4" s="1616">
        <v>170.5</v>
      </c>
      <c r="DV4" s="1616">
        <v>178.66021728515625</v>
      </c>
      <c r="DW4" s="1616">
        <v>184.42167663574219</v>
      </c>
      <c r="DX4" s="1616">
        <v>191.00228881835938</v>
      </c>
      <c r="DY4" s="1616">
        <v>190.55674743652344</v>
      </c>
      <c r="DZ4" s="1616">
        <v>194.13015747070313</v>
      </c>
      <c r="EA4" s="1616">
        <v>195.24240112304688</v>
      </c>
      <c r="EB4" s="1616">
        <v>198.24198913574219</v>
      </c>
      <c r="EC4" s="1399">
        <v>200.53904724121094</v>
      </c>
      <c r="ED4" s="1398">
        <v>204.55</v>
      </c>
      <c r="EE4" s="1616">
        <v>207.78509521484375</v>
      </c>
      <c r="EF4" s="1616">
        <v>209.54296875</v>
      </c>
      <c r="EG4" s="1616">
        <v>213.26773071289063</v>
      </c>
      <c r="EH4" s="1616">
        <v>220.02224731445313</v>
      </c>
      <c r="EI4" s="1616">
        <v>226.38325500488301</v>
      </c>
      <c r="EJ4" s="1616">
        <v>231.02447509765625</v>
      </c>
      <c r="EK4" s="1616">
        <v>229.38255310058599</v>
      </c>
      <c r="EL4" s="1616">
        <v>235.81069946289063</v>
      </c>
      <c r="EM4" s="1616">
        <v>237.83433532714844</v>
      </c>
      <c r="EN4" s="1616">
        <v>243.915771484375</v>
      </c>
      <c r="EO4" s="1399">
        <v>248.33628845214844</v>
      </c>
      <c r="EP4" s="1398">
        <v>252.61541748046875</v>
      </c>
      <c r="EQ4" s="1616">
        <v>255.89225769042969</v>
      </c>
      <c r="ER4" s="1616">
        <v>256.5301513671875</v>
      </c>
      <c r="ES4" s="1616">
        <v>258.58828735351563</v>
      </c>
      <c r="ET4" s="1616">
        <v>260.45745849609375</v>
      </c>
      <c r="EU4" s="1616">
        <v>257.32295215052699</v>
      </c>
      <c r="EV4" s="1616">
        <v>259.06238608258002</v>
      </c>
      <c r="EW4" s="1616">
        <v>255.71210136137699</v>
      </c>
      <c r="EX4" s="1616">
        <v>258.02208852699999</v>
      </c>
      <c r="EY4" s="1616">
        <v>256.971249421849</v>
      </c>
      <c r="EZ4" s="1616">
        <v>259.35179591047199</v>
      </c>
      <c r="FA4" s="1399">
        <v>261.71670327269197</v>
      </c>
    </row>
    <row r="5" spans="1:157" s="1401" customFormat="1" ht="26.25" customHeight="1" x14ac:dyDescent="0.45">
      <c r="A5" s="1402" t="s">
        <v>918</v>
      </c>
      <c r="B5" s="1616">
        <v>105.273</v>
      </c>
      <c r="C5" s="1616">
        <v>105.273</v>
      </c>
      <c r="D5" s="1616">
        <v>105.273</v>
      </c>
      <c r="E5" s="1616">
        <v>108.07380000000001</v>
      </c>
      <c r="F5" s="1616">
        <v>108.07380000000001</v>
      </c>
      <c r="G5" s="1616">
        <v>109.6575</v>
      </c>
      <c r="H5" s="1616">
        <v>111.53</v>
      </c>
      <c r="I5" s="1616">
        <v>110.0008</v>
      </c>
      <c r="J5" s="1617">
        <v>106.02419999999999</v>
      </c>
      <c r="K5" s="1616">
        <v>105.37390000000001</v>
      </c>
      <c r="L5" s="1616">
        <v>106.15819999999999</v>
      </c>
      <c r="M5" s="1616">
        <v>106.8374</v>
      </c>
      <c r="N5" s="1616">
        <v>112.7433</v>
      </c>
      <c r="O5" s="1616">
        <v>113.1858</v>
      </c>
      <c r="P5" s="1616">
        <v>113.92</v>
      </c>
      <c r="Q5" s="1616">
        <v>115.6005</v>
      </c>
      <c r="R5" s="1616">
        <v>116.7307</v>
      </c>
      <c r="S5" s="1616">
        <v>118.3548</v>
      </c>
      <c r="T5" s="1616">
        <v>117.1318</v>
      </c>
      <c r="U5" s="1616">
        <v>115.65</v>
      </c>
      <c r="V5" s="1616">
        <v>112.1683</v>
      </c>
      <c r="W5" s="1616">
        <v>112.2</v>
      </c>
      <c r="X5" s="1616">
        <v>113.2103</v>
      </c>
      <c r="Y5" s="1616">
        <v>114.0564</v>
      </c>
      <c r="Z5" s="1616">
        <v>120.5275</v>
      </c>
      <c r="AA5" s="1616">
        <v>121.1263</v>
      </c>
      <c r="AB5" s="1616">
        <v>122.07810000000001</v>
      </c>
      <c r="AC5" s="1616">
        <v>123.89579999999999</v>
      </c>
      <c r="AD5" s="1616">
        <v>125.2882</v>
      </c>
      <c r="AE5" s="1616">
        <v>127.111</v>
      </c>
      <c r="AF5" s="1616">
        <v>126.0348</v>
      </c>
      <c r="AG5" s="1616">
        <v>124.5137</v>
      </c>
      <c r="AH5" s="1616">
        <v>120.9395</v>
      </c>
      <c r="AI5" s="1616">
        <v>121.0138</v>
      </c>
      <c r="AJ5" s="1616">
        <v>122.1764</v>
      </c>
      <c r="AK5" s="1616">
        <v>123.18519999999999</v>
      </c>
      <c r="AL5" s="1616">
        <v>130.37010000000001</v>
      </c>
      <c r="AM5" s="1616">
        <v>131.1867</v>
      </c>
      <c r="AN5" s="1616">
        <v>132.23560000000001</v>
      </c>
      <c r="AO5" s="1616">
        <v>134.2526</v>
      </c>
      <c r="AP5" s="1616">
        <v>135.92920000000001</v>
      </c>
      <c r="AQ5" s="1616">
        <v>137.9933</v>
      </c>
      <c r="AR5" s="1616">
        <v>136.91999999999999</v>
      </c>
      <c r="AS5" s="1616">
        <v>135.06639999999999</v>
      </c>
      <c r="AT5" s="1616">
        <v>131.79050000000001</v>
      </c>
      <c r="AU5" s="1616">
        <v>131.48929999999999</v>
      </c>
      <c r="AV5" s="1616">
        <v>133.54230000000001</v>
      </c>
      <c r="AW5" s="1616">
        <v>135.12280000000001</v>
      </c>
      <c r="AX5" s="1616">
        <v>139.5017</v>
      </c>
      <c r="AY5" s="1616">
        <v>140.58439999999999</v>
      </c>
      <c r="AZ5" s="1616">
        <v>141.8227</v>
      </c>
      <c r="BA5" s="1616">
        <v>143.20189999999999</v>
      </c>
      <c r="BB5" s="1616">
        <v>144.5164</v>
      </c>
      <c r="BC5" s="1616">
        <v>146.5</v>
      </c>
      <c r="BD5" s="1616">
        <v>146.80000000000001</v>
      </c>
      <c r="BE5" s="1616">
        <v>145</v>
      </c>
      <c r="BF5" s="1616">
        <v>142.47030000000001</v>
      </c>
      <c r="BG5" s="1616">
        <v>142.2714</v>
      </c>
      <c r="BH5" s="1616">
        <v>144.0497</v>
      </c>
      <c r="BI5" s="1616">
        <v>145.90020000000001</v>
      </c>
      <c r="BJ5" s="1398">
        <v>149</v>
      </c>
      <c r="BK5" s="1616">
        <v>150.6</v>
      </c>
      <c r="BL5" s="1616">
        <v>152.19040000000001</v>
      </c>
      <c r="BM5" s="1616">
        <v>153.75</v>
      </c>
      <c r="BN5" s="1616">
        <v>155.46369999999999</v>
      </c>
      <c r="BO5" s="1616">
        <v>157.1885</v>
      </c>
      <c r="BP5" s="1616">
        <v>157.69450000000001</v>
      </c>
      <c r="BQ5" s="1616">
        <v>156.6</v>
      </c>
      <c r="BR5" s="1616">
        <v>154.80000000000001</v>
      </c>
      <c r="BS5" s="1616">
        <v>154.9931</v>
      </c>
      <c r="BT5" s="1616">
        <v>156.5</v>
      </c>
      <c r="BU5" s="1399">
        <v>158.6</v>
      </c>
      <c r="BV5" s="1398">
        <v>160.98699999999999</v>
      </c>
      <c r="BW5" s="1616">
        <v>162.84520000000001</v>
      </c>
      <c r="BX5" s="1616">
        <v>164.9178</v>
      </c>
      <c r="BY5" s="1616">
        <v>165.02690000000001</v>
      </c>
      <c r="BZ5" s="1616">
        <v>165.95179999999999</v>
      </c>
      <c r="CA5" s="1616">
        <v>167.3503</v>
      </c>
      <c r="CB5" s="1616">
        <v>168.1</v>
      </c>
      <c r="CC5" s="1616">
        <v>109.4</v>
      </c>
      <c r="CD5" s="1616">
        <v>109.06</v>
      </c>
      <c r="CE5" s="1616">
        <v>107.63623046875</v>
      </c>
      <c r="CF5" s="1616">
        <v>108.80276489257813</v>
      </c>
      <c r="CG5" s="1399">
        <v>108.15306091308594</v>
      </c>
      <c r="CH5" s="1398">
        <v>110.63280487060547</v>
      </c>
      <c r="CI5" s="1616">
        <v>111.17427825927734</v>
      </c>
      <c r="CJ5" s="1616">
        <v>112.90406799316406</v>
      </c>
      <c r="CK5" s="1616">
        <v>120.18181897192279</v>
      </c>
      <c r="CL5" s="1616">
        <v>122.89682006835938</v>
      </c>
      <c r="CM5" s="1616">
        <v>122.96978703909861</v>
      </c>
      <c r="CN5" s="1616">
        <v>123.01699322988399</v>
      </c>
      <c r="CO5" s="1616">
        <v>121.69484971595899</v>
      </c>
      <c r="CP5" s="1616">
        <v>121.04089676677999</v>
      </c>
      <c r="CQ5" s="1616">
        <v>121.1644807828266</v>
      </c>
      <c r="CR5" s="1616">
        <v>121.5415519142915</v>
      </c>
      <c r="CS5" s="1399">
        <v>123.3709894638403</v>
      </c>
      <c r="CT5" s="1398">
        <v>124.82266415275799</v>
      </c>
      <c r="CU5" s="1616">
        <v>124.8154121407334</v>
      </c>
      <c r="CV5" s="1616">
        <v>125.0705045590207</v>
      </c>
      <c r="CW5" s="1616">
        <v>127.9394489867995</v>
      </c>
      <c r="CX5" s="1616">
        <v>129.57830210562469</v>
      </c>
      <c r="CY5" s="1616">
        <v>131.94477178538801</v>
      </c>
      <c r="CZ5" s="1616">
        <v>134.64604743277141</v>
      </c>
      <c r="DA5" s="1616">
        <v>134.9101866</v>
      </c>
      <c r="DB5" s="1616">
        <v>134.91844449703689</v>
      </c>
      <c r="DC5" s="1616">
        <v>134.530719308458</v>
      </c>
      <c r="DD5" s="1616">
        <v>137.41</v>
      </c>
      <c r="DE5" s="1399">
        <v>139.11388374250001</v>
      </c>
      <c r="DF5" s="1398">
        <v>141.8827248746698</v>
      </c>
      <c r="DG5" s="1616">
        <v>146.47973294935349</v>
      </c>
      <c r="DH5" s="1616">
        <v>153.12303768650631</v>
      </c>
      <c r="DI5" s="1616">
        <v>162.02230042766899</v>
      </c>
      <c r="DJ5" s="1616">
        <v>168.56052781618419</v>
      </c>
      <c r="DK5" s="1616">
        <v>172.41194191452951</v>
      </c>
      <c r="DL5" s="1616">
        <v>178.07212757146311</v>
      </c>
      <c r="DM5" s="1616">
        <v>181.26161785931299</v>
      </c>
      <c r="DN5" s="1616">
        <v>142.29478454589844</v>
      </c>
      <c r="DO5" s="1616">
        <v>146.87936401367188</v>
      </c>
      <c r="DP5" s="1616">
        <v>162.145751953125</v>
      </c>
      <c r="DQ5" s="1399">
        <v>168.77981567382813</v>
      </c>
      <c r="DR5" s="1398">
        <v>173.55177307128906</v>
      </c>
      <c r="DS5" s="1616">
        <v>177.06462097167969</v>
      </c>
      <c r="DT5" s="1616">
        <v>175.36</v>
      </c>
      <c r="DU5" s="1616">
        <v>182.95964050292969</v>
      </c>
      <c r="DV5" s="1616">
        <v>194.36126708984375</v>
      </c>
      <c r="DW5" s="1616">
        <v>201.99026489257813</v>
      </c>
      <c r="DX5" s="1616">
        <v>209.68302917480469</v>
      </c>
      <c r="DY5" s="1616">
        <v>209.10507202148438</v>
      </c>
      <c r="DZ5" s="1616">
        <v>212.49818420410156</v>
      </c>
      <c r="EA5" s="1616">
        <v>212.64077758789063</v>
      </c>
      <c r="EB5" s="1616">
        <v>214.37901306152344</v>
      </c>
      <c r="EC5" s="1399">
        <v>217.1856689453125</v>
      </c>
      <c r="ED5" s="1398">
        <v>220.66</v>
      </c>
      <c r="EE5" s="1616">
        <v>224.96600341796875</v>
      </c>
      <c r="EF5" s="1616">
        <v>227.30755615234375</v>
      </c>
      <c r="EG5" s="1616">
        <v>232.13088989257813</v>
      </c>
      <c r="EH5" s="1616">
        <v>238.37606811523438</v>
      </c>
      <c r="EI5" s="1616">
        <v>250.50149536132813</v>
      </c>
      <c r="EJ5" s="1616">
        <v>254.65988159179688</v>
      </c>
      <c r="EK5" s="1616">
        <v>249.04103088378906</v>
      </c>
      <c r="EL5" s="1616">
        <v>259.46942138671875</v>
      </c>
      <c r="EM5" s="1616">
        <v>260.181640625</v>
      </c>
      <c r="EN5" s="1616">
        <v>270.03695678710938</v>
      </c>
      <c r="EO5" s="1399">
        <v>277.54147338867188</v>
      </c>
      <c r="EP5" s="1398">
        <v>283.19802856445313</v>
      </c>
      <c r="EQ5" s="1616">
        <v>288.15960693359375</v>
      </c>
      <c r="ER5" s="1616">
        <v>287.65234375</v>
      </c>
      <c r="ES5" s="1616">
        <v>290.24057006835938</v>
      </c>
      <c r="ET5" s="1616">
        <v>292.78857421875</v>
      </c>
      <c r="EU5" s="1616">
        <v>291.35809652495197</v>
      </c>
      <c r="EV5" s="1616">
        <v>293.22362305958097</v>
      </c>
      <c r="EW5" s="1616">
        <v>285.89797164838097</v>
      </c>
      <c r="EX5" s="1616">
        <v>287.480467134832</v>
      </c>
      <c r="EY5" s="1616">
        <v>284.87633890021499</v>
      </c>
      <c r="EZ5" s="1616">
        <v>287.88744441601898</v>
      </c>
      <c r="FA5" s="1399">
        <v>291.03934440310701</v>
      </c>
    </row>
    <row r="6" spans="1:157" s="1401" customFormat="1" ht="26.25" customHeight="1" x14ac:dyDescent="0.45">
      <c r="A6" s="1402" t="s">
        <v>919</v>
      </c>
      <c r="B6" s="1616">
        <v>107.49651328860999</v>
      </c>
      <c r="C6" s="1616">
        <v>109.23339908981373</v>
      </c>
      <c r="D6" s="1616">
        <v>110.18401608261132</v>
      </c>
      <c r="E6" s="1616">
        <v>111.02155046125891</v>
      </c>
      <c r="F6" s="1616">
        <v>112.42813562723781</v>
      </c>
      <c r="G6" s="1616">
        <v>114.15015904490346</v>
      </c>
      <c r="H6" s="1616">
        <v>115.20091812294643</v>
      </c>
      <c r="I6" s="1616">
        <v>114.94675344068149</v>
      </c>
      <c r="J6" s="1617">
        <v>116.69631512765496</v>
      </c>
      <c r="K6" s="1616">
        <v>121.719236022042</v>
      </c>
      <c r="L6" s="1616">
        <v>122.68909617383362</v>
      </c>
      <c r="M6" s="1616">
        <v>124.29698819192387</v>
      </c>
      <c r="N6" s="1616">
        <v>127.84568603314736</v>
      </c>
      <c r="O6" s="1616">
        <v>129.93327214350339</v>
      </c>
      <c r="P6" s="1616">
        <v>131.3806577028852</v>
      </c>
      <c r="Q6" s="1616">
        <v>133.85776511725092</v>
      </c>
      <c r="R6" s="1616">
        <v>134.89277864169236</v>
      </c>
      <c r="S6" s="1616">
        <v>137.32043787730669</v>
      </c>
      <c r="T6" s="1616">
        <v>141.84623754629504</v>
      </c>
      <c r="U6" s="1616">
        <v>142.52000000000001</v>
      </c>
      <c r="V6" s="1616">
        <v>144.77448067813961</v>
      </c>
      <c r="W6" s="1616">
        <v>150.9</v>
      </c>
      <c r="X6" s="1616">
        <v>152.24869785141931</v>
      </c>
      <c r="Y6" s="1616">
        <v>153.96377550750191</v>
      </c>
      <c r="Z6" s="1616">
        <v>157.28480922272428</v>
      </c>
      <c r="AA6" s="1616">
        <v>159.77985215716657</v>
      </c>
      <c r="AB6" s="1616">
        <v>161.69599454063456</v>
      </c>
      <c r="AC6" s="1616">
        <v>164.9568213311257</v>
      </c>
      <c r="AD6" s="1616">
        <v>166.45884620466225</v>
      </c>
      <c r="AE6" s="1616">
        <v>169.73760712668937</v>
      </c>
      <c r="AF6" s="1616">
        <v>176.76633944349291</v>
      </c>
      <c r="AG6" s="1616">
        <v>175.89300658240654</v>
      </c>
      <c r="AH6" s="1616">
        <v>178.29131229414023</v>
      </c>
      <c r="AI6" s="1616">
        <v>185.56716435227162</v>
      </c>
      <c r="AJ6" s="1616">
        <v>187.56255688749582</v>
      </c>
      <c r="AK6" s="1616">
        <v>189.84906598263413</v>
      </c>
      <c r="AL6" s="1616">
        <v>197.3669403952623</v>
      </c>
      <c r="AM6" s="1616">
        <v>198.92168121040848</v>
      </c>
      <c r="AN6" s="1616">
        <v>203.181609619982</v>
      </c>
      <c r="AO6" s="1616">
        <v>205.84869403264523</v>
      </c>
      <c r="AP6" s="1616">
        <v>208.08678728734466</v>
      </c>
      <c r="AQ6" s="1616">
        <v>210.67173912551354</v>
      </c>
      <c r="AR6" s="1616">
        <v>214.28592741720638</v>
      </c>
      <c r="AS6" s="1616">
        <v>213.71841434820854</v>
      </c>
      <c r="AT6" s="1616">
        <v>216.78239707515988</v>
      </c>
      <c r="AU6" s="1616">
        <v>221.55370931293243</v>
      </c>
      <c r="AV6" s="1616">
        <v>222.61669866639235</v>
      </c>
      <c r="AW6" s="1616">
        <v>224.48026256749168</v>
      </c>
      <c r="AX6" s="1616">
        <v>230.18357364127496</v>
      </c>
      <c r="AY6" s="1616">
        <v>231.50352682286385</v>
      </c>
      <c r="AZ6" s="1616">
        <v>234.85767600803308</v>
      </c>
      <c r="BA6" s="1616">
        <v>239.38658578915681</v>
      </c>
      <c r="BB6" s="1616">
        <v>240.91730525517283</v>
      </c>
      <c r="BC6" s="1616">
        <v>242.5</v>
      </c>
      <c r="BD6" s="1616">
        <v>244.7</v>
      </c>
      <c r="BE6" s="1616">
        <v>245.2</v>
      </c>
      <c r="BF6" s="1616">
        <v>247.36650907286267</v>
      </c>
      <c r="BG6" s="1616">
        <v>250.89235924752953</v>
      </c>
      <c r="BH6" s="1616">
        <v>252.80613063596491</v>
      </c>
      <c r="BI6" s="1616">
        <v>255.08247425040207</v>
      </c>
      <c r="BJ6" s="1398">
        <v>257.89999999999998</v>
      </c>
      <c r="BK6" s="1616">
        <v>259.8</v>
      </c>
      <c r="BL6" s="1616">
        <v>262.57801310382359</v>
      </c>
      <c r="BM6" s="1616">
        <v>264.70999999999998</v>
      </c>
      <c r="BN6" s="1616">
        <v>267.06182126022497</v>
      </c>
      <c r="BO6" s="1616">
        <v>269.79071380108923</v>
      </c>
      <c r="BP6" s="1616">
        <v>270.7781719855156</v>
      </c>
      <c r="BQ6" s="1616">
        <v>271.60000000000002</v>
      </c>
      <c r="BR6" s="1616">
        <v>272.8</v>
      </c>
      <c r="BS6" s="1616">
        <v>275.42573830448407</v>
      </c>
      <c r="BT6" s="1616">
        <v>277.2</v>
      </c>
      <c r="BU6" s="1399">
        <v>279.95833843949515</v>
      </c>
      <c r="BV6" s="1398">
        <v>282.23585341980754</v>
      </c>
      <c r="BW6" s="1616">
        <v>284.85304969869969</v>
      </c>
      <c r="BX6" s="1616">
        <v>288.02011591579651</v>
      </c>
      <c r="BY6" s="1616">
        <v>292.3585970123853</v>
      </c>
      <c r="BZ6" s="1616">
        <v>295.42733173437603</v>
      </c>
      <c r="CA6" s="1616">
        <v>297.67947973334617</v>
      </c>
      <c r="CB6" s="1616">
        <v>299.8</v>
      </c>
      <c r="CC6" s="1616">
        <v>108.12</v>
      </c>
      <c r="CD6" s="1616">
        <v>108.3</v>
      </c>
      <c r="CE6" s="1616">
        <v>110.02690124511719</v>
      </c>
      <c r="CF6" s="1616">
        <v>110.42</v>
      </c>
      <c r="CG6" s="1399">
        <v>111.5037841796875</v>
      </c>
      <c r="CH6" s="1398">
        <v>112.35895538330078</v>
      </c>
      <c r="CI6" s="1616">
        <v>112.75283050537109</v>
      </c>
      <c r="CJ6" s="1616">
        <v>113.06195831298828</v>
      </c>
      <c r="CK6" s="1616">
        <v>113.91338434258449</v>
      </c>
      <c r="CL6" s="1616">
        <v>115.36531788274399</v>
      </c>
      <c r="CM6" s="1616">
        <v>117.4065409706192</v>
      </c>
      <c r="CN6" s="1616">
        <v>118.513359349872</v>
      </c>
      <c r="CO6" s="1616">
        <v>118.752000849415</v>
      </c>
      <c r="CP6" s="1616">
        <v>118.88440549383419</v>
      </c>
      <c r="CQ6" s="1616">
        <v>119.1939729978843</v>
      </c>
      <c r="CR6" s="1616">
        <v>119.5917446220549</v>
      </c>
      <c r="CS6" s="1399">
        <v>120.093615592391</v>
      </c>
      <c r="CT6" s="1398">
        <v>120.9873775414618</v>
      </c>
      <c r="CU6" s="1616">
        <v>122.6524578425265</v>
      </c>
      <c r="CV6" s="1616">
        <v>124.3552</v>
      </c>
      <c r="CW6" s="1616">
        <v>125.5387039437293</v>
      </c>
      <c r="CX6" s="1616">
        <v>126.024317726262</v>
      </c>
      <c r="CY6" s="1616">
        <v>127.06317218095781</v>
      </c>
      <c r="CZ6" s="1616">
        <v>128.71973138493439</v>
      </c>
      <c r="DA6" s="1616">
        <v>129.1413474</v>
      </c>
      <c r="DB6" s="1616">
        <v>130.63072642776919</v>
      </c>
      <c r="DC6" s="1616">
        <v>132.3582326014529</v>
      </c>
      <c r="DD6" s="1616">
        <v>133.47999999999999</v>
      </c>
      <c r="DE6" s="1399">
        <v>135.1161595771346</v>
      </c>
      <c r="DF6" s="1398">
        <v>138.10149110525751</v>
      </c>
      <c r="DG6" s="1616">
        <v>140.39679616383231</v>
      </c>
      <c r="DH6" s="1616">
        <v>145.52903898476319</v>
      </c>
      <c r="DI6" s="1616">
        <v>152.23576824365639</v>
      </c>
      <c r="DJ6" s="1616">
        <v>158.4353612656594</v>
      </c>
      <c r="DK6" s="1616">
        <v>164.087553706411</v>
      </c>
      <c r="DL6" s="1616">
        <v>169.06305372340159</v>
      </c>
      <c r="DM6" s="1616">
        <v>172.47594851089821</v>
      </c>
      <c r="DN6" s="1616">
        <v>139.28422546386719</v>
      </c>
      <c r="DO6" s="1616">
        <v>142.49337768554688</v>
      </c>
      <c r="DP6" s="1616">
        <v>152.75210571289063</v>
      </c>
      <c r="DQ6" s="1399">
        <v>158.20549011230469</v>
      </c>
      <c r="DR6" s="1398">
        <v>159.51129150390625</v>
      </c>
      <c r="DS6" s="1616">
        <v>162.26022338867188</v>
      </c>
      <c r="DT6" s="1616">
        <v>159.84</v>
      </c>
      <c r="DU6" s="1616">
        <v>161.03762817382813</v>
      </c>
      <c r="DV6" s="1616">
        <v>166.63006591796875</v>
      </c>
      <c r="DW6" s="1616">
        <v>170.96063232421875</v>
      </c>
      <c r="DX6" s="1616">
        <v>176.70680236816406</v>
      </c>
      <c r="DY6" s="1616">
        <v>176.36256408691406</v>
      </c>
      <c r="DZ6" s="1616">
        <v>180.07391357421875</v>
      </c>
      <c r="EA6" s="1616">
        <v>181.89653015136719</v>
      </c>
      <c r="EB6" s="1616">
        <v>185.89302062988281</v>
      </c>
      <c r="EC6" s="1399">
        <v>187.80014038085938</v>
      </c>
      <c r="ED6" s="1398">
        <v>192.22</v>
      </c>
      <c r="EE6" s="1616">
        <v>194.63729858398438</v>
      </c>
      <c r="EF6" s="1616">
        <v>195.94850158691406</v>
      </c>
      <c r="EG6" s="1616">
        <v>198.83258056640625</v>
      </c>
      <c r="EH6" s="1616">
        <v>205.96031188964844</v>
      </c>
      <c r="EI6" s="1616">
        <v>207.90481567382813</v>
      </c>
      <c r="EJ6" s="1616">
        <v>212.91603088378906</v>
      </c>
      <c r="EK6" s="1616">
        <v>214.321044921875</v>
      </c>
      <c r="EL6" s="1616">
        <v>217.68434143066406</v>
      </c>
      <c r="EM6" s="1616">
        <v>220.71273803710938</v>
      </c>
      <c r="EN6" s="1616">
        <v>240.1</v>
      </c>
      <c r="EO6" s="1399">
        <v>225.96043395996094</v>
      </c>
      <c r="EP6" s="1398">
        <v>229.18424987792969</v>
      </c>
      <c r="EQ6" s="1616">
        <v>231.17033386230469</v>
      </c>
      <c r="ER6" s="1616">
        <v>232.68557739257813</v>
      </c>
      <c r="ES6" s="1616">
        <v>234.33760070800781</v>
      </c>
      <c r="ET6" s="1616">
        <v>235.68669128417969</v>
      </c>
      <c r="EU6" s="1616">
        <v>231.562048014098</v>
      </c>
      <c r="EV6" s="1616">
        <v>233.20604355424899</v>
      </c>
      <c r="EW6" s="1616">
        <v>232.86468659193901</v>
      </c>
      <c r="EX6" s="1616">
        <v>235.54222849547901</v>
      </c>
      <c r="EY6" s="1616">
        <v>235.686001552596</v>
      </c>
      <c r="EZ6" s="1616">
        <v>237.65041922223199</v>
      </c>
      <c r="FA6" s="1399">
        <v>239.09994592613199</v>
      </c>
    </row>
    <row r="7" spans="1:157" ht="26.25" customHeight="1" x14ac:dyDescent="0.45">
      <c r="A7" s="1403" t="s">
        <v>920</v>
      </c>
      <c r="B7" s="1618">
        <v>108.00490000000001</v>
      </c>
      <c r="C7" s="1618">
        <v>108.00490000000001</v>
      </c>
      <c r="D7" s="1618">
        <v>108.9794</v>
      </c>
      <c r="E7" s="1618">
        <v>109.4081</v>
      </c>
      <c r="F7" s="1618">
        <v>109.6566</v>
      </c>
      <c r="G7" s="1618">
        <v>110.6665</v>
      </c>
      <c r="H7" s="1618">
        <v>110.9525</v>
      </c>
      <c r="I7" s="1618">
        <v>111.34569999999999</v>
      </c>
      <c r="J7" s="1529">
        <v>112.1153</v>
      </c>
      <c r="K7" s="1618">
        <v>114.72750000000001</v>
      </c>
      <c r="L7" s="1618">
        <v>116.61579999999999</v>
      </c>
      <c r="M7" s="1618">
        <v>118.1484</v>
      </c>
      <c r="N7" s="1618">
        <v>122.1228</v>
      </c>
      <c r="O7" s="1618">
        <v>122.5381</v>
      </c>
      <c r="P7" s="1618">
        <v>122.5381</v>
      </c>
      <c r="Q7" s="1618">
        <v>123.1311</v>
      </c>
      <c r="R7" s="1618">
        <v>125.1618</v>
      </c>
      <c r="S7" s="1618">
        <v>127.60720000000001</v>
      </c>
      <c r="T7" s="1618">
        <v>127.7084</v>
      </c>
      <c r="U7" s="1618">
        <v>127.9</v>
      </c>
      <c r="V7" s="1618">
        <v>129.26179999999999</v>
      </c>
      <c r="W7" s="1618">
        <v>134.23560000000001</v>
      </c>
      <c r="X7" s="1618">
        <v>136.215</v>
      </c>
      <c r="Y7" s="1618">
        <v>138.60990000000001</v>
      </c>
      <c r="Z7" s="1618">
        <v>142.20009999999999</v>
      </c>
      <c r="AA7" s="1618">
        <v>144.14529999999999</v>
      </c>
      <c r="AB7" s="1618">
        <v>147.13200000000001</v>
      </c>
      <c r="AC7" s="1618">
        <v>148.9271</v>
      </c>
      <c r="AD7" s="1618">
        <v>149.99969999999999</v>
      </c>
      <c r="AE7" s="1618">
        <v>153.22190000000001</v>
      </c>
      <c r="AF7" s="1618">
        <v>153.41390000000001</v>
      </c>
      <c r="AG7" s="1618">
        <v>155.41409999999999</v>
      </c>
      <c r="AH7" s="1618">
        <v>156.114</v>
      </c>
      <c r="AI7" s="1618">
        <v>161.90649999999999</v>
      </c>
      <c r="AJ7" s="1618">
        <v>162.7002</v>
      </c>
      <c r="AK7" s="1618">
        <v>165.18520000000001</v>
      </c>
      <c r="AL7" s="1618">
        <v>167.12710000000001</v>
      </c>
      <c r="AM7" s="1618">
        <v>168.0265</v>
      </c>
      <c r="AN7" s="1618">
        <v>169.6446</v>
      </c>
      <c r="AO7" s="1618">
        <v>171.97460000000001</v>
      </c>
      <c r="AP7" s="1618">
        <v>174.0487</v>
      </c>
      <c r="AQ7" s="1618">
        <v>176.32130000000001</v>
      </c>
      <c r="AR7" s="1618">
        <v>178.6353</v>
      </c>
      <c r="AS7" s="1618">
        <v>178.03460000000001</v>
      </c>
      <c r="AT7" s="1618">
        <v>180.57599999999999</v>
      </c>
      <c r="AU7" s="1618">
        <v>183.89660000000001</v>
      </c>
      <c r="AV7" s="1618">
        <v>185.1661</v>
      </c>
      <c r="AW7" s="1618">
        <v>187.4588</v>
      </c>
      <c r="AX7" s="1618">
        <v>190.07079999999999</v>
      </c>
      <c r="AY7" s="1618">
        <v>191.3998</v>
      </c>
      <c r="AZ7" s="1618">
        <v>193.19499999999999</v>
      </c>
      <c r="BA7" s="1618">
        <v>194.3415</v>
      </c>
      <c r="BB7" s="1618">
        <v>196.155</v>
      </c>
      <c r="BC7" s="1618">
        <v>196.93940000000001</v>
      </c>
      <c r="BD7" s="1618">
        <v>199.1</v>
      </c>
      <c r="BE7" s="1618">
        <v>199.5</v>
      </c>
      <c r="BF7" s="1618">
        <v>200.8801</v>
      </c>
      <c r="BG7" s="1618">
        <v>201.74469999999999</v>
      </c>
      <c r="BH7" s="1618">
        <v>202.90620000000001</v>
      </c>
      <c r="BI7" s="1618">
        <v>206.2388</v>
      </c>
      <c r="BJ7" s="1404">
        <v>206.9</v>
      </c>
      <c r="BK7" s="1618">
        <v>208.2</v>
      </c>
      <c r="BL7" s="1618">
        <v>213.09649999999999</v>
      </c>
      <c r="BM7" s="1618">
        <v>212.78360000000001</v>
      </c>
      <c r="BN7" s="1618">
        <v>214.38900000000001</v>
      </c>
      <c r="BO7" s="1618">
        <v>214.61969999999999</v>
      </c>
      <c r="BP7" s="1618">
        <v>214.84569999999999</v>
      </c>
      <c r="BQ7" s="1618">
        <v>215.2</v>
      </c>
      <c r="BR7" s="1618">
        <v>216.4</v>
      </c>
      <c r="BS7" s="1618">
        <v>218.91470000000001</v>
      </c>
      <c r="BT7" s="1618">
        <v>219.4</v>
      </c>
      <c r="BU7" s="1405">
        <v>221.9</v>
      </c>
      <c r="BV7" s="1404">
        <v>224.035</v>
      </c>
      <c r="BW7" s="1618">
        <v>226.42769999999999</v>
      </c>
      <c r="BX7" s="1618">
        <v>228.1001</v>
      </c>
      <c r="BY7" s="1618">
        <v>231.21109999999999</v>
      </c>
      <c r="BZ7" s="1618">
        <v>234.7833</v>
      </c>
      <c r="CA7" s="1618">
        <v>235.86449999999999</v>
      </c>
      <c r="CB7" s="1618">
        <v>242.4</v>
      </c>
      <c r="CC7" s="1618">
        <v>113.34</v>
      </c>
      <c r="CD7" s="1618">
        <v>113.38</v>
      </c>
      <c r="CE7" s="1618">
        <v>116.03739166259766</v>
      </c>
      <c r="CF7" s="1618">
        <v>117.33799743652344</v>
      </c>
      <c r="CG7" s="1405">
        <v>118.29552459716797</v>
      </c>
      <c r="CH7" s="1404">
        <v>118.31958770751953</v>
      </c>
      <c r="CI7" s="1618">
        <v>119.38271331787109</v>
      </c>
      <c r="CJ7" s="1618">
        <v>119.7229438250961</v>
      </c>
      <c r="CK7" s="1618">
        <v>125.4829080666178</v>
      </c>
      <c r="CL7" s="1618">
        <v>121.04100336789431</v>
      </c>
      <c r="CM7" s="1618">
        <v>122.16871727563419</v>
      </c>
      <c r="CN7" s="1618">
        <v>122.366120282152</v>
      </c>
      <c r="CO7" s="1618">
        <v>124.0328548843455</v>
      </c>
      <c r="CP7" s="1618">
        <v>123.59674735877179</v>
      </c>
      <c r="CQ7" s="1618">
        <v>123.7893251714399</v>
      </c>
      <c r="CR7" s="1618">
        <v>124.2285125106856</v>
      </c>
      <c r="CS7" s="1405">
        <v>125.4048134363191</v>
      </c>
      <c r="CT7" s="1404">
        <v>127.10240664173131</v>
      </c>
      <c r="CU7" s="1618">
        <v>127.92564435814489</v>
      </c>
      <c r="CV7" s="1618">
        <v>128.19998880463561</v>
      </c>
      <c r="CW7" s="1618">
        <v>129.3316024509806</v>
      </c>
      <c r="CX7" s="1618">
        <v>129.83323562640851</v>
      </c>
      <c r="CY7" s="1618">
        <v>130.0822175849232</v>
      </c>
      <c r="CZ7" s="1618">
        <v>132.0563804080108</v>
      </c>
      <c r="DA7" s="1618">
        <v>131.98010540000001</v>
      </c>
      <c r="DB7" s="1618">
        <v>133.62896704846011</v>
      </c>
      <c r="DC7" s="1618">
        <v>136.2105154986283</v>
      </c>
      <c r="DD7" s="1618">
        <v>135.68684797045199</v>
      </c>
      <c r="DE7" s="1405">
        <v>137.42560521500471</v>
      </c>
      <c r="DF7" s="1404">
        <v>137.2436458851742</v>
      </c>
      <c r="DG7" s="1618">
        <v>139.46540346275461</v>
      </c>
      <c r="DH7" s="1618">
        <v>142.77104796906929</v>
      </c>
      <c r="DI7" s="1618">
        <v>150.37069817640059</v>
      </c>
      <c r="DJ7" s="1618">
        <v>153.82489383982929</v>
      </c>
      <c r="DK7" s="1618">
        <v>157.87977818280669</v>
      </c>
      <c r="DL7" s="1618">
        <v>160.0915913821332</v>
      </c>
      <c r="DM7" s="1618">
        <v>163.2091714097424</v>
      </c>
      <c r="DN7" s="1618">
        <v>123.87957763671875</v>
      </c>
      <c r="DO7" s="1618">
        <v>128.63433837890625</v>
      </c>
      <c r="DP7" s="1618">
        <v>139.75799560546875</v>
      </c>
      <c r="DQ7" s="1405">
        <v>144.57012939453125</v>
      </c>
      <c r="DR7" s="1404">
        <v>149.38259887695313</v>
      </c>
      <c r="DS7" s="1618">
        <v>153.14866638183594</v>
      </c>
      <c r="DT7" s="1618">
        <v>153.1663818359375</v>
      </c>
      <c r="DU7" s="1618">
        <v>157.11177062988281</v>
      </c>
      <c r="DV7" s="1618">
        <v>166.01655578613281</v>
      </c>
      <c r="DW7" s="1618">
        <v>172.57806396484375</v>
      </c>
      <c r="DX7" s="1618">
        <v>180.9195556640625</v>
      </c>
      <c r="DY7" s="1618">
        <v>181.48744201660156</v>
      </c>
      <c r="DZ7" s="1618">
        <v>185.09684753417969</v>
      </c>
      <c r="EA7" s="1618">
        <v>187.43391418457031</v>
      </c>
      <c r="EB7" s="1618">
        <v>194.32414245605469</v>
      </c>
      <c r="EC7" s="1405">
        <v>199.74114990234375</v>
      </c>
      <c r="ED7" s="1404">
        <v>206.97</v>
      </c>
      <c r="EE7" s="1618">
        <v>212.152587890625</v>
      </c>
      <c r="EF7" s="1618">
        <v>215.94279479980469</v>
      </c>
      <c r="EG7" s="1618">
        <v>218.95843505859375</v>
      </c>
      <c r="EH7" s="1618">
        <v>222.89480590820313</v>
      </c>
      <c r="EI7" s="1618">
        <v>228.38887023925801</v>
      </c>
      <c r="EJ7" s="1618">
        <v>229.43212890625</v>
      </c>
      <c r="EK7" s="1618">
        <v>226.92633056640625</v>
      </c>
      <c r="EL7" s="1618">
        <v>236.10299682617188</v>
      </c>
      <c r="EM7" s="1618">
        <v>246.47314453125</v>
      </c>
      <c r="EN7" s="1618">
        <v>252.60594177246094</v>
      </c>
      <c r="EO7" s="1405">
        <v>256.46255493164102</v>
      </c>
      <c r="EP7" s="1404">
        <v>263.29696655273438</v>
      </c>
      <c r="EQ7" s="1618">
        <v>266.4932861328125</v>
      </c>
      <c r="ER7" s="1618">
        <v>267.41571044921875</v>
      </c>
      <c r="ES7" s="1618">
        <v>271.50094604492188</v>
      </c>
      <c r="ET7" s="1618">
        <v>272.780029296875</v>
      </c>
      <c r="EU7" s="1618">
        <v>265.04040340205199</v>
      </c>
      <c r="EV7" s="1618">
        <v>271.32255738294702</v>
      </c>
      <c r="EW7" s="1618">
        <v>270.85363336008402</v>
      </c>
      <c r="EX7" s="1618">
        <v>272.47536392460302</v>
      </c>
      <c r="EY7" s="1618">
        <v>272.020319012416</v>
      </c>
      <c r="EZ7" s="1618">
        <v>272.54545522257803</v>
      </c>
      <c r="FA7" s="1405">
        <v>278.65063742603502</v>
      </c>
    </row>
    <row r="8" spans="1:157" ht="26.25" customHeight="1" x14ac:dyDescent="0.45">
      <c r="A8" s="1403" t="s">
        <v>921</v>
      </c>
      <c r="B8" s="1618">
        <v>109.53749999999999</v>
      </c>
      <c r="C8" s="1618">
        <v>110.91370000000001</v>
      </c>
      <c r="D8" s="1618">
        <v>112.7704</v>
      </c>
      <c r="E8" s="1618">
        <v>113.85899999999999</v>
      </c>
      <c r="F8" s="1618">
        <v>115.6801</v>
      </c>
      <c r="G8" s="1618">
        <v>116.17700000000001</v>
      </c>
      <c r="H8" s="1618">
        <v>119.0146</v>
      </c>
      <c r="I8" s="1618">
        <v>119.4319</v>
      </c>
      <c r="J8" s="1529">
        <v>119.867</v>
      </c>
      <c r="K8" s="1618">
        <v>122.95740000000001</v>
      </c>
      <c r="L8" s="1618">
        <v>124.3522</v>
      </c>
      <c r="M8" s="1618">
        <v>124.4156</v>
      </c>
      <c r="N8" s="1618">
        <v>131.62880000000001</v>
      </c>
      <c r="O8" s="1618">
        <v>131.5729</v>
      </c>
      <c r="P8" s="1618">
        <v>131.5729</v>
      </c>
      <c r="Q8" s="1618">
        <v>130.80940000000001</v>
      </c>
      <c r="R8" s="1618">
        <v>132.0778</v>
      </c>
      <c r="S8" s="1618">
        <v>134.00139999999999</v>
      </c>
      <c r="T8" s="1618">
        <v>134.3261</v>
      </c>
      <c r="U8" s="1618">
        <v>135.4</v>
      </c>
      <c r="V8" s="1618">
        <v>137.7063</v>
      </c>
      <c r="W8" s="1618">
        <v>144.60120000000001</v>
      </c>
      <c r="X8" s="1618">
        <v>146.3425</v>
      </c>
      <c r="Y8" s="1618">
        <v>150.3082</v>
      </c>
      <c r="Z8" s="1618">
        <v>156.50970000000001</v>
      </c>
      <c r="AA8" s="1618">
        <v>160.9306</v>
      </c>
      <c r="AB8" s="1618">
        <v>161.09610000000001</v>
      </c>
      <c r="AC8" s="1618">
        <v>161.83590000000001</v>
      </c>
      <c r="AD8" s="1618">
        <v>164.24379999999999</v>
      </c>
      <c r="AE8" s="1618">
        <v>166.5333</v>
      </c>
      <c r="AF8" s="1618">
        <v>167.804</v>
      </c>
      <c r="AG8" s="1618">
        <v>169.3578</v>
      </c>
      <c r="AH8" s="1618">
        <v>172.02699999999999</v>
      </c>
      <c r="AI8" s="1618">
        <v>180.0865</v>
      </c>
      <c r="AJ8" s="1618">
        <v>183.7861</v>
      </c>
      <c r="AK8" s="1618">
        <v>186.5513</v>
      </c>
      <c r="AL8" s="1618">
        <v>189.93119999999999</v>
      </c>
      <c r="AM8" s="1618">
        <v>192.1412</v>
      </c>
      <c r="AN8" s="1618">
        <v>194.88069999999999</v>
      </c>
      <c r="AO8" s="1618">
        <v>199.0573</v>
      </c>
      <c r="AP8" s="1618">
        <v>201.70689999999999</v>
      </c>
      <c r="AQ8" s="1618">
        <v>204.21639999999999</v>
      </c>
      <c r="AR8" s="1618">
        <v>208.50899999999999</v>
      </c>
      <c r="AS8" s="1618">
        <v>208.03270000000001</v>
      </c>
      <c r="AT8" s="1618">
        <v>211.87090000000001</v>
      </c>
      <c r="AU8" s="1618">
        <v>214.6617</v>
      </c>
      <c r="AV8" s="1618">
        <v>215.46799999999999</v>
      </c>
      <c r="AW8" s="1618">
        <v>217.1036</v>
      </c>
      <c r="AX8" s="1618">
        <v>224.12559999999999</v>
      </c>
      <c r="AY8" s="1618">
        <v>226.4255</v>
      </c>
      <c r="AZ8" s="1618">
        <v>230.30840000000001</v>
      </c>
      <c r="BA8" s="1618">
        <v>232.34950000000001</v>
      </c>
      <c r="BB8" s="1618">
        <v>235.07419999999999</v>
      </c>
      <c r="BC8" s="1618">
        <v>238.0609</v>
      </c>
      <c r="BD8" s="1618">
        <v>241.2</v>
      </c>
      <c r="BE8" s="1618">
        <v>242.6</v>
      </c>
      <c r="BF8" s="1618">
        <v>246.09440000000001</v>
      </c>
      <c r="BG8" s="1618">
        <v>251.31469999999999</v>
      </c>
      <c r="BH8" s="1618">
        <v>254.82149999999999</v>
      </c>
      <c r="BI8" s="1618">
        <v>257.88709999999998</v>
      </c>
      <c r="BJ8" s="1404">
        <v>261.5</v>
      </c>
      <c r="BK8" s="1618">
        <v>264</v>
      </c>
      <c r="BL8" s="1618">
        <v>268.14850000000001</v>
      </c>
      <c r="BM8" s="1618">
        <v>272.19880000000001</v>
      </c>
      <c r="BN8" s="1618">
        <v>275.6123</v>
      </c>
      <c r="BO8" s="1618">
        <v>276.3399</v>
      </c>
      <c r="BP8" s="1618">
        <v>278.3793</v>
      </c>
      <c r="BQ8" s="1618">
        <v>279.39999999999998</v>
      </c>
      <c r="BR8" s="1618">
        <v>281.39999999999998</v>
      </c>
      <c r="BS8" s="1618">
        <v>285.07319999999999</v>
      </c>
      <c r="BT8" s="1618">
        <v>286.89999999999998</v>
      </c>
      <c r="BU8" s="1405">
        <v>291.39999999999998</v>
      </c>
      <c r="BV8" s="1404">
        <v>294.81810000000002</v>
      </c>
      <c r="BW8" s="1618">
        <v>299.00529999999998</v>
      </c>
      <c r="BX8" s="1618">
        <v>303.80180000000001</v>
      </c>
      <c r="BY8" s="1618">
        <v>311.08080000000001</v>
      </c>
      <c r="BZ8" s="1618">
        <v>316.9957</v>
      </c>
      <c r="CA8" s="1618">
        <v>318.24849999999998</v>
      </c>
      <c r="CB8" s="1618">
        <v>371.6</v>
      </c>
      <c r="CC8" s="1618">
        <v>107.29616546630859</v>
      </c>
      <c r="CD8" s="1618">
        <v>107.32</v>
      </c>
      <c r="CE8" s="1618">
        <v>108.71126556396484</v>
      </c>
      <c r="CF8" s="1618">
        <v>108.72574615478516</v>
      </c>
      <c r="CG8" s="1405">
        <v>108.86622619628906</v>
      </c>
      <c r="CH8" s="1404">
        <v>110.30287170410156</v>
      </c>
      <c r="CI8" s="1618">
        <v>112.01537322998047</v>
      </c>
      <c r="CJ8" s="1618">
        <v>113.2020476825905</v>
      </c>
      <c r="CK8" s="1618">
        <v>116.3906926835151</v>
      </c>
      <c r="CL8" s="1618">
        <v>113.9940973771506</v>
      </c>
      <c r="CM8" s="1618">
        <v>114.7283869908906</v>
      </c>
      <c r="CN8" s="1618">
        <v>115.13663195561701</v>
      </c>
      <c r="CO8" s="1618">
        <v>115.6370413850956</v>
      </c>
      <c r="CP8" s="1618">
        <v>116.0035370466745</v>
      </c>
      <c r="CQ8" s="1618">
        <v>116.31824665077001</v>
      </c>
      <c r="CR8" s="1618">
        <v>116.8143251113919</v>
      </c>
      <c r="CS8" s="1405">
        <v>117.50981458783021</v>
      </c>
      <c r="CT8" s="1404">
        <v>118.256769195969</v>
      </c>
      <c r="CU8" s="1618">
        <v>118.978285487587</v>
      </c>
      <c r="CV8" s="1618">
        <v>119.2635841603729</v>
      </c>
      <c r="CW8" s="1618">
        <v>121.2139265482998</v>
      </c>
      <c r="CX8" s="1618">
        <v>121.359772933492</v>
      </c>
      <c r="CY8" s="1618">
        <v>121.6382478142382</v>
      </c>
      <c r="CZ8" s="1618">
        <v>123.14107247578239</v>
      </c>
      <c r="DA8" s="1618">
        <v>123.2053999</v>
      </c>
      <c r="DB8" s="1618">
        <v>123.9479917127822</v>
      </c>
      <c r="DC8" s="1618">
        <v>125.2708690665789</v>
      </c>
      <c r="DD8" s="1618">
        <v>126.6142705972124</v>
      </c>
      <c r="DE8" s="1405">
        <v>127.646594365515</v>
      </c>
      <c r="DF8" s="1404">
        <v>128.09542070706379</v>
      </c>
      <c r="DG8" s="1618">
        <v>130.2912707441335</v>
      </c>
      <c r="DH8" s="1618">
        <v>133.85335195820281</v>
      </c>
      <c r="DI8" s="1618">
        <v>140.12818615785741</v>
      </c>
      <c r="DJ8" s="1618">
        <v>145.86072798931849</v>
      </c>
      <c r="DK8" s="1618">
        <v>150.63784043116939</v>
      </c>
      <c r="DL8" s="1618">
        <v>153.56739849219181</v>
      </c>
      <c r="DM8" s="1618">
        <v>155.45233403837119</v>
      </c>
      <c r="DN8" s="1618">
        <v>130.7490234375</v>
      </c>
      <c r="DO8" s="1618">
        <v>133.73490905761719</v>
      </c>
      <c r="DP8" s="1618">
        <v>142.87669372558594</v>
      </c>
      <c r="DQ8" s="1405">
        <v>147.76092529296875</v>
      </c>
      <c r="DR8" s="1404">
        <v>149.99562072753906</v>
      </c>
      <c r="DS8" s="1618">
        <v>152.83500671386719</v>
      </c>
      <c r="DT8" s="1618">
        <v>151.05570983886719</v>
      </c>
      <c r="DU8" s="1618">
        <v>153.29266357421875</v>
      </c>
      <c r="DV8" s="1618">
        <v>159.50447082519531</v>
      </c>
      <c r="DW8" s="1618">
        <v>164.58198547363281</v>
      </c>
      <c r="DX8" s="1618">
        <v>170.63368225097656</v>
      </c>
      <c r="DY8" s="1618">
        <v>171.77986145019531</v>
      </c>
      <c r="DZ8" s="1618">
        <v>173.30563354492188</v>
      </c>
      <c r="EA8" s="1618">
        <v>174.68913269042969</v>
      </c>
      <c r="EB8" s="1618">
        <v>178.24362182617188</v>
      </c>
      <c r="EC8" s="1405">
        <v>180.73419189453125</v>
      </c>
      <c r="ED8" s="1404">
        <v>184.15</v>
      </c>
      <c r="EE8" s="1618">
        <v>187.17745971679688</v>
      </c>
      <c r="EF8" s="1618">
        <v>188.00108337402344</v>
      </c>
      <c r="EG8" s="1618">
        <v>189.82945251464844</v>
      </c>
      <c r="EH8" s="1618">
        <v>192.2132568359375</v>
      </c>
      <c r="EI8" s="1618">
        <v>194.56228637695313</v>
      </c>
      <c r="EJ8" s="1618">
        <v>199.40065002441406</v>
      </c>
      <c r="EK8" s="1618">
        <v>202.55728149414063</v>
      </c>
      <c r="EL8" s="1618">
        <v>206.28419494628906</v>
      </c>
      <c r="EM8" s="1618">
        <v>209.9228515625</v>
      </c>
      <c r="EN8" s="1618">
        <v>214.11775207519531</v>
      </c>
      <c r="EO8" s="1405">
        <v>216.8800048828125</v>
      </c>
      <c r="EP8" s="1404">
        <v>220.68074035644531</v>
      </c>
      <c r="EQ8" s="1618">
        <v>223.18464660644531</v>
      </c>
      <c r="ER8" s="1618">
        <v>224.3621826171875</v>
      </c>
      <c r="ES8" s="1618">
        <v>227.14773559570313</v>
      </c>
      <c r="ET8" s="1618">
        <v>229.35635375976563</v>
      </c>
      <c r="EU8" s="1618">
        <v>228.00281116180199</v>
      </c>
      <c r="EV8" s="1618">
        <v>228.844549551645</v>
      </c>
      <c r="EW8" s="1618">
        <v>228.603101326613</v>
      </c>
      <c r="EX8" s="1618">
        <v>229.00926743173</v>
      </c>
      <c r="EY8" s="1618">
        <v>229.918743826411</v>
      </c>
      <c r="EZ8" s="1618">
        <v>235.239902039387</v>
      </c>
      <c r="FA8" s="1405">
        <v>238.335214114487</v>
      </c>
    </row>
    <row r="9" spans="1:157" ht="26.25" customHeight="1" x14ac:dyDescent="0.45">
      <c r="A9" s="1403" t="s">
        <v>922</v>
      </c>
      <c r="B9" s="1618">
        <v>107.98260000000001</v>
      </c>
      <c r="C9" s="1618">
        <v>111.18940000000001</v>
      </c>
      <c r="D9" s="1618">
        <v>111.18940000000001</v>
      </c>
      <c r="E9" s="1618">
        <v>111.18940000000001</v>
      </c>
      <c r="F9" s="1618">
        <v>111.18940000000001</v>
      </c>
      <c r="G9" s="1618">
        <v>113.2559</v>
      </c>
      <c r="H9" s="1618">
        <v>113.2559</v>
      </c>
      <c r="I9" s="1618">
        <v>113.68510000000001</v>
      </c>
      <c r="J9" s="1529">
        <v>113.8843</v>
      </c>
      <c r="K9" s="1618">
        <v>143.2636</v>
      </c>
      <c r="L9" s="1618">
        <v>143.63210000000001</v>
      </c>
      <c r="M9" s="1618">
        <v>144.88040000000001</v>
      </c>
      <c r="N9" s="1618">
        <v>148.93790000000001</v>
      </c>
      <c r="O9" s="1618">
        <v>154.40190000000001</v>
      </c>
      <c r="P9" s="1618">
        <v>159.87799999999999</v>
      </c>
      <c r="Q9" s="1618">
        <v>167.38229999999999</v>
      </c>
      <c r="R9" s="1618">
        <v>167.9222</v>
      </c>
      <c r="S9" s="1618">
        <v>173.96729999999999</v>
      </c>
      <c r="T9" s="1618">
        <v>183.45859999999999</v>
      </c>
      <c r="U9" s="1618">
        <v>183.9</v>
      </c>
      <c r="V9" s="1618">
        <v>186.2544</v>
      </c>
      <c r="W9" s="1618">
        <v>194.85230000000001</v>
      </c>
      <c r="X9" s="1618">
        <v>195.5625</v>
      </c>
      <c r="Y9" s="1618">
        <v>195.93119999999999</v>
      </c>
      <c r="Z9" s="1618">
        <v>196.97389999999999</v>
      </c>
      <c r="AA9" s="1618">
        <v>198.59</v>
      </c>
      <c r="AB9" s="1618">
        <v>201.70689999999999</v>
      </c>
      <c r="AC9" s="1618">
        <v>209.15790000000001</v>
      </c>
      <c r="AD9" s="1618">
        <v>210.5908</v>
      </c>
      <c r="AE9" s="1618">
        <v>217.10409999999999</v>
      </c>
      <c r="AF9" s="1618">
        <v>233.1096</v>
      </c>
      <c r="AG9" s="1618">
        <v>227.0873</v>
      </c>
      <c r="AH9" s="1618">
        <v>230.14429999999999</v>
      </c>
      <c r="AI9" s="1618">
        <v>239.83770000000001</v>
      </c>
      <c r="AJ9" s="1618">
        <v>242.7242</v>
      </c>
      <c r="AK9" s="1618">
        <v>243.4453</v>
      </c>
      <c r="AL9" s="1618">
        <v>286.55759999999998</v>
      </c>
      <c r="AM9" s="1618">
        <v>280.05739999999997</v>
      </c>
      <c r="AN9" s="1618">
        <v>281.61250000000001</v>
      </c>
      <c r="AO9" s="1618">
        <v>283.98590000000002</v>
      </c>
      <c r="AP9" s="1618">
        <v>285.77879999999999</v>
      </c>
      <c r="AQ9" s="1618">
        <v>288.22179999999997</v>
      </c>
      <c r="AR9" s="1618">
        <v>292.36849999999998</v>
      </c>
      <c r="AS9" s="1618">
        <v>290.80829999999997</v>
      </c>
      <c r="AT9" s="1618">
        <v>294.5163</v>
      </c>
      <c r="AU9" s="1618">
        <v>295.19929999999999</v>
      </c>
      <c r="AV9" s="1618">
        <v>292.06549999999999</v>
      </c>
      <c r="AW9" s="1618">
        <v>292.63220000000001</v>
      </c>
      <c r="AX9" s="1618">
        <v>299.21780000000001</v>
      </c>
      <c r="AY9" s="1618">
        <v>300.0154</v>
      </c>
      <c r="AZ9" s="1618">
        <v>303.91730000000001</v>
      </c>
      <c r="BA9" s="1618">
        <v>305.87450000000001</v>
      </c>
      <c r="BB9" s="1618">
        <v>306.87479999999999</v>
      </c>
      <c r="BC9" s="1618">
        <v>308.70209999999997</v>
      </c>
      <c r="BD9" s="1618">
        <v>310.5</v>
      </c>
      <c r="BE9" s="1618">
        <v>310.7</v>
      </c>
      <c r="BF9" s="1618">
        <v>312.48919999999998</v>
      </c>
      <c r="BG9" s="1618">
        <v>315.51679999999999</v>
      </c>
      <c r="BH9" s="1618">
        <v>317.25709999999998</v>
      </c>
      <c r="BI9" s="1618">
        <v>319.08100000000002</v>
      </c>
      <c r="BJ9" s="1404">
        <v>321.5</v>
      </c>
      <c r="BK9" s="1618">
        <v>323.39999999999998</v>
      </c>
      <c r="BL9" s="1618">
        <v>326.22640000000001</v>
      </c>
      <c r="BM9" s="1618">
        <v>317.74509999999998</v>
      </c>
      <c r="BN9" s="1618">
        <v>318.81880000000001</v>
      </c>
      <c r="BO9" s="1618">
        <v>319.1413</v>
      </c>
      <c r="BP9" s="1618">
        <v>319.95699999999999</v>
      </c>
      <c r="BQ9" s="1618">
        <v>320.89999999999998</v>
      </c>
      <c r="BR9" s="1618">
        <v>322</v>
      </c>
      <c r="BS9" s="1618">
        <v>324.44299999999998</v>
      </c>
      <c r="BT9" s="1618">
        <v>326.89999999999998</v>
      </c>
      <c r="BU9" s="1405">
        <v>329.9</v>
      </c>
      <c r="BV9" s="1404">
        <v>330.73540000000003</v>
      </c>
      <c r="BW9" s="1618">
        <v>331.73840000000001</v>
      </c>
      <c r="BX9" s="1618">
        <v>332.91609999999997</v>
      </c>
      <c r="BY9" s="1618">
        <v>336.88760000000002</v>
      </c>
      <c r="BZ9" s="1618">
        <v>339.57049999999998</v>
      </c>
      <c r="CA9" s="1618">
        <v>340.7312</v>
      </c>
      <c r="CB9" s="1618">
        <v>348.8</v>
      </c>
      <c r="CC9" s="1618">
        <v>111.87338256835938</v>
      </c>
      <c r="CD9" s="1618">
        <v>112.02</v>
      </c>
      <c r="CE9" s="1618">
        <v>112.38541412353516</v>
      </c>
      <c r="CF9" s="1618">
        <v>112.62979125976563</v>
      </c>
      <c r="CG9" s="1405">
        <v>114.46399688720703</v>
      </c>
      <c r="CH9" s="1404">
        <v>116.22099304199219</v>
      </c>
      <c r="CI9" s="1618">
        <v>116.50225830078125</v>
      </c>
      <c r="CJ9" s="1618">
        <v>122.1830273416131</v>
      </c>
      <c r="CK9" s="1618">
        <v>125.13198502369001</v>
      </c>
      <c r="CL9" s="1618">
        <v>127.490913018597</v>
      </c>
      <c r="CM9" s="1618">
        <v>134.32464650502021</v>
      </c>
      <c r="CN9" s="1618">
        <v>134.97956724445899</v>
      </c>
      <c r="CO9" s="1618">
        <v>135.08743637891641</v>
      </c>
      <c r="CP9" s="1618">
        <v>134.74834983488239</v>
      </c>
      <c r="CQ9" s="1618">
        <v>135.11315929844841</v>
      </c>
      <c r="CR9" s="1618">
        <v>136.2849886546397</v>
      </c>
      <c r="CS9" s="1405">
        <v>137.430793345875</v>
      </c>
      <c r="CT9" s="1404">
        <v>138.33255662164049</v>
      </c>
      <c r="CU9" s="1618">
        <v>143.76385496782979</v>
      </c>
      <c r="CV9" s="1618">
        <v>151.1064119254967</v>
      </c>
      <c r="CW9" s="1618">
        <v>152.6747415026976</v>
      </c>
      <c r="CX9" s="1618">
        <v>152.84034433480761</v>
      </c>
      <c r="CY9" s="1618">
        <v>153.36438827316451</v>
      </c>
      <c r="CZ9" s="1618">
        <v>153.97719700912441</v>
      </c>
      <c r="DA9" s="1618">
        <v>155.56015909999999</v>
      </c>
      <c r="DB9" s="1618">
        <v>159.9990789179061</v>
      </c>
      <c r="DC9" s="1618">
        <v>162.93716027587899</v>
      </c>
      <c r="DD9" s="1618">
        <v>164.17723697198269</v>
      </c>
      <c r="DE9" s="1405">
        <v>165.91920363313201</v>
      </c>
      <c r="DF9" s="1404">
        <v>178.10290322073931</v>
      </c>
      <c r="DG9" s="1618">
        <v>180.34427557614299</v>
      </c>
      <c r="DH9" s="1618">
        <v>183.36929608442341</v>
      </c>
      <c r="DI9" s="1618">
        <v>190.90006381364219</v>
      </c>
      <c r="DJ9" s="1618">
        <v>202.24456352656361</v>
      </c>
      <c r="DK9" s="1618">
        <v>212.22640840661879</v>
      </c>
      <c r="DL9" s="1618">
        <v>220.25774624711889</v>
      </c>
      <c r="DM9" s="1618">
        <v>228.15435093060191</v>
      </c>
      <c r="DN9" s="1618">
        <v>172.34962463378906</v>
      </c>
      <c r="DO9" s="1618">
        <v>178.76373291015625</v>
      </c>
      <c r="DP9" s="1618">
        <v>190.2403564453125</v>
      </c>
      <c r="DQ9" s="1405">
        <v>195.74842834472656</v>
      </c>
      <c r="DR9" s="1404">
        <v>197.21565246582031</v>
      </c>
      <c r="DS9" s="1618">
        <v>197.92686462402344</v>
      </c>
      <c r="DT9" s="1618">
        <v>195.40895080566406</v>
      </c>
      <c r="DU9" s="1618">
        <v>196.34312438964844</v>
      </c>
      <c r="DV9" s="1618">
        <v>201.5616455078125</v>
      </c>
      <c r="DW9" s="1618">
        <v>204.84228515625</v>
      </c>
      <c r="DX9" s="1618">
        <v>210.10679626464844</v>
      </c>
      <c r="DY9" s="1618">
        <v>209.85450744628906</v>
      </c>
      <c r="DZ9" s="1618">
        <v>221.63397216796875</v>
      </c>
      <c r="EA9" s="1618">
        <v>224.07948303222656</v>
      </c>
      <c r="EB9" s="1618">
        <v>231.23309326171875</v>
      </c>
      <c r="EC9" s="1405">
        <v>233.99299621582031</v>
      </c>
      <c r="ED9" s="1404">
        <v>241.79</v>
      </c>
      <c r="EE9" s="1618">
        <v>243.19989013671875</v>
      </c>
      <c r="EF9" s="1618">
        <v>244.12254333496094</v>
      </c>
      <c r="EG9" s="1618">
        <v>251.55621337890625</v>
      </c>
      <c r="EH9" s="1618">
        <v>255.72207641601563</v>
      </c>
      <c r="EI9" s="1618">
        <v>258.0777587890625</v>
      </c>
      <c r="EJ9" s="1618">
        <v>270.2913818359375</v>
      </c>
      <c r="EK9" s="1618">
        <v>276.67767333984375</v>
      </c>
      <c r="EL9" s="1618">
        <v>280.08413696289063</v>
      </c>
      <c r="EM9" s="1618">
        <v>284.2508544921875</v>
      </c>
      <c r="EN9" s="1618">
        <v>298.8</v>
      </c>
      <c r="EO9" s="1405">
        <v>295.58978271484375</v>
      </c>
      <c r="EP9" s="1404">
        <v>301.18124389648438</v>
      </c>
      <c r="EQ9" s="1618">
        <v>302.418701171875</v>
      </c>
      <c r="ER9" s="1618">
        <v>305.30752563476563</v>
      </c>
      <c r="ES9" s="1618">
        <v>308.17471313476563</v>
      </c>
      <c r="ET9" s="1618">
        <v>310.99832153320313</v>
      </c>
      <c r="EU9" s="1618">
        <v>322.31340556252201</v>
      </c>
      <c r="EV9" s="1618">
        <v>321.60465693790098</v>
      </c>
      <c r="EW9" s="1618">
        <v>315.90558414420002</v>
      </c>
      <c r="EX9" s="1618">
        <v>324.25164907964103</v>
      </c>
      <c r="EY9" s="1618">
        <v>323.89325819399102</v>
      </c>
      <c r="EZ9" s="1618">
        <v>329.151315929921</v>
      </c>
      <c r="FA9" s="1405">
        <v>330.57483591559202</v>
      </c>
    </row>
    <row r="10" spans="1:157" ht="26.25" customHeight="1" x14ac:dyDescent="0.45">
      <c r="A10" s="1403" t="s">
        <v>923</v>
      </c>
      <c r="B10" s="1618">
        <v>108.0155</v>
      </c>
      <c r="C10" s="1618">
        <v>110.0851</v>
      </c>
      <c r="D10" s="1618">
        <v>111.7594</v>
      </c>
      <c r="E10" s="1618">
        <v>113.0042</v>
      </c>
      <c r="F10" s="1618">
        <v>114.3873</v>
      </c>
      <c r="G10" s="1618">
        <v>116.777</v>
      </c>
      <c r="H10" s="1618">
        <v>117.6983</v>
      </c>
      <c r="I10" s="1618">
        <v>117.97799999999999</v>
      </c>
      <c r="J10" s="1529">
        <v>118.28230000000001</v>
      </c>
      <c r="K10" s="1618">
        <v>121.0227</v>
      </c>
      <c r="L10" s="1618">
        <v>122.3755</v>
      </c>
      <c r="M10" s="1618">
        <v>122.7206</v>
      </c>
      <c r="N10" s="1618">
        <v>124.3849</v>
      </c>
      <c r="O10" s="1618">
        <v>124.5147</v>
      </c>
      <c r="P10" s="1618">
        <v>124.5147</v>
      </c>
      <c r="Q10" s="1618">
        <v>125.44280000000001</v>
      </c>
      <c r="R10" s="1618">
        <v>126.6461</v>
      </c>
      <c r="S10" s="1618">
        <v>128.44829999999999</v>
      </c>
      <c r="T10" s="1618">
        <v>128.6491</v>
      </c>
      <c r="U10" s="1618">
        <v>129.71</v>
      </c>
      <c r="V10" s="1618">
        <v>132.5196</v>
      </c>
      <c r="W10" s="1618">
        <v>138.22210000000001</v>
      </c>
      <c r="X10" s="1618">
        <v>139.88069999999999</v>
      </c>
      <c r="Y10" s="1618">
        <v>142.97120000000001</v>
      </c>
      <c r="Z10" s="1618">
        <v>146.39179999999999</v>
      </c>
      <c r="AA10" s="1618">
        <v>149.46379999999999</v>
      </c>
      <c r="AB10" s="1618">
        <v>150.5197</v>
      </c>
      <c r="AC10" s="1618">
        <v>154.49449999999999</v>
      </c>
      <c r="AD10" s="1618">
        <v>156.34809999999999</v>
      </c>
      <c r="AE10" s="1618">
        <v>158.4383</v>
      </c>
      <c r="AF10" s="1618">
        <v>160.69479999999999</v>
      </c>
      <c r="AG10" s="1618">
        <v>162.0564</v>
      </c>
      <c r="AH10" s="1618">
        <v>163.5446</v>
      </c>
      <c r="AI10" s="1618">
        <v>172.0796</v>
      </c>
      <c r="AJ10" s="1618">
        <v>175.4554</v>
      </c>
      <c r="AK10" s="1618">
        <v>179.8321</v>
      </c>
      <c r="AL10" s="1618">
        <v>182.30250000000001</v>
      </c>
      <c r="AM10" s="1618">
        <v>183.60659999999999</v>
      </c>
      <c r="AN10" s="1618">
        <v>185.04499999999999</v>
      </c>
      <c r="AO10" s="1618">
        <v>187.77809999999999</v>
      </c>
      <c r="AP10" s="1618">
        <v>190.38679999999999</v>
      </c>
      <c r="AQ10" s="1618">
        <v>192.34059999999999</v>
      </c>
      <c r="AR10" s="1618">
        <v>197.6662</v>
      </c>
      <c r="AS10" s="1618">
        <v>197.6343</v>
      </c>
      <c r="AT10" s="1618">
        <v>201.16759999999999</v>
      </c>
      <c r="AU10" s="1618">
        <v>210.33439999999999</v>
      </c>
      <c r="AV10" s="1618">
        <v>211.12700000000001</v>
      </c>
      <c r="AW10" s="1618">
        <v>213.59350000000001</v>
      </c>
      <c r="AX10" s="1618">
        <v>222.6585</v>
      </c>
      <c r="AY10" s="1618">
        <v>224.94210000000001</v>
      </c>
      <c r="AZ10" s="1618">
        <v>291.39909999999998</v>
      </c>
      <c r="BA10" s="1618">
        <v>228.98240000000001</v>
      </c>
      <c r="BB10" s="1618">
        <v>229.8546</v>
      </c>
      <c r="BC10" s="1618">
        <v>231.8972</v>
      </c>
      <c r="BD10" s="1618">
        <v>234.5</v>
      </c>
      <c r="BE10" s="1618">
        <v>235.1</v>
      </c>
      <c r="BF10" s="1618">
        <v>236.59970000000001</v>
      </c>
      <c r="BG10" s="1618">
        <v>240.65690000000001</v>
      </c>
      <c r="BH10" s="1618">
        <v>243.2072</v>
      </c>
      <c r="BI10" s="1618">
        <v>245.9879</v>
      </c>
      <c r="BJ10" s="1404">
        <v>249.5</v>
      </c>
      <c r="BK10" s="1618">
        <v>252</v>
      </c>
      <c r="BL10" s="1618">
        <v>255.7277</v>
      </c>
      <c r="BM10" s="1618">
        <v>258.8614</v>
      </c>
      <c r="BN10" s="1618">
        <v>262.07409999999999</v>
      </c>
      <c r="BO10" s="1618">
        <v>262.70499999999998</v>
      </c>
      <c r="BP10" s="1618">
        <v>263.77260000000001</v>
      </c>
      <c r="BQ10" s="1618">
        <v>264.8</v>
      </c>
      <c r="BR10" s="1618">
        <v>266</v>
      </c>
      <c r="BS10" s="1618">
        <v>269.20800000000003</v>
      </c>
      <c r="BT10" s="1618">
        <v>271</v>
      </c>
      <c r="BU10" s="1405">
        <v>274.39999999999998</v>
      </c>
      <c r="BV10" s="1404">
        <v>277.46269999999998</v>
      </c>
      <c r="BW10" s="1618">
        <v>281.2561</v>
      </c>
      <c r="BX10" s="1618">
        <v>286.8897</v>
      </c>
      <c r="BY10" s="1618">
        <v>292.08030000000002</v>
      </c>
      <c r="BZ10" s="1618">
        <v>300.10610000000003</v>
      </c>
      <c r="CA10" s="1618">
        <v>301.13819999999998</v>
      </c>
      <c r="CB10" s="1618">
        <v>353.8</v>
      </c>
      <c r="CC10" s="1618">
        <v>106.17271423339844</v>
      </c>
      <c r="CD10" s="1618">
        <v>106.24</v>
      </c>
      <c r="CE10" s="1618">
        <v>107.00152587890625</v>
      </c>
      <c r="CF10" s="1618">
        <v>107.23719787597656</v>
      </c>
      <c r="CG10" s="1405">
        <v>107.40102386474609</v>
      </c>
      <c r="CH10" s="1404">
        <v>107.77083587646484</v>
      </c>
      <c r="CI10" s="1618">
        <v>108.00999450683594</v>
      </c>
      <c r="CJ10" s="1618">
        <v>109.3051253875588</v>
      </c>
      <c r="CK10" s="1618">
        <v>105.53213159358179</v>
      </c>
      <c r="CL10" s="1618">
        <v>109.8124716360621</v>
      </c>
      <c r="CM10" s="1618">
        <v>110.3092385724561</v>
      </c>
      <c r="CN10" s="1618">
        <v>110.59896417090999</v>
      </c>
      <c r="CO10" s="1618">
        <v>111.0205437154099</v>
      </c>
      <c r="CP10" s="1618">
        <v>111.344964617288</v>
      </c>
      <c r="CQ10" s="1618">
        <v>111.7668576987691</v>
      </c>
      <c r="CR10" s="1618">
        <v>111.9793204335521</v>
      </c>
      <c r="CS10" s="1405">
        <v>112.4228987616316</v>
      </c>
      <c r="CT10" s="1404">
        <v>112.638127845342</v>
      </c>
      <c r="CU10" s="1618">
        <v>113.3937314961947</v>
      </c>
      <c r="CV10" s="1618">
        <v>113.65595481247691</v>
      </c>
      <c r="CW10" s="1618">
        <v>114.6471108467837</v>
      </c>
      <c r="CX10" s="1618">
        <v>114.86718230463239</v>
      </c>
      <c r="CY10" s="1618">
        <v>115.5349746763471</v>
      </c>
      <c r="CZ10" s="1618">
        <v>116.8499861091565</v>
      </c>
      <c r="DA10" s="1618">
        <v>117.7341381</v>
      </c>
      <c r="DB10" s="1618">
        <v>118.3913667456784</v>
      </c>
      <c r="DC10" s="1618">
        <v>119.9328921121862</v>
      </c>
      <c r="DD10" s="1618">
        <v>121.3448203514267</v>
      </c>
      <c r="DE10" s="1405">
        <v>123.1634059790921</v>
      </c>
      <c r="DF10" s="1404">
        <v>125.03789419474001</v>
      </c>
      <c r="DG10" s="1618">
        <v>129.75921758367059</v>
      </c>
      <c r="DH10" s="1618">
        <v>134.71150851461459</v>
      </c>
      <c r="DI10" s="1618">
        <v>147.3344561033197</v>
      </c>
      <c r="DJ10" s="1618">
        <v>153.6772751985811</v>
      </c>
      <c r="DK10" s="1618">
        <v>161.33866746466629</v>
      </c>
      <c r="DL10" s="1618">
        <v>165.9656094938934</v>
      </c>
      <c r="DM10" s="1618">
        <v>170.39878139130741</v>
      </c>
      <c r="DN10" s="1618">
        <v>154.81065368652344</v>
      </c>
      <c r="DO10" s="1618">
        <v>159.81991577148438</v>
      </c>
      <c r="DP10" s="1618">
        <v>172.11860656738281</v>
      </c>
      <c r="DQ10" s="1405">
        <v>180.79449462890625</v>
      </c>
      <c r="DR10" s="1404">
        <v>183.74674987792969</v>
      </c>
      <c r="DS10" s="1618">
        <v>188.56597900390625</v>
      </c>
      <c r="DT10" s="1618">
        <v>193.01712036132813</v>
      </c>
      <c r="DU10" s="1618">
        <v>197.10031127929688</v>
      </c>
      <c r="DV10" s="1618">
        <v>207.51422119140625</v>
      </c>
      <c r="DW10" s="1618">
        <v>212.95936584472656</v>
      </c>
      <c r="DX10" s="1618">
        <v>222.90379333496094</v>
      </c>
      <c r="DY10" s="1618">
        <v>222.5023193359375</v>
      </c>
      <c r="DZ10" s="1618">
        <v>224.35514831542969</v>
      </c>
      <c r="EA10" s="1618">
        <v>225.16192626953125</v>
      </c>
      <c r="EB10" s="1618">
        <v>227.49818420410156</v>
      </c>
      <c r="EC10" s="1405">
        <v>229.4271240234375</v>
      </c>
      <c r="ED10" s="1404">
        <v>234.55</v>
      </c>
      <c r="EE10" s="1618">
        <v>236.42967224121094</v>
      </c>
      <c r="EF10" s="1618">
        <v>237.384765625</v>
      </c>
      <c r="EG10" s="1618">
        <v>239.17060852050781</v>
      </c>
      <c r="EH10" s="1618">
        <v>244.63314819335938</v>
      </c>
      <c r="EI10" s="1618">
        <v>249.11856079101563</v>
      </c>
      <c r="EJ10" s="1618">
        <v>254.79170227050781</v>
      </c>
      <c r="EK10" s="1618">
        <v>250.50004577636719</v>
      </c>
      <c r="EL10" s="1618">
        <v>256.94277954101563</v>
      </c>
      <c r="EM10" s="1618">
        <v>263.09027099609375</v>
      </c>
      <c r="EN10" s="1618">
        <v>265.42031860351563</v>
      </c>
      <c r="EO10" s="1405">
        <v>267.6875</v>
      </c>
      <c r="EP10" s="1404">
        <v>270.40048217773438</v>
      </c>
      <c r="EQ10" s="1618">
        <v>272.75418090820313</v>
      </c>
      <c r="ER10" s="1618">
        <v>273.71585083007813</v>
      </c>
      <c r="ES10" s="1618">
        <v>275.35394287109375</v>
      </c>
      <c r="ET10" s="1618">
        <v>278.58480834960938</v>
      </c>
      <c r="EU10" s="1618">
        <v>275.18997638501202</v>
      </c>
      <c r="EV10" s="1618">
        <v>278.20095716339102</v>
      </c>
      <c r="EW10" s="1618">
        <v>278.05007327698098</v>
      </c>
      <c r="EX10" s="1618">
        <v>279.391100146849</v>
      </c>
      <c r="EY10" s="1618">
        <v>279.861476066629</v>
      </c>
      <c r="EZ10" s="1618">
        <v>280.60296895774798</v>
      </c>
      <c r="FA10" s="1405">
        <v>281.91465757664298</v>
      </c>
    </row>
    <row r="11" spans="1:157" ht="26.25" customHeight="1" x14ac:dyDescent="0.45">
      <c r="A11" s="1403" t="s">
        <v>924</v>
      </c>
      <c r="B11" s="1618">
        <v>106.78060000000001</v>
      </c>
      <c r="C11" s="1618">
        <v>106.78060000000001</v>
      </c>
      <c r="D11" s="1618">
        <v>106.78060000000001</v>
      </c>
      <c r="E11" s="1618">
        <v>106.78060000000001</v>
      </c>
      <c r="F11" s="1618">
        <v>106.78060000000001</v>
      </c>
      <c r="G11" s="1618">
        <v>110.83920000000001</v>
      </c>
      <c r="H11" s="1618">
        <v>110.83920000000001</v>
      </c>
      <c r="I11" s="1618">
        <v>110.9872</v>
      </c>
      <c r="J11" s="1529">
        <v>111.5013</v>
      </c>
      <c r="K11" s="1618">
        <v>113.22969999999999</v>
      </c>
      <c r="L11" s="1618">
        <v>114.24760000000001</v>
      </c>
      <c r="M11" s="1618">
        <v>114.70659999999999</v>
      </c>
      <c r="N11" s="1618">
        <v>119.90600000000001</v>
      </c>
      <c r="O11" s="1618">
        <v>120.81659999999999</v>
      </c>
      <c r="P11" s="1618">
        <v>121.0907</v>
      </c>
      <c r="Q11" s="1618">
        <v>122.2569</v>
      </c>
      <c r="R11" s="1618">
        <v>123.3117</v>
      </c>
      <c r="S11" s="1618">
        <v>125.81</v>
      </c>
      <c r="T11" s="1618">
        <v>125.8172</v>
      </c>
      <c r="U11" s="1618">
        <v>127.3</v>
      </c>
      <c r="V11" s="1618">
        <v>128.39009999999999</v>
      </c>
      <c r="W11" s="1618">
        <v>134.2354</v>
      </c>
      <c r="X11" s="1618">
        <v>134.2354</v>
      </c>
      <c r="Y11" s="1618">
        <v>136.9024</v>
      </c>
      <c r="Z11" s="1618">
        <v>137.28370000000001</v>
      </c>
      <c r="AA11" s="1618">
        <v>139.48670000000001</v>
      </c>
      <c r="AB11" s="1618">
        <v>142.97389999999999</v>
      </c>
      <c r="AC11" s="1618">
        <v>144.77160000000001</v>
      </c>
      <c r="AD11" s="1618">
        <v>145.47720000000001</v>
      </c>
      <c r="AE11" s="1618">
        <v>147.00069999999999</v>
      </c>
      <c r="AF11" s="1618">
        <v>147.8295</v>
      </c>
      <c r="AG11" s="1618">
        <v>148.26429999999999</v>
      </c>
      <c r="AH11" s="1618">
        <v>148.57859999999999</v>
      </c>
      <c r="AI11" s="1618">
        <v>153.7364</v>
      </c>
      <c r="AJ11" s="1618">
        <v>154.9502</v>
      </c>
      <c r="AK11" s="1618">
        <v>156.9614</v>
      </c>
      <c r="AL11" s="1618">
        <v>158.1994</v>
      </c>
      <c r="AM11" s="1618">
        <v>159.86539999999999</v>
      </c>
      <c r="AN11" s="1618">
        <v>162.62710000000001</v>
      </c>
      <c r="AO11" s="1618">
        <v>164.55799999999999</v>
      </c>
      <c r="AP11" s="1618">
        <v>165.75559999999999</v>
      </c>
      <c r="AQ11" s="1618">
        <v>167.4316</v>
      </c>
      <c r="AR11" s="1618">
        <v>169.3571</v>
      </c>
      <c r="AS11" s="1618">
        <v>169.3571</v>
      </c>
      <c r="AT11" s="1618">
        <v>171.53370000000001</v>
      </c>
      <c r="AU11" s="1618">
        <v>185.9265</v>
      </c>
      <c r="AV11" s="1618">
        <v>185.96870000000001</v>
      </c>
      <c r="AW11" s="1618">
        <v>186.06739999999999</v>
      </c>
      <c r="AX11" s="1618">
        <v>186.98849999999999</v>
      </c>
      <c r="AY11" s="1618">
        <v>187.19450000000001</v>
      </c>
      <c r="AZ11" s="1618">
        <v>188.37960000000001</v>
      </c>
      <c r="BA11" s="1618">
        <v>189.48429999999999</v>
      </c>
      <c r="BB11" s="1618">
        <v>190.48349999999999</v>
      </c>
      <c r="BC11" s="1618">
        <v>191.39529999999999</v>
      </c>
      <c r="BD11" s="1618">
        <v>192.7</v>
      </c>
      <c r="BE11" s="1618">
        <v>192.7</v>
      </c>
      <c r="BF11" s="1618">
        <v>193.34299999999999</v>
      </c>
      <c r="BG11" s="1618">
        <v>194.90530000000001</v>
      </c>
      <c r="BH11" s="1618">
        <v>196.20519999999999</v>
      </c>
      <c r="BI11" s="1618">
        <v>197.78039999999999</v>
      </c>
      <c r="BJ11" s="1404">
        <v>200.4</v>
      </c>
      <c r="BK11" s="1618">
        <v>201.1</v>
      </c>
      <c r="BL11" s="1618">
        <v>202.09819999999999</v>
      </c>
      <c r="BM11" s="1618">
        <v>203.84479999999999</v>
      </c>
      <c r="BN11" s="1618">
        <v>205.32169999999999</v>
      </c>
      <c r="BO11" s="1618">
        <v>205.6953</v>
      </c>
      <c r="BP11" s="1618">
        <v>206.32079999999999</v>
      </c>
      <c r="BQ11" s="1618">
        <v>206.7</v>
      </c>
      <c r="BR11" s="1618">
        <v>207.1</v>
      </c>
      <c r="BS11" s="1618">
        <v>208.55340000000001</v>
      </c>
      <c r="BT11" s="1618">
        <v>209.1</v>
      </c>
      <c r="BU11" s="1405">
        <v>210.4</v>
      </c>
      <c r="BV11" s="1404">
        <v>211.1301</v>
      </c>
      <c r="BW11" s="1618">
        <v>211.72460000000001</v>
      </c>
      <c r="BX11" s="1618">
        <v>212.1249</v>
      </c>
      <c r="BY11" s="1618">
        <v>215.93860000000001</v>
      </c>
      <c r="BZ11" s="1618">
        <v>219.8682</v>
      </c>
      <c r="CA11" s="1618">
        <v>221.16759999999999</v>
      </c>
      <c r="CB11" s="1618">
        <v>237.2</v>
      </c>
      <c r="CC11" s="1618">
        <v>106.11856079101563</v>
      </c>
      <c r="CD11" s="1618">
        <v>106.18</v>
      </c>
      <c r="CE11" s="1618">
        <v>109.49617004394531</v>
      </c>
      <c r="CF11" s="1618">
        <v>109.78328704833984</v>
      </c>
      <c r="CG11" s="1405">
        <v>109.52996063232422</v>
      </c>
      <c r="CH11" s="1404">
        <v>109.78572082519531</v>
      </c>
      <c r="CI11" s="1618">
        <v>110.31033325195313</v>
      </c>
      <c r="CJ11" s="1618">
        <v>111.59075930290101</v>
      </c>
      <c r="CK11" s="1618">
        <v>107.63822334943229</v>
      </c>
      <c r="CL11" s="1618">
        <v>110.62046013454891</v>
      </c>
      <c r="CM11" s="1618">
        <v>113.2295307299445</v>
      </c>
      <c r="CN11" s="1618">
        <v>113.357681542352</v>
      </c>
      <c r="CO11" s="1618">
        <v>113.7406077061939</v>
      </c>
      <c r="CP11" s="1618">
        <v>115.6650032961787</v>
      </c>
      <c r="CQ11" s="1618">
        <v>115.71827971812699</v>
      </c>
      <c r="CR11" s="1618">
        <v>113.88076069678451</v>
      </c>
      <c r="CS11" s="1405">
        <v>116.0800150501081</v>
      </c>
      <c r="CT11" s="1404">
        <v>117.3530779659489</v>
      </c>
      <c r="CU11" s="1618">
        <v>117.9126610272989</v>
      </c>
      <c r="CV11" s="1618">
        <v>118.4802444411653</v>
      </c>
      <c r="CW11" s="1618">
        <v>119.85628976859461</v>
      </c>
      <c r="CX11" s="1618">
        <v>119.8893411863893</v>
      </c>
      <c r="CY11" s="1618">
        <v>119.99958554800151</v>
      </c>
      <c r="CZ11" s="1618">
        <v>120.55075372332639</v>
      </c>
      <c r="DA11" s="1618">
        <v>120.9160418</v>
      </c>
      <c r="DB11" s="1618">
        <v>121.01322464318029</v>
      </c>
      <c r="DC11" s="1618">
        <v>121.6879518233773</v>
      </c>
      <c r="DD11" s="1618">
        <v>122.37093453449231</v>
      </c>
      <c r="DE11" s="1405">
        <v>123.07265886805121</v>
      </c>
      <c r="DF11" s="1404">
        <v>123.6478530459574</v>
      </c>
      <c r="DG11" s="1618">
        <v>126.0657653557092</v>
      </c>
      <c r="DH11" s="1618">
        <v>128.92287395271421</v>
      </c>
      <c r="DI11" s="1618">
        <v>131.7820435562293</v>
      </c>
      <c r="DJ11" s="1618">
        <v>133.44031003754759</v>
      </c>
      <c r="DK11" s="1618">
        <v>135.34824779372971</v>
      </c>
      <c r="DL11" s="1618">
        <v>137.48926881999321</v>
      </c>
      <c r="DM11" s="1618">
        <v>140.55921412593901</v>
      </c>
      <c r="DN11" s="1618">
        <v>124.00497436523438</v>
      </c>
      <c r="DO11" s="1618">
        <v>127.62075042724609</v>
      </c>
      <c r="DP11" s="1618">
        <v>134.82362365722656</v>
      </c>
      <c r="DQ11" s="1405">
        <v>137.495849609375</v>
      </c>
      <c r="DR11" s="1404">
        <v>138.77175903320313</v>
      </c>
      <c r="DS11" s="1618">
        <v>139.97164916992188</v>
      </c>
      <c r="DT11" s="1618">
        <v>137.06967163085938</v>
      </c>
      <c r="DU11" s="1618">
        <v>141.07815551757813</v>
      </c>
      <c r="DV11" s="1618">
        <v>148.25454711914063</v>
      </c>
      <c r="DW11" s="1618">
        <v>154.39210510253906</v>
      </c>
      <c r="DX11" s="1618">
        <v>161.444580078125</v>
      </c>
      <c r="DY11" s="1618">
        <v>161.59498596191406</v>
      </c>
      <c r="DZ11" s="1618">
        <v>162.84982299804688</v>
      </c>
      <c r="EA11" s="1618">
        <v>163.46272277832031</v>
      </c>
      <c r="EB11" s="1618">
        <v>166.69248962402344</v>
      </c>
      <c r="EC11" s="1405">
        <v>169.09658813476563</v>
      </c>
      <c r="ED11" s="1404">
        <v>175.63</v>
      </c>
      <c r="EE11" s="1618">
        <v>179.36201477050781</v>
      </c>
      <c r="EF11" s="1618">
        <v>180.99484252929688</v>
      </c>
      <c r="EG11" s="1618">
        <v>185.04022216796875</v>
      </c>
      <c r="EH11" s="1618">
        <v>187.53330993652344</v>
      </c>
      <c r="EI11" s="1618">
        <v>189.34521484375</v>
      </c>
      <c r="EJ11" s="1618">
        <v>195.62197875976563</v>
      </c>
      <c r="EK11" s="1618">
        <v>194.85853576660156</v>
      </c>
      <c r="EL11" s="1618">
        <v>199.16493225097656</v>
      </c>
      <c r="EM11" s="1618">
        <v>202.50070190429688</v>
      </c>
      <c r="EN11" s="1618">
        <v>203.69586181640625</v>
      </c>
      <c r="EO11" s="1405">
        <v>205.34010314941406</v>
      </c>
      <c r="EP11" s="1404">
        <v>207.95439147949219</v>
      </c>
      <c r="EQ11" s="1618">
        <v>209.19866943359375</v>
      </c>
      <c r="ER11" s="1618">
        <v>211.34321594238281</v>
      </c>
      <c r="ES11" s="1618">
        <v>212.84754943847656</v>
      </c>
      <c r="ET11" s="1618">
        <v>213.91265869140625</v>
      </c>
      <c r="EU11" s="1618">
        <v>210.772310443923</v>
      </c>
      <c r="EV11" s="1618">
        <v>214.11015015879201</v>
      </c>
      <c r="EW11" s="1618">
        <v>214.245726443975</v>
      </c>
      <c r="EX11" s="1618">
        <v>214.74812686311699</v>
      </c>
      <c r="EY11" s="1618">
        <v>215.13350524769601</v>
      </c>
      <c r="EZ11" s="1618">
        <v>215.89542084431699</v>
      </c>
      <c r="FA11" s="1405">
        <v>217.90796652196499</v>
      </c>
    </row>
    <row r="12" spans="1:157" ht="26.25" customHeight="1" x14ac:dyDescent="0.45">
      <c r="A12" s="1403" t="s">
        <v>925</v>
      </c>
      <c r="B12" s="1618">
        <v>107.553</v>
      </c>
      <c r="C12" s="1618">
        <v>109.3111</v>
      </c>
      <c r="D12" s="1618">
        <v>109.3111</v>
      </c>
      <c r="E12" s="1618">
        <v>111.68940000000001</v>
      </c>
      <c r="F12" s="1618">
        <v>111.35080000000001</v>
      </c>
      <c r="G12" s="1618">
        <v>114.8878</v>
      </c>
      <c r="H12" s="1618">
        <v>115.6818</v>
      </c>
      <c r="I12" s="1618">
        <v>115.9533</v>
      </c>
      <c r="J12" s="1529">
        <v>129.3013</v>
      </c>
      <c r="K12" s="1618">
        <v>129.2054</v>
      </c>
      <c r="L12" s="1618">
        <v>129.6807</v>
      </c>
      <c r="M12" s="1618">
        <v>130.0093</v>
      </c>
      <c r="N12" s="1618">
        <v>130.52600000000001</v>
      </c>
      <c r="O12" s="1618">
        <v>138.5992</v>
      </c>
      <c r="P12" s="1618">
        <v>139.20670000000001</v>
      </c>
      <c r="Q12" s="1618">
        <v>141.3391</v>
      </c>
      <c r="R12" s="1618">
        <v>141.47069999999999</v>
      </c>
      <c r="S12" s="1618">
        <v>143.17769999999999</v>
      </c>
      <c r="T12" s="1618">
        <v>159.95179999999999</v>
      </c>
      <c r="U12" s="1618">
        <v>160</v>
      </c>
      <c r="V12" s="1618">
        <v>164.2834</v>
      </c>
      <c r="W12" s="1618">
        <v>168.79130000000001</v>
      </c>
      <c r="X12" s="1618">
        <v>168.79130000000001</v>
      </c>
      <c r="Y12" s="1618">
        <v>170.06200000000001</v>
      </c>
      <c r="Z12" s="1618">
        <v>171.14449999999999</v>
      </c>
      <c r="AA12" s="1618">
        <v>173.55199999999999</v>
      </c>
      <c r="AB12" s="1618">
        <v>175.16200000000001</v>
      </c>
      <c r="AC12" s="1618">
        <v>175.9187</v>
      </c>
      <c r="AD12" s="1618">
        <v>177.06620000000001</v>
      </c>
      <c r="AE12" s="1618">
        <v>179.66800000000001</v>
      </c>
      <c r="AF12" s="1618">
        <v>201.06909999999999</v>
      </c>
      <c r="AG12" s="1618">
        <v>200.5515</v>
      </c>
      <c r="AH12" s="1618">
        <v>203.4263</v>
      </c>
      <c r="AI12" s="1618">
        <v>212.25360000000001</v>
      </c>
      <c r="AJ12" s="1618">
        <v>213.04050000000001</v>
      </c>
      <c r="AK12" s="1618">
        <v>216.00649999999999</v>
      </c>
      <c r="AL12" s="1618">
        <v>223.80430000000001</v>
      </c>
      <c r="AM12" s="1618">
        <v>226.27670000000001</v>
      </c>
      <c r="AN12" s="1618">
        <v>245.15219999999999</v>
      </c>
      <c r="AO12" s="1618">
        <v>246.9188</v>
      </c>
      <c r="AP12" s="1618">
        <v>249.5138</v>
      </c>
      <c r="AQ12" s="1618">
        <v>252.15520000000001</v>
      </c>
      <c r="AR12" s="1618">
        <v>255.79859999999999</v>
      </c>
      <c r="AS12" s="1618">
        <v>255.43219999999999</v>
      </c>
      <c r="AT12" s="1618">
        <v>259.0317</v>
      </c>
      <c r="AU12" s="1618">
        <v>269.97390000000001</v>
      </c>
      <c r="AV12" s="1618">
        <v>272.3655</v>
      </c>
      <c r="AW12" s="1618">
        <v>274.6925</v>
      </c>
      <c r="AX12" s="1618">
        <v>278.82069999999999</v>
      </c>
      <c r="AY12" s="1618">
        <v>278.91129999999998</v>
      </c>
      <c r="AZ12" s="1618">
        <v>282.6619</v>
      </c>
      <c r="BA12" s="1618">
        <v>308.32119999999998</v>
      </c>
      <c r="BB12" s="1618">
        <v>308.49169999999998</v>
      </c>
      <c r="BC12" s="1618">
        <v>310.33479999999997</v>
      </c>
      <c r="BD12" s="1618">
        <v>312.2</v>
      </c>
      <c r="BE12" s="1618">
        <v>312.39999999999998</v>
      </c>
      <c r="BF12" s="1618">
        <v>315.85390000000001</v>
      </c>
      <c r="BG12" s="1618">
        <v>319.97739999999999</v>
      </c>
      <c r="BH12" s="1618">
        <v>323.15469999999999</v>
      </c>
      <c r="BI12" s="1618">
        <v>326.0856</v>
      </c>
      <c r="BJ12" s="1404">
        <v>328.9</v>
      </c>
      <c r="BK12" s="1618">
        <v>331.7</v>
      </c>
      <c r="BL12" s="1618">
        <v>334.5496</v>
      </c>
      <c r="BM12" s="1618">
        <v>337.73809999999997</v>
      </c>
      <c r="BN12" s="1618">
        <v>340.3759</v>
      </c>
      <c r="BO12" s="1618">
        <v>358.35789999999997</v>
      </c>
      <c r="BP12" s="1618">
        <v>358.87619999999998</v>
      </c>
      <c r="BQ12" s="1618">
        <v>359.7</v>
      </c>
      <c r="BR12" s="1618">
        <v>361.4</v>
      </c>
      <c r="BS12" s="1618">
        <v>364.42720000000003</v>
      </c>
      <c r="BT12" s="1618">
        <v>367.5</v>
      </c>
      <c r="BU12" s="1405">
        <v>370.5</v>
      </c>
      <c r="BV12" s="1404">
        <v>372.92660000000001</v>
      </c>
      <c r="BW12" s="1618">
        <v>374.00580000000002</v>
      </c>
      <c r="BX12" s="1618">
        <v>380.44650000000001</v>
      </c>
      <c r="BY12" s="1618">
        <v>382.16759999999999</v>
      </c>
      <c r="BZ12" s="1618">
        <v>382.76249999999999</v>
      </c>
      <c r="CA12" s="1618">
        <v>383.14819999999997</v>
      </c>
      <c r="CB12" s="1618">
        <v>354.6</v>
      </c>
      <c r="CC12" s="1618">
        <v>111.09391784667969</v>
      </c>
      <c r="CD12" s="1618">
        <v>111.37</v>
      </c>
      <c r="CE12" s="1618">
        <v>116.77398681640625</v>
      </c>
      <c r="CF12" s="1618">
        <v>116.95465087890625</v>
      </c>
      <c r="CG12" s="1405">
        <v>117.63700866699219</v>
      </c>
      <c r="CH12" s="1404">
        <v>118.32683563232422</v>
      </c>
      <c r="CI12" s="1618">
        <v>118.29135131835938</v>
      </c>
      <c r="CJ12" s="1618">
        <v>116.2288218682298</v>
      </c>
      <c r="CK12" s="1618">
        <v>124.4574871755062</v>
      </c>
      <c r="CL12" s="1618">
        <v>115.5289427879374</v>
      </c>
      <c r="CM12" s="1618">
        <v>117.4063457801972</v>
      </c>
      <c r="CN12" s="1618">
        <v>121.952916919666</v>
      </c>
      <c r="CO12" s="1618">
        <v>122.0600619471949</v>
      </c>
      <c r="CP12" s="1618">
        <v>122.52624642601501</v>
      </c>
      <c r="CQ12" s="1618">
        <v>122.9211921464825</v>
      </c>
      <c r="CR12" s="1618">
        <v>123.1953762810441</v>
      </c>
      <c r="CS12" s="1405">
        <v>123.27784637588751</v>
      </c>
      <c r="CT12" s="1404">
        <v>124.6915868548443</v>
      </c>
      <c r="CU12" s="1618">
        <v>125.5847753349758</v>
      </c>
      <c r="CV12" s="1618">
        <v>126.3437054844499</v>
      </c>
      <c r="CW12" s="1618">
        <v>127.3576655005118</v>
      </c>
      <c r="CX12" s="1618">
        <v>129.080957805899</v>
      </c>
      <c r="CY12" s="1618">
        <v>133.1179601704506</v>
      </c>
      <c r="CZ12" s="1618">
        <v>136.74570481722029</v>
      </c>
      <c r="DA12" s="1618">
        <v>137.68722310000001</v>
      </c>
      <c r="DB12" s="1618">
        <v>139.18473821538811</v>
      </c>
      <c r="DC12" s="1618">
        <v>141.26995911612829</v>
      </c>
      <c r="DD12" s="1618">
        <v>142.86322851882139</v>
      </c>
      <c r="DE12" s="1405">
        <v>144.9990853335232</v>
      </c>
      <c r="DF12" s="1404">
        <v>146.39676778375801</v>
      </c>
      <c r="DG12" s="1618">
        <v>148.55682685839599</v>
      </c>
      <c r="DH12" s="1618">
        <v>161.19495267188131</v>
      </c>
      <c r="DI12" s="1618">
        <v>169.99374008581941</v>
      </c>
      <c r="DJ12" s="1618">
        <v>179.4535422524493</v>
      </c>
      <c r="DK12" s="1618">
        <v>188.5573053567642</v>
      </c>
      <c r="DL12" s="1618">
        <v>197.71464908102831</v>
      </c>
      <c r="DM12" s="1618">
        <v>200.5643575704747</v>
      </c>
      <c r="DN12" s="1618">
        <v>152.53450012207031</v>
      </c>
      <c r="DO12" s="1618">
        <v>154.12471008300781</v>
      </c>
      <c r="DP12" s="1618">
        <v>173.82508850097656</v>
      </c>
      <c r="DQ12" s="1405">
        <v>185.38334655761719</v>
      </c>
      <c r="DR12" s="1404">
        <v>184.28919982910156</v>
      </c>
      <c r="DS12" s="1618">
        <v>188.71197509765625</v>
      </c>
      <c r="DT12" s="1618">
        <v>182.753662109375</v>
      </c>
      <c r="DU12" s="1618">
        <v>180.6893310546875</v>
      </c>
      <c r="DV12" s="1618">
        <v>183.20878601074219</v>
      </c>
      <c r="DW12" s="1618">
        <v>186.06391906738281</v>
      </c>
      <c r="DX12" s="1618">
        <v>189.46676635742188</v>
      </c>
      <c r="DY12" s="1618">
        <v>189.01890563964844</v>
      </c>
      <c r="DZ12" s="1618">
        <v>191.97402954101563</v>
      </c>
      <c r="EA12" s="1618">
        <v>192.7066650390625</v>
      </c>
      <c r="EB12" s="1618">
        <v>193.76998901367188</v>
      </c>
      <c r="EC12" s="1405">
        <v>193.5384521484375</v>
      </c>
      <c r="ED12" s="1404">
        <v>194.53</v>
      </c>
      <c r="EE12" s="1618">
        <v>195.22361755371094</v>
      </c>
      <c r="EF12" s="1618">
        <v>197.2625732421875</v>
      </c>
      <c r="EG12" s="1618">
        <v>199.26695251464844</v>
      </c>
      <c r="EH12" s="1618">
        <v>220.434326171875</v>
      </c>
      <c r="EI12" s="1618">
        <v>221.48828125</v>
      </c>
      <c r="EJ12" s="1618">
        <v>223.68620300292969</v>
      </c>
      <c r="EK12" s="1618">
        <v>221.88804626464844</v>
      </c>
      <c r="EL12" s="1618">
        <v>223.35360717773438</v>
      </c>
      <c r="EM12" s="1618">
        <v>223.67300415039063</v>
      </c>
      <c r="EN12" s="1618">
        <v>225.73060607910156</v>
      </c>
      <c r="EO12" s="1405">
        <v>226.07414245605469</v>
      </c>
      <c r="EP12" s="1404">
        <v>227.36772155761719</v>
      </c>
      <c r="EQ12" s="1618">
        <v>230.10726928710938</v>
      </c>
      <c r="ER12" s="1618">
        <v>230.32778930664063</v>
      </c>
      <c r="ES12" s="1618">
        <v>228.87554931640625</v>
      </c>
      <c r="ET12" s="1618">
        <v>227.238037109375</v>
      </c>
      <c r="EU12" s="1618">
        <v>202.75085263347199</v>
      </c>
      <c r="EV12" s="1618">
        <v>206.56865838156901</v>
      </c>
      <c r="EW12" s="1618">
        <v>210.459351375702</v>
      </c>
      <c r="EX12" s="1618">
        <v>214.68863258972399</v>
      </c>
      <c r="EY12" s="1618">
        <v>214.760756206857</v>
      </c>
      <c r="EZ12" s="1618">
        <v>214.89954467980399</v>
      </c>
      <c r="FA12" s="1405">
        <v>214.711095957168</v>
      </c>
    </row>
    <row r="13" spans="1:157" ht="26.25" customHeight="1" x14ac:dyDescent="0.45">
      <c r="A13" s="1403" t="s">
        <v>926</v>
      </c>
      <c r="B13" s="1618">
        <v>100.1876</v>
      </c>
      <c r="C13" s="1618">
        <v>100.1876</v>
      </c>
      <c r="D13" s="1618">
        <v>100.1876</v>
      </c>
      <c r="E13" s="1618">
        <v>100.16200000000001</v>
      </c>
      <c r="F13" s="1618">
        <v>101.5271</v>
      </c>
      <c r="G13" s="1618">
        <v>101.5271</v>
      </c>
      <c r="H13" s="1618">
        <v>102.0963</v>
      </c>
      <c r="I13" s="1618">
        <v>102.2122</v>
      </c>
      <c r="J13" s="1529">
        <v>102.2122</v>
      </c>
      <c r="K13" s="1618">
        <v>102.5583</v>
      </c>
      <c r="L13" s="1618">
        <v>102.5615</v>
      </c>
      <c r="M13" s="1618">
        <v>102.6041</v>
      </c>
      <c r="N13" s="1618">
        <v>105.22239999999999</v>
      </c>
      <c r="O13" s="1618">
        <v>105.22239999999999</v>
      </c>
      <c r="P13" s="1618">
        <v>105.22239999999999</v>
      </c>
      <c r="Q13" s="1618">
        <v>107.398</v>
      </c>
      <c r="R13" s="1618">
        <v>107.6168</v>
      </c>
      <c r="S13" s="1618">
        <v>110.41240000000001</v>
      </c>
      <c r="T13" s="1618">
        <v>110.7398</v>
      </c>
      <c r="U13" s="1618">
        <v>110.8</v>
      </c>
      <c r="V13" s="1618">
        <v>111.0192</v>
      </c>
      <c r="W13" s="1618">
        <v>115.6549</v>
      </c>
      <c r="X13" s="1618">
        <v>115.6549</v>
      </c>
      <c r="Y13" s="1618">
        <v>115.7373</v>
      </c>
      <c r="Z13" s="1618">
        <v>117.4404</v>
      </c>
      <c r="AA13" s="1618">
        <v>118.5215</v>
      </c>
      <c r="AB13" s="1618">
        <v>119.7741</v>
      </c>
      <c r="AC13" s="1618">
        <v>121.3235</v>
      </c>
      <c r="AD13" s="1618">
        <v>121.7321</v>
      </c>
      <c r="AE13" s="1618">
        <v>123.6405</v>
      </c>
      <c r="AF13" s="1618">
        <v>125.2885</v>
      </c>
      <c r="AG13" s="1618">
        <v>126.43859999999999</v>
      </c>
      <c r="AH13" s="1618">
        <v>128.1635</v>
      </c>
      <c r="AI13" s="1618">
        <v>131.6354</v>
      </c>
      <c r="AJ13" s="1618">
        <v>131.8852</v>
      </c>
      <c r="AK13" s="1618">
        <v>131.8852</v>
      </c>
      <c r="AL13" s="1618">
        <v>133.35339999999999</v>
      </c>
      <c r="AM13" s="1618">
        <v>135.6489</v>
      </c>
      <c r="AN13" s="1618">
        <v>136.03460000000001</v>
      </c>
      <c r="AO13" s="1618">
        <v>136.94810000000001</v>
      </c>
      <c r="AP13" s="1618">
        <v>137.9479</v>
      </c>
      <c r="AQ13" s="1618">
        <v>139.07570000000001</v>
      </c>
      <c r="AR13" s="1618">
        <v>141.61600000000001</v>
      </c>
      <c r="AS13" s="1618">
        <v>141.61600000000001</v>
      </c>
      <c r="AT13" s="1618">
        <v>142.6027</v>
      </c>
      <c r="AU13" s="1618">
        <v>143.54220000000001</v>
      </c>
      <c r="AV13" s="1618">
        <v>145.14840000000001</v>
      </c>
      <c r="AW13" s="1618">
        <v>146.19290000000001</v>
      </c>
      <c r="AX13" s="1618">
        <v>150.19569999999999</v>
      </c>
      <c r="AY13" s="1618">
        <v>150.26560000000001</v>
      </c>
      <c r="AZ13" s="1618">
        <v>151.3939</v>
      </c>
      <c r="BA13" s="1618">
        <v>152.53540000000001</v>
      </c>
      <c r="BB13" s="1618">
        <v>153.4907</v>
      </c>
      <c r="BC13" s="1618">
        <v>154.46340000000001</v>
      </c>
      <c r="BD13" s="1618">
        <v>155.19999999999999</v>
      </c>
      <c r="BE13" s="1618">
        <v>155.19999999999999</v>
      </c>
      <c r="BF13" s="1618">
        <v>156.09479999999999</v>
      </c>
      <c r="BG13" s="1618">
        <v>157.94110000000001</v>
      </c>
      <c r="BH13" s="1618">
        <v>158.8296</v>
      </c>
      <c r="BI13" s="1618">
        <v>160.37729999999999</v>
      </c>
      <c r="BJ13" s="1404">
        <v>161.19999999999999</v>
      </c>
      <c r="BK13" s="1618">
        <v>162.19999999999999</v>
      </c>
      <c r="BL13" s="1618">
        <v>163.7671</v>
      </c>
      <c r="BM13" s="1618">
        <v>164.71279999999999</v>
      </c>
      <c r="BN13" s="1618">
        <v>165.6129</v>
      </c>
      <c r="BO13" s="1618">
        <v>165.6129</v>
      </c>
      <c r="BP13" s="1618">
        <v>165.6129</v>
      </c>
      <c r="BQ13" s="1618">
        <v>166.5</v>
      </c>
      <c r="BR13" s="1618">
        <v>166.5</v>
      </c>
      <c r="BS13" s="1618">
        <v>167.46180000000001</v>
      </c>
      <c r="BT13" s="1618">
        <v>167.5</v>
      </c>
      <c r="BU13" s="1405">
        <v>168.6</v>
      </c>
      <c r="BV13" s="1404">
        <v>169.6397</v>
      </c>
      <c r="BW13" s="1618">
        <v>170.76329999999999</v>
      </c>
      <c r="BX13" s="1618">
        <v>173.1919</v>
      </c>
      <c r="BY13" s="1618">
        <v>175.74199999999999</v>
      </c>
      <c r="BZ13" s="1618">
        <v>175.77789999999999</v>
      </c>
      <c r="CA13" s="1618">
        <v>176.9888</v>
      </c>
      <c r="CB13" s="1618">
        <v>161.1</v>
      </c>
      <c r="CC13" s="1618">
        <v>102.38404083251953</v>
      </c>
      <c r="CD13" s="1618">
        <v>102.53</v>
      </c>
      <c r="CE13" s="1618">
        <v>102.94279479980469</v>
      </c>
      <c r="CF13" s="1618">
        <v>103.15399169921875</v>
      </c>
      <c r="CG13" s="1405">
        <v>102.81557464599609</v>
      </c>
      <c r="CH13" s="1404">
        <v>103.73471069335938</v>
      </c>
      <c r="CI13" s="1618">
        <v>103.82060241699219</v>
      </c>
      <c r="CJ13" s="1618">
        <v>105.417544026261</v>
      </c>
      <c r="CK13" s="1618">
        <v>109.03252216996719</v>
      </c>
      <c r="CL13" s="1618">
        <v>107.9268761324133</v>
      </c>
      <c r="CM13" s="1618">
        <v>108.3393733517734</v>
      </c>
      <c r="CN13" s="1618">
        <v>108.555573189353</v>
      </c>
      <c r="CO13" s="1618">
        <v>108.719172499444</v>
      </c>
      <c r="CP13" s="1618">
        <v>109.7145294727535</v>
      </c>
      <c r="CQ13" s="1618">
        <v>109.8527038475769</v>
      </c>
      <c r="CR13" s="1618">
        <v>109.8448369701708</v>
      </c>
      <c r="CS13" s="1405">
        <v>110.012590176917</v>
      </c>
      <c r="CT13" s="1404">
        <v>110.7032004295191</v>
      </c>
      <c r="CU13" s="1618">
        <v>112.5151074048661</v>
      </c>
      <c r="CV13" s="1618">
        <v>112.7140536399228</v>
      </c>
      <c r="CW13" s="1618">
        <v>113.25970486074</v>
      </c>
      <c r="CX13" s="1618">
        <v>113.4010299712305</v>
      </c>
      <c r="CY13" s="1618">
        <v>113.68136818735231</v>
      </c>
      <c r="CZ13" s="1618">
        <v>115.31397827557301</v>
      </c>
      <c r="DA13" s="1618">
        <v>116.40897099999999</v>
      </c>
      <c r="DB13" s="1618">
        <v>116.9368104606171</v>
      </c>
      <c r="DC13" s="1618">
        <v>118.47211537948399</v>
      </c>
      <c r="DD13" s="1618">
        <v>118.66934977749609</v>
      </c>
      <c r="DE13" s="1405">
        <v>119.91665190650841</v>
      </c>
      <c r="DF13" s="1404">
        <v>120.59357554853111</v>
      </c>
      <c r="DG13" s="1618">
        <v>123.9674985209827</v>
      </c>
      <c r="DH13" s="1618">
        <v>127.779484516205</v>
      </c>
      <c r="DI13" s="1618">
        <v>130.81928276293959</v>
      </c>
      <c r="DJ13" s="1618">
        <v>132.48957682649731</v>
      </c>
      <c r="DK13" s="1618">
        <v>130.14899584646861</v>
      </c>
      <c r="DL13" s="1618">
        <v>131.74975417032149</v>
      </c>
      <c r="DM13" s="1618">
        <v>133.81436076117421</v>
      </c>
      <c r="DN13" s="1618">
        <v>116.22079467773438</v>
      </c>
      <c r="DO13" s="1618">
        <v>119.04799652099609</v>
      </c>
      <c r="DP13" s="1618">
        <v>123.35573577880859</v>
      </c>
      <c r="DQ13" s="1405">
        <v>126.51514434814453</v>
      </c>
      <c r="DR13" s="1404">
        <v>128.741943359375</v>
      </c>
      <c r="DS13" s="1618">
        <v>130.30296325683594</v>
      </c>
      <c r="DT13" s="1618">
        <v>128.44801330566406</v>
      </c>
      <c r="DU13" s="1618">
        <v>129.48368835449219</v>
      </c>
      <c r="DV13" s="1618">
        <v>133.54676818847656</v>
      </c>
      <c r="DW13" s="1618">
        <v>137.39462280273438</v>
      </c>
      <c r="DX13" s="1618">
        <v>140.26707458496094</v>
      </c>
      <c r="DY13" s="1618">
        <v>139.87127685546875</v>
      </c>
      <c r="DZ13" s="1618">
        <v>140.78489685058594</v>
      </c>
      <c r="EA13" s="1618">
        <v>141.97344970703125</v>
      </c>
      <c r="EB13" s="1618">
        <v>144.09223937988281</v>
      </c>
      <c r="EC13" s="1405">
        <v>144.44810485839844</v>
      </c>
      <c r="ED13" s="1404">
        <v>146.22</v>
      </c>
      <c r="EE13" s="1618">
        <v>147.87576293945313</v>
      </c>
      <c r="EF13" s="1618">
        <v>148.02757263183594</v>
      </c>
      <c r="EG13" s="1618">
        <v>148.49501037597656</v>
      </c>
      <c r="EH13" s="1618">
        <v>151.21830749511719</v>
      </c>
      <c r="EI13" s="1618">
        <v>151.63233947753906</v>
      </c>
      <c r="EJ13" s="1618">
        <v>154.45707702636719</v>
      </c>
      <c r="EK13" s="1618">
        <v>157.17413330078125</v>
      </c>
      <c r="EL13" s="1618">
        <v>160.81466674804688</v>
      </c>
      <c r="EM13" s="1618">
        <v>160.598876953125</v>
      </c>
      <c r="EN13" s="1618">
        <v>161.17251586914063</v>
      </c>
      <c r="EO13" s="1405">
        <v>161.75563049316406</v>
      </c>
      <c r="EP13" s="1404">
        <v>163.11441040039063</v>
      </c>
      <c r="EQ13" s="1618">
        <v>163.79411315917969</v>
      </c>
      <c r="ER13" s="1618">
        <v>163.95330810546875</v>
      </c>
      <c r="ES13" s="1618">
        <v>164.64938354492188</v>
      </c>
      <c r="ET13" s="1618">
        <v>165.82096862792969</v>
      </c>
      <c r="EU13" s="1618">
        <v>167.37898387974599</v>
      </c>
      <c r="EV13" s="1618">
        <v>165.591668559612</v>
      </c>
      <c r="EW13" s="1618">
        <v>165.37814538766401</v>
      </c>
      <c r="EX13" s="1618">
        <v>165.84907590226101</v>
      </c>
      <c r="EY13" s="1618">
        <v>165.92137880998399</v>
      </c>
      <c r="EZ13" s="1618">
        <v>165.96930002353</v>
      </c>
      <c r="FA13" s="1405">
        <v>165.89184932456001</v>
      </c>
    </row>
    <row r="14" spans="1:157" ht="26.25" customHeight="1" x14ac:dyDescent="0.45">
      <c r="A14" s="1403" t="s">
        <v>927</v>
      </c>
      <c r="B14" s="1618">
        <v>106.7488</v>
      </c>
      <c r="C14" s="1618">
        <v>107.2393</v>
      </c>
      <c r="D14" s="1618">
        <v>107.7664</v>
      </c>
      <c r="E14" s="1618">
        <v>107.9191</v>
      </c>
      <c r="F14" s="1618">
        <v>108.77589999999999</v>
      </c>
      <c r="G14" s="1618">
        <v>111.0659</v>
      </c>
      <c r="H14" s="1618">
        <v>112.8321</v>
      </c>
      <c r="I14" s="1618">
        <v>113.0151</v>
      </c>
      <c r="J14" s="1529">
        <v>113.5021</v>
      </c>
      <c r="K14" s="1618">
        <v>115.4211</v>
      </c>
      <c r="L14" s="1618">
        <v>116.5368</v>
      </c>
      <c r="M14" s="1618">
        <v>116.8013</v>
      </c>
      <c r="N14" s="1618">
        <v>122.3683</v>
      </c>
      <c r="O14" s="1618">
        <v>122.62739999999999</v>
      </c>
      <c r="P14" s="1618">
        <v>122.62739999999999</v>
      </c>
      <c r="Q14" s="1618">
        <v>123.3522</v>
      </c>
      <c r="R14" s="1618">
        <v>124.9504</v>
      </c>
      <c r="S14" s="1618">
        <v>126.7847</v>
      </c>
      <c r="T14" s="1618">
        <v>126.8536</v>
      </c>
      <c r="U14" s="1618">
        <v>127.5</v>
      </c>
      <c r="V14" s="1618">
        <v>127.79300000000001</v>
      </c>
      <c r="W14" s="1618">
        <v>133.59989999999999</v>
      </c>
      <c r="X14" s="1618">
        <v>141.45910000000001</v>
      </c>
      <c r="Y14" s="1618">
        <v>143.44720000000001</v>
      </c>
      <c r="Z14" s="1618">
        <v>147.29730000000001</v>
      </c>
      <c r="AA14" s="1618">
        <v>150.7679</v>
      </c>
      <c r="AB14" s="1618">
        <v>150.95580000000001</v>
      </c>
      <c r="AC14" s="1618">
        <v>151.90039999999999</v>
      </c>
      <c r="AD14" s="1618">
        <v>153.77180000000001</v>
      </c>
      <c r="AE14" s="1618">
        <v>156.59129999999999</v>
      </c>
      <c r="AF14" s="1618">
        <v>159.19710000000001</v>
      </c>
      <c r="AG14" s="1618">
        <v>160.48670000000001</v>
      </c>
      <c r="AH14" s="1618">
        <v>162.2919</v>
      </c>
      <c r="AI14" s="1618">
        <v>173.548</v>
      </c>
      <c r="AJ14" s="1618">
        <v>178.88390000000001</v>
      </c>
      <c r="AK14" s="1618">
        <v>182.0119</v>
      </c>
      <c r="AL14" s="1618">
        <v>184.17449999999999</v>
      </c>
      <c r="AM14" s="1618">
        <v>188.88059999999999</v>
      </c>
      <c r="AN14" s="1618">
        <v>191.20650000000001</v>
      </c>
      <c r="AO14" s="1618">
        <v>194.52590000000001</v>
      </c>
      <c r="AP14" s="1618">
        <v>196.69710000000001</v>
      </c>
      <c r="AQ14" s="1618">
        <v>199.46340000000001</v>
      </c>
      <c r="AR14" s="1618">
        <v>204.22300000000001</v>
      </c>
      <c r="AS14" s="1618">
        <v>204.1463</v>
      </c>
      <c r="AT14" s="1618">
        <v>207.04060000000001</v>
      </c>
      <c r="AU14" s="1618">
        <v>215.12129999999999</v>
      </c>
      <c r="AV14" s="1618">
        <v>216.4632</v>
      </c>
      <c r="AW14" s="1618">
        <v>218.8835</v>
      </c>
      <c r="AX14" s="1618">
        <v>229.13849999999999</v>
      </c>
      <c r="AY14" s="1618">
        <v>231.95320000000001</v>
      </c>
      <c r="AZ14" s="1618">
        <v>236.61609999999999</v>
      </c>
      <c r="BA14" s="1618">
        <v>237.81299999999999</v>
      </c>
      <c r="BB14" s="1618">
        <v>238.77610000000001</v>
      </c>
      <c r="BC14" s="1618">
        <v>240.91560000000001</v>
      </c>
      <c r="BD14" s="1618">
        <v>143.4</v>
      </c>
      <c r="BE14" s="1618">
        <v>243.9</v>
      </c>
      <c r="BF14" s="1618">
        <v>245.7647</v>
      </c>
      <c r="BG14" s="1618">
        <v>251.24600000000001</v>
      </c>
      <c r="BH14" s="1618">
        <v>253.54390000000001</v>
      </c>
      <c r="BI14" s="1618">
        <v>257.14580000000001</v>
      </c>
      <c r="BJ14" s="1404">
        <v>260.60000000000002</v>
      </c>
      <c r="BK14" s="1618">
        <v>262.7</v>
      </c>
      <c r="BL14" s="1618">
        <v>266.387</v>
      </c>
      <c r="BM14" s="1618">
        <v>270.11399999999998</v>
      </c>
      <c r="BN14" s="1618">
        <v>272.65679999999998</v>
      </c>
      <c r="BO14" s="1618">
        <v>274.26179999999999</v>
      </c>
      <c r="BP14" s="1618">
        <v>276.04969999999997</v>
      </c>
      <c r="BQ14" s="1618">
        <v>277.8</v>
      </c>
      <c r="BR14" s="1618">
        <v>280</v>
      </c>
      <c r="BS14" s="1618">
        <v>283.26159999999999</v>
      </c>
      <c r="BT14" s="1618">
        <v>287.2</v>
      </c>
      <c r="BU14" s="1405">
        <v>291.10000000000002</v>
      </c>
      <c r="BV14" s="1404">
        <v>293.77339999999998</v>
      </c>
      <c r="BW14" s="1618">
        <v>297.45420000000001</v>
      </c>
      <c r="BX14" s="1618">
        <v>303.98360000000002</v>
      </c>
      <c r="BY14" s="1618">
        <v>308.2133</v>
      </c>
      <c r="BZ14" s="1618">
        <v>313.64179999999999</v>
      </c>
      <c r="CA14" s="1618">
        <v>315.38249999999999</v>
      </c>
      <c r="CB14" s="1618">
        <v>273</v>
      </c>
      <c r="CC14" s="1618">
        <v>107.22267150878906</v>
      </c>
      <c r="CD14" s="1618">
        <v>107.42</v>
      </c>
      <c r="CE14" s="1618">
        <v>108.49237060546875</v>
      </c>
      <c r="CF14" s="1618">
        <v>108.37828826904297</v>
      </c>
      <c r="CG14" s="1405">
        <v>109.35191345214844</v>
      </c>
      <c r="CH14" s="1404">
        <v>109.47854614257813</v>
      </c>
      <c r="CI14" s="1618">
        <v>109.90973663330078</v>
      </c>
      <c r="CJ14" s="1618">
        <v>110.3949947026813</v>
      </c>
      <c r="CK14" s="1618">
        <v>118.2814385689515</v>
      </c>
      <c r="CL14" s="1618">
        <v>112.06728592810251</v>
      </c>
      <c r="CM14" s="1618">
        <v>112.07748490589459</v>
      </c>
      <c r="CN14" s="1618">
        <v>112.236926259662</v>
      </c>
      <c r="CO14" s="1618">
        <v>110.7180868740586</v>
      </c>
      <c r="CP14" s="1618">
        <v>110.5088456599792</v>
      </c>
      <c r="CQ14" s="1618">
        <v>111.1376265487586</v>
      </c>
      <c r="CR14" s="1618">
        <v>111.3596329903409</v>
      </c>
      <c r="CS14" s="1405">
        <v>111.3317863437134</v>
      </c>
      <c r="CT14" s="1404">
        <v>112.769356205158</v>
      </c>
      <c r="CU14" s="1618">
        <v>114.1919563841696</v>
      </c>
      <c r="CV14" s="1618">
        <v>114.4455241227605</v>
      </c>
      <c r="CW14" s="1618">
        <v>115.9824119112408</v>
      </c>
      <c r="CX14" s="1618">
        <v>116.0924325439445</v>
      </c>
      <c r="CY14" s="1618">
        <v>116.11520186602201</v>
      </c>
      <c r="CZ14" s="1618">
        <v>117.4751350587788</v>
      </c>
      <c r="DA14" s="1618">
        <v>117.7350588</v>
      </c>
      <c r="DB14" s="1618">
        <v>118.00185009353611</v>
      </c>
      <c r="DC14" s="1618">
        <v>119.0944530210279</v>
      </c>
      <c r="DD14" s="1618">
        <v>123.1538890033173</v>
      </c>
      <c r="DE14" s="1405">
        <v>124.0221402446996</v>
      </c>
      <c r="DF14" s="1404">
        <v>126.2993731755495</v>
      </c>
      <c r="DG14" s="1618">
        <v>128.7246147503711</v>
      </c>
      <c r="DH14" s="1618">
        <v>133.94740973352739</v>
      </c>
      <c r="DI14" s="1618">
        <v>141.8267465804426</v>
      </c>
      <c r="DJ14" s="1618">
        <v>147.19742699423679</v>
      </c>
      <c r="DK14" s="1618">
        <v>152.45873612819199</v>
      </c>
      <c r="DL14" s="1618">
        <v>157.15367665670081</v>
      </c>
      <c r="DM14" s="1618">
        <v>160.6125345211116</v>
      </c>
      <c r="DN14" s="1618">
        <v>137.09968566894531</v>
      </c>
      <c r="DO14" s="1618">
        <v>140.072998046875</v>
      </c>
      <c r="DP14" s="1618">
        <v>149.94422912597656</v>
      </c>
      <c r="DQ14" s="1405">
        <v>150.38796997070313</v>
      </c>
      <c r="DR14" s="1404">
        <v>152.25250244140625</v>
      </c>
      <c r="DS14" s="1618">
        <v>155.63240051269531</v>
      </c>
      <c r="DT14" s="1618">
        <v>151.50502014160156</v>
      </c>
      <c r="DU14" s="1618">
        <v>153.52731323242188</v>
      </c>
      <c r="DV14" s="1618">
        <v>161.97317504882813</v>
      </c>
      <c r="DW14" s="1618">
        <v>168.39363098144531</v>
      </c>
      <c r="DX14" s="1618">
        <v>177.18287658691406</v>
      </c>
      <c r="DY14" s="1618">
        <v>176.01846313476563</v>
      </c>
      <c r="DZ14" s="1618">
        <v>178.30899047851563</v>
      </c>
      <c r="EA14" s="1618">
        <v>180.47579956054688</v>
      </c>
      <c r="EB14" s="1618">
        <v>185.07781982421875</v>
      </c>
      <c r="EC14" s="1405">
        <v>187.80270385742188</v>
      </c>
      <c r="ED14" s="1404">
        <v>191.63</v>
      </c>
      <c r="EE14" s="1618">
        <v>195.41648864746094</v>
      </c>
      <c r="EF14" s="1618">
        <v>196.04278564453125</v>
      </c>
      <c r="EG14" s="1618">
        <v>197.5673828125</v>
      </c>
      <c r="EH14" s="1618">
        <v>201.02593994140625</v>
      </c>
      <c r="EI14" s="1618">
        <v>202.84262084960938</v>
      </c>
      <c r="EJ14" s="1618">
        <v>207.40650939941406</v>
      </c>
      <c r="EK14" s="1618">
        <v>210.49929809570313</v>
      </c>
      <c r="EL14" s="1618">
        <v>211.73568725585938</v>
      </c>
      <c r="EM14" s="1618">
        <v>215.03799438476563</v>
      </c>
      <c r="EN14" s="1618">
        <v>218.25331115722656</v>
      </c>
      <c r="EO14" s="1405">
        <v>220.38682556152344</v>
      </c>
      <c r="EP14" s="1404">
        <v>224.88265991210938</v>
      </c>
      <c r="EQ14" s="1618">
        <v>227.6636962890625</v>
      </c>
      <c r="ER14" s="1618">
        <v>236.53813171386719</v>
      </c>
      <c r="ES14" s="1618">
        <v>242.67791748046875</v>
      </c>
      <c r="ET14" s="1618">
        <v>246.20524597167969</v>
      </c>
      <c r="EU14" s="1618">
        <v>243.60634993647801</v>
      </c>
      <c r="EV14" s="1618">
        <v>245.30348241334499</v>
      </c>
      <c r="EW14" s="1618">
        <v>244.924859237314</v>
      </c>
      <c r="EX14" s="1618">
        <v>246.870236597998</v>
      </c>
      <c r="EY14" s="1618">
        <v>247.584398338211</v>
      </c>
      <c r="EZ14" s="1618">
        <v>246.127681924434</v>
      </c>
      <c r="FA14" s="1405">
        <v>248.34507823095899</v>
      </c>
    </row>
    <row r="15" spans="1:157" ht="26.25" customHeight="1" x14ac:dyDescent="0.45">
      <c r="A15" s="1403" t="s">
        <v>928</v>
      </c>
      <c r="B15" s="1618">
        <v>103.9593</v>
      </c>
      <c r="C15" s="1618">
        <v>104.6216</v>
      </c>
      <c r="D15" s="1618">
        <v>105.85169999999999</v>
      </c>
      <c r="E15" s="1618">
        <v>105.85120000000001</v>
      </c>
      <c r="F15" s="1618">
        <v>108.7617</v>
      </c>
      <c r="G15" s="1618">
        <v>111.2002</v>
      </c>
      <c r="H15" s="1618">
        <v>111.642</v>
      </c>
      <c r="I15" s="1618">
        <v>111.6584</v>
      </c>
      <c r="J15" s="1529">
        <v>111.6584</v>
      </c>
      <c r="K15" s="1618">
        <v>112.315</v>
      </c>
      <c r="L15" s="1618">
        <v>112.3295</v>
      </c>
      <c r="M15" s="1618">
        <v>112.3295</v>
      </c>
      <c r="N15" s="1618">
        <v>113.4659</v>
      </c>
      <c r="O15" s="1618">
        <v>113.4659</v>
      </c>
      <c r="P15" s="1618">
        <v>113.4661</v>
      </c>
      <c r="Q15" s="1618">
        <v>113.8438</v>
      </c>
      <c r="R15" s="1618">
        <v>114.4213</v>
      </c>
      <c r="S15" s="1618">
        <v>115.261</v>
      </c>
      <c r="T15" s="1618">
        <v>115.261</v>
      </c>
      <c r="U15" s="1618">
        <v>115.5</v>
      </c>
      <c r="V15" s="1618">
        <v>115.53749999999999</v>
      </c>
      <c r="W15" s="1618">
        <v>122.4593</v>
      </c>
      <c r="X15" s="1618">
        <v>122.4593</v>
      </c>
      <c r="Y15" s="1618">
        <v>128.2921</v>
      </c>
      <c r="Z15" s="1618">
        <v>136.4316</v>
      </c>
      <c r="AA15" s="1618">
        <v>139.1602</v>
      </c>
      <c r="AB15" s="1618">
        <v>139.46639999999999</v>
      </c>
      <c r="AC15" s="1618">
        <v>140.02420000000001</v>
      </c>
      <c r="AD15" s="1618">
        <v>140.7243</v>
      </c>
      <c r="AE15" s="1618">
        <v>143.6567</v>
      </c>
      <c r="AF15" s="1618">
        <v>143.6567</v>
      </c>
      <c r="AG15" s="1618">
        <v>145.0933</v>
      </c>
      <c r="AH15" s="1618">
        <v>149.7115</v>
      </c>
      <c r="AI15" s="1618">
        <v>157.78710000000001</v>
      </c>
      <c r="AJ15" s="1618">
        <v>158.70099999999999</v>
      </c>
      <c r="AK15" s="1618">
        <v>162.66820000000001</v>
      </c>
      <c r="AL15" s="1618">
        <v>166.71430000000001</v>
      </c>
      <c r="AM15" s="1618">
        <v>174.4667</v>
      </c>
      <c r="AN15" s="1618">
        <v>178.15870000000001</v>
      </c>
      <c r="AO15" s="1618">
        <v>183.24520000000001</v>
      </c>
      <c r="AP15" s="1618">
        <v>186.19759999999999</v>
      </c>
      <c r="AQ15" s="1618">
        <v>191.46629999999999</v>
      </c>
      <c r="AR15" s="1618">
        <v>194.5129</v>
      </c>
      <c r="AS15" s="1618">
        <v>194.5129</v>
      </c>
      <c r="AT15" s="1618">
        <v>198.41069999999999</v>
      </c>
      <c r="AU15" s="1618">
        <v>198.4967</v>
      </c>
      <c r="AV15" s="1618">
        <v>199.48500000000001</v>
      </c>
      <c r="AW15" s="1618">
        <v>200.70269999999999</v>
      </c>
      <c r="AX15" s="1618">
        <v>208.56970000000001</v>
      </c>
      <c r="AY15" s="1618">
        <v>208.7337</v>
      </c>
      <c r="AZ15" s="1618">
        <v>208.9016</v>
      </c>
      <c r="BA15" s="1618">
        <v>208.84139999999999</v>
      </c>
      <c r="BB15" s="1618">
        <v>212.3408</v>
      </c>
      <c r="BC15" s="1618">
        <v>212.55279999999999</v>
      </c>
      <c r="BD15" s="1618">
        <v>212.6</v>
      </c>
      <c r="BE15" s="1618">
        <v>212.7</v>
      </c>
      <c r="BF15" s="1618">
        <v>216.7533</v>
      </c>
      <c r="BG15" s="1618">
        <v>217.02760000000001</v>
      </c>
      <c r="BH15" s="1618">
        <v>217.12950000000001</v>
      </c>
      <c r="BI15" s="1618">
        <v>217.2175</v>
      </c>
      <c r="BJ15" s="1404">
        <v>220</v>
      </c>
      <c r="BK15" s="1618">
        <v>221.4</v>
      </c>
      <c r="BL15" s="1618">
        <v>222.97319999999999</v>
      </c>
      <c r="BM15" s="1618">
        <v>226.87119999999999</v>
      </c>
      <c r="BN15" s="1618">
        <v>230.3588</v>
      </c>
      <c r="BO15" s="1618">
        <v>230.3588</v>
      </c>
      <c r="BP15" s="1618">
        <v>230.3588</v>
      </c>
      <c r="BQ15" s="1618">
        <v>230.4</v>
      </c>
      <c r="BR15" s="1618">
        <v>232.5</v>
      </c>
      <c r="BS15" s="1618">
        <v>234.85400000000001</v>
      </c>
      <c r="BT15" s="1618">
        <v>234.9</v>
      </c>
      <c r="BU15" s="1405">
        <v>235</v>
      </c>
      <c r="BV15" s="1404">
        <v>237.82380000000001</v>
      </c>
      <c r="BW15" s="1618">
        <v>239.08860000000001</v>
      </c>
      <c r="BX15" s="1618">
        <v>241.602</v>
      </c>
      <c r="BY15" s="1618">
        <v>244.56479999999999</v>
      </c>
      <c r="BZ15" s="1618">
        <v>244.56479999999999</v>
      </c>
      <c r="CA15" s="1618">
        <v>244.56479999999999</v>
      </c>
      <c r="CB15" s="1618">
        <v>286.2</v>
      </c>
      <c r="CC15" s="1618">
        <v>102.81304931640625</v>
      </c>
      <c r="CD15" s="1618">
        <v>102.95</v>
      </c>
      <c r="CE15" s="1618">
        <v>103.57405090332031</v>
      </c>
      <c r="CF15" s="1618">
        <v>105.28929138183594</v>
      </c>
      <c r="CG15" s="1405">
        <v>107.47026824951172</v>
      </c>
      <c r="CH15" s="1404">
        <v>107.57524871826172</v>
      </c>
      <c r="CI15" s="1618">
        <v>107.57378387451172</v>
      </c>
      <c r="CJ15" s="1618">
        <v>107.90157984098541</v>
      </c>
      <c r="CK15" s="1618">
        <v>100.08277309550731</v>
      </c>
      <c r="CL15" s="1618">
        <v>108.0473402709157</v>
      </c>
      <c r="CM15" s="1618">
        <v>108.0050117925191</v>
      </c>
      <c r="CN15" s="1618">
        <v>108.04921068120601</v>
      </c>
      <c r="CO15" s="1618">
        <v>108.0557084619046</v>
      </c>
      <c r="CP15" s="1618">
        <v>107.51515579884951</v>
      </c>
      <c r="CQ15" s="1618">
        <v>107.68697781360039</v>
      </c>
      <c r="CR15" s="1618">
        <v>107.7113254674922</v>
      </c>
      <c r="CS15" s="1405">
        <v>107.7290483798086</v>
      </c>
      <c r="CT15" s="1404">
        <v>107.9310634099384</v>
      </c>
      <c r="CU15" s="1618">
        <v>108.02624333157129</v>
      </c>
      <c r="CV15" s="1618">
        <v>108.03573452766921</v>
      </c>
      <c r="CW15" s="1618">
        <v>108.5718357563638</v>
      </c>
      <c r="CX15" s="1618">
        <v>108.9068346034913</v>
      </c>
      <c r="CY15" s="1618">
        <v>108.9530302962836</v>
      </c>
      <c r="CZ15" s="1618">
        <v>109.972153886953</v>
      </c>
      <c r="DA15" s="1618">
        <v>108.39</v>
      </c>
      <c r="DB15" s="1618">
        <v>108.4713152567322</v>
      </c>
      <c r="DC15" s="1618">
        <v>108.68871624595231</v>
      </c>
      <c r="DD15" s="1618">
        <v>108.7687360259187</v>
      </c>
      <c r="DE15" s="1405">
        <v>108.82779832722549</v>
      </c>
      <c r="DF15" s="1404">
        <v>108.8745561819409</v>
      </c>
      <c r="DG15" s="1618">
        <v>109.4406895975787</v>
      </c>
      <c r="DH15" s="1618">
        <v>111.1920706635823</v>
      </c>
      <c r="DI15" s="1618">
        <v>112.5492783533887</v>
      </c>
      <c r="DJ15" s="1618">
        <v>113.4809948254328</v>
      </c>
      <c r="DK15" s="1618">
        <v>113.7815623978357</v>
      </c>
      <c r="DL15" s="1618">
        <v>115.55997784619041</v>
      </c>
      <c r="DM15" s="1618">
        <v>116.209789617929</v>
      </c>
      <c r="DN15" s="1618">
        <v>108.71247100830078</v>
      </c>
      <c r="DO15" s="1618">
        <v>109.58522033691406</v>
      </c>
      <c r="DP15" s="1618">
        <v>110.84165191650391</v>
      </c>
      <c r="DQ15" s="1405">
        <v>111.52717590332031</v>
      </c>
      <c r="DR15" s="1404">
        <v>111.01441192626953</v>
      </c>
      <c r="DS15" s="1618">
        <v>113.27256774902344</v>
      </c>
      <c r="DT15" s="1618">
        <v>110.41507720947266</v>
      </c>
      <c r="DU15" s="1618">
        <v>110.99617767333984</v>
      </c>
      <c r="DV15" s="1618">
        <v>115.41545867919922</v>
      </c>
      <c r="DW15" s="1618">
        <v>119.7171630859375</v>
      </c>
      <c r="DX15" s="1618">
        <v>124.44200897216797</v>
      </c>
      <c r="DY15" s="1618">
        <v>120.93083190917969</v>
      </c>
      <c r="DZ15" s="1618">
        <v>121.05122375488281</v>
      </c>
      <c r="EA15" s="1618">
        <v>123.73379516601563</v>
      </c>
      <c r="EB15" s="1618">
        <v>126.41595458984375</v>
      </c>
      <c r="EC15" s="1405">
        <v>127.07347869873047</v>
      </c>
      <c r="ED15" s="1404">
        <v>133</v>
      </c>
      <c r="EE15" s="1618">
        <v>135.582275390625</v>
      </c>
      <c r="EF15" s="1618">
        <v>136.59686279296875</v>
      </c>
      <c r="EG15" s="1618">
        <v>136.95884704589844</v>
      </c>
      <c r="EH15" s="1618">
        <v>144.55461120605469</v>
      </c>
      <c r="EI15" s="1618">
        <v>144.70101928710938</v>
      </c>
      <c r="EJ15" s="1618">
        <v>146.81318664550781</v>
      </c>
      <c r="EK15" s="1618">
        <v>147.5076904296875</v>
      </c>
      <c r="EL15" s="1618">
        <v>149.69334411621094</v>
      </c>
      <c r="EM15" s="1618">
        <v>150.53636169433594</v>
      </c>
      <c r="EN15" s="1618">
        <v>151.12181091308594</v>
      </c>
      <c r="EO15" s="1405">
        <v>151.30471801757813</v>
      </c>
      <c r="EP15" s="1404">
        <v>151.53724670410156</v>
      </c>
      <c r="EQ15" s="1618">
        <v>152.20205688476563</v>
      </c>
      <c r="ER15" s="1618">
        <v>152.04429626464844</v>
      </c>
      <c r="ES15" s="1618">
        <v>152.94218444824219</v>
      </c>
      <c r="ET15" s="1618">
        <v>153.67959594726563</v>
      </c>
      <c r="EU15" s="1618">
        <v>153.327034109669</v>
      </c>
      <c r="EV15" s="1618">
        <v>153.485953362429</v>
      </c>
      <c r="EW15" s="1618">
        <v>153.63039177969</v>
      </c>
      <c r="EX15" s="1618">
        <v>156.486697207692</v>
      </c>
      <c r="EY15" s="1618">
        <v>156.951667122164</v>
      </c>
      <c r="EZ15" s="1618">
        <v>156.953358063536</v>
      </c>
      <c r="FA15" s="1405">
        <v>157.059503706073</v>
      </c>
    </row>
    <row r="16" spans="1:157" ht="26.25" customHeight="1" x14ac:dyDescent="0.45">
      <c r="A16" s="1403" t="s">
        <v>929</v>
      </c>
      <c r="B16" s="1618">
        <v>107.0847</v>
      </c>
      <c r="C16" s="1618">
        <v>108.6623</v>
      </c>
      <c r="D16" s="1618">
        <v>109.8905</v>
      </c>
      <c r="E16" s="1618">
        <v>110.66540000000001</v>
      </c>
      <c r="F16" s="1618">
        <v>115.792</v>
      </c>
      <c r="G16" s="1618">
        <v>115.792</v>
      </c>
      <c r="H16" s="1618">
        <v>115.792</v>
      </c>
      <c r="I16" s="1618">
        <v>111.33799999999999</v>
      </c>
      <c r="J16" s="1529">
        <v>109.92700000000001</v>
      </c>
      <c r="K16" s="1618">
        <v>112.25060000000001</v>
      </c>
      <c r="L16" s="1618">
        <v>113.6581</v>
      </c>
      <c r="M16" s="1618">
        <v>114.7796</v>
      </c>
      <c r="N16" s="1618">
        <v>117.0545</v>
      </c>
      <c r="O16" s="1618">
        <v>117.0545</v>
      </c>
      <c r="P16" s="1618">
        <v>117.0545</v>
      </c>
      <c r="Q16" s="1618">
        <v>117.43340000000001</v>
      </c>
      <c r="R16" s="1618">
        <v>119.5151</v>
      </c>
      <c r="S16" s="1618">
        <v>121.5341</v>
      </c>
      <c r="T16" s="1618">
        <v>121.56399999999999</v>
      </c>
      <c r="U16" s="1618">
        <v>121.5</v>
      </c>
      <c r="V16" s="1618">
        <v>124.2084</v>
      </c>
      <c r="W16" s="1618">
        <v>129.1054</v>
      </c>
      <c r="X16" s="1618">
        <v>130.40010000000001</v>
      </c>
      <c r="Y16" s="1618">
        <v>130.40010000000001</v>
      </c>
      <c r="Z16" s="1618">
        <v>133.28530000000001</v>
      </c>
      <c r="AA16" s="1618">
        <v>135.2988</v>
      </c>
      <c r="AB16" s="1618">
        <v>138.5471</v>
      </c>
      <c r="AC16" s="1618">
        <v>142.4973</v>
      </c>
      <c r="AD16" s="1618">
        <v>144.65049999999999</v>
      </c>
      <c r="AE16" s="1618">
        <v>145.54730000000001</v>
      </c>
      <c r="AF16" s="1618">
        <v>146.42779999999999</v>
      </c>
      <c r="AG16" s="1618">
        <v>146.50139999999999</v>
      </c>
      <c r="AH16" s="1618">
        <v>146.60650000000001</v>
      </c>
      <c r="AI16" s="1618">
        <v>153.18680000000001</v>
      </c>
      <c r="AJ16" s="1618">
        <v>153.9847</v>
      </c>
      <c r="AK16" s="1618">
        <v>155.0078</v>
      </c>
      <c r="AL16" s="1618">
        <v>157.9641</v>
      </c>
      <c r="AM16" s="1618">
        <v>158.13419999999999</v>
      </c>
      <c r="AN16" s="1618">
        <v>160.60599999999999</v>
      </c>
      <c r="AO16" s="1618">
        <v>163.08750000000001</v>
      </c>
      <c r="AP16" s="1618">
        <v>165.43170000000001</v>
      </c>
      <c r="AQ16" s="1618">
        <v>167.1806</v>
      </c>
      <c r="AR16" s="1618">
        <v>169.06059999999999</v>
      </c>
      <c r="AS16" s="1618">
        <v>168.57749999999999</v>
      </c>
      <c r="AT16" s="1618">
        <v>170.23480000000001</v>
      </c>
      <c r="AU16" s="1618">
        <v>171.49379999999999</v>
      </c>
      <c r="AV16" s="1618">
        <v>173.46559999999999</v>
      </c>
      <c r="AW16" s="1618">
        <v>176.1875</v>
      </c>
      <c r="AX16" s="1618">
        <v>178.99430000000001</v>
      </c>
      <c r="AY16" s="1618">
        <v>180.1694</v>
      </c>
      <c r="AZ16" s="1618">
        <v>183.3741</v>
      </c>
      <c r="BA16" s="1618">
        <v>184.91130000000001</v>
      </c>
      <c r="BB16" s="1618">
        <v>186.63890000000001</v>
      </c>
      <c r="BC16" s="1618">
        <v>187.1763</v>
      </c>
      <c r="BD16" s="1618">
        <v>189.7</v>
      </c>
      <c r="BE16" s="1618">
        <v>189.7</v>
      </c>
      <c r="BF16" s="1618">
        <v>189.70060000000001</v>
      </c>
      <c r="BG16" s="1618">
        <v>191.9819</v>
      </c>
      <c r="BH16" s="1618">
        <v>192.00829999999999</v>
      </c>
      <c r="BI16" s="1618">
        <v>193.45519999999999</v>
      </c>
      <c r="BJ16" s="1404">
        <v>195</v>
      </c>
      <c r="BK16" s="1618">
        <v>195</v>
      </c>
      <c r="BL16" s="1618">
        <v>196.55340000000001</v>
      </c>
      <c r="BM16" s="1618">
        <v>198.87049999999999</v>
      </c>
      <c r="BN16" s="1618">
        <v>200.6653</v>
      </c>
      <c r="BO16" s="1618">
        <v>200.69159999999999</v>
      </c>
      <c r="BP16" s="1618">
        <v>200.71350000000001</v>
      </c>
      <c r="BQ16" s="1618">
        <v>200.7</v>
      </c>
      <c r="BR16" s="1618">
        <v>200.8</v>
      </c>
      <c r="BS16" s="1618">
        <v>203.25909999999999</v>
      </c>
      <c r="BT16" s="1618">
        <v>203.3</v>
      </c>
      <c r="BU16" s="1405">
        <v>205.6</v>
      </c>
      <c r="BV16" s="1404">
        <v>208.107</v>
      </c>
      <c r="BW16" s="1618">
        <v>211.286</v>
      </c>
      <c r="BX16" s="1618">
        <v>211.322</v>
      </c>
      <c r="BY16" s="1618">
        <v>214.92400000000001</v>
      </c>
      <c r="BZ16" s="1618">
        <v>215.04249999999999</v>
      </c>
      <c r="CA16" s="1618">
        <v>219.72890000000001</v>
      </c>
      <c r="CB16" s="1618">
        <v>248.6</v>
      </c>
      <c r="CC16" s="1618">
        <v>104.94633483886719</v>
      </c>
      <c r="CD16" s="1618">
        <v>105.39</v>
      </c>
      <c r="CE16" s="1618">
        <v>105.38295745849609</v>
      </c>
      <c r="CF16" s="1618">
        <v>105.46334075927734</v>
      </c>
      <c r="CG16" s="1405">
        <v>107.34317016601563</v>
      </c>
      <c r="CH16" s="1404">
        <v>108.31182861328125</v>
      </c>
      <c r="CI16" s="1618">
        <v>107.71128845214844</v>
      </c>
      <c r="CJ16" s="1618">
        <v>107.781800047351</v>
      </c>
      <c r="CK16" s="1618">
        <v>112.0612638240291</v>
      </c>
      <c r="CL16" s="1618">
        <v>108.5278534213019</v>
      </c>
      <c r="CM16" s="1618">
        <v>110.469332517117</v>
      </c>
      <c r="CN16" s="1618">
        <v>110.53691097885201</v>
      </c>
      <c r="CO16" s="1618">
        <v>111.46360779090629</v>
      </c>
      <c r="CP16" s="1618">
        <v>112.7894091178278</v>
      </c>
      <c r="CQ16" s="1618">
        <v>112.8660939119703</v>
      </c>
      <c r="CR16" s="1618">
        <v>113.00534964473179</v>
      </c>
      <c r="CS16" s="1405">
        <v>113.1117307590537</v>
      </c>
      <c r="CT16" s="1404">
        <v>113.53542358348371</v>
      </c>
      <c r="CU16" s="1618">
        <v>113.5248377479964</v>
      </c>
      <c r="CV16" s="1618">
        <v>114.3867488394541</v>
      </c>
      <c r="CW16" s="1618">
        <v>114.9909069781243</v>
      </c>
      <c r="CX16" s="1618">
        <v>114.9909069781243</v>
      </c>
      <c r="CY16" s="1618">
        <v>115.7433668845205</v>
      </c>
      <c r="CZ16" s="1618">
        <v>116.7944814002628</v>
      </c>
      <c r="DA16" s="1618">
        <v>115.88</v>
      </c>
      <c r="DB16" s="1618">
        <v>116.3831894049038</v>
      </c>
      <c r="DC16" s="1618">
        <v>117.4331048666994</v>
      </c>
      <c r="DD16" s="1618">
        <v>117.9493088439427</v>
      </c>
      <c r="DE16" s="1405">
        <v>123.2185905548815</v>
      </c>
      <c r="DF16" s="1404">
        <v>123.8151265224535</v>
      </c>
      <c r="DG16" s="1618">
        <v>125.5570894030642</v>
      </c>
      <c r="DH16" s="1618">
        <v>128.8205391045185</v>
      </c>
      <c r="DI16" s="1618">
        <v>134.01961733029799</v>
      </c>
      <c r="DJ16" s="1618">
        <v>135.75152831076451</v>
      </c>
      <c r="DK16" s="1618">
        <v>139.10357502526909</v>
      </c>
      <c r="DL16" s="1618">
        <v>141.16028948554899</v>
      </c>
      <c r="DM16" s="1618">
        <v>141.78180922632791</v>
      </c>
      <c r="DN16" s="1618">
        <v>111.51677703857422</v>
      </c>
      <c r="DO16" s="1618">
        <v>112.11578369140625</v>
      </c>
      <c r="DP16" s="1618">
        <v>114.14525604248047</v>
      </c>
      <c r="DQ16" s="1405">
        <v>115.73628234863281</v>
      </c>
      <c r="DR16" s="1404">
        <v>116.72906494140625</v>
      </c>
      <c r="DS16" s="1618">
        <v>117.93870544433594</v>
      </c>
      <c r="DT16" s="1618">
        <v>118.52527618408203</v>
      </c>
      <c r="DU16" s="1618">
        <v>120.17724609375</v>
      </c>
      <c r="DV16" s="1618">
        <v>123.62213134765625</v>
      </c>
      <c r="DW16" s="1618">
        <v>125.35513305664063</v>
      </c>
      <c r="DX16" s="1618">
        <v>129.80299377441406</v>
      </c>
      <c r="DY16" s="1618">
        <v>131.26522827148438</v>
      </c>
      <c r="DZ16" s="1618">
        <v>133.25700378417969</v>
      </c>
      <c r="EA16" s="1618">
        <v>137.47055053710938</v>
      </c>
      <c r="EB16" s="1618">
        <v>145.12060546875</v>
      </c>
      <c r="EC16" s="1405">
        <v>148.08717346191406</v>
      </c>
      <c r="ED16" s="1404">
        <v>150.79</v>
      </c>
      <c r="EE16" s="1618">
        <v>155.60250854492188</v>
      </c>
      <c r="EF16" s="1618">
        <v>157.32801818847656</v>
      </c>
      <c r="EG16" s="1618">
        <v>160.88957214355469</v>
      </c>
      <c r="EH16" s="1618">
        <v>162.64852905273438</v>
      </c>
      <c r="EI16" s="1618">
        <v>163.87593078613281</v>
      </c>
      <c r="EJ16" s="1618">
        <v>166.57151794433594</v>
      </c>
      <c r="EK16" s="1618">
        <v>170.0374755859375</v>
      </c>
      <c r="EL16" s="1618">
        <v>170.41307067871094</v>
      </c>
      <c r="EM16" s="1618">
        <v>171.29205322265625</v>
      </c>
      <c r="EN16" s="1618">
        <v>171.84249877929688</v>
      </c>
      <c r="EO16" s="1405">
        <v>172.57418823242188</v>
      </c>
      <c r="EP16" s="1404">
        <v>175.5946044921875</v>
      </c>
      <c r="EQ16" s="1618">
        <v>177.63401794433594</v>
      </c>
      <c r="ER16" s="1618">
        <v>178.31080627441406</v>
      </c>
      <c r="ES16" s="1618">
        <v>178.17767333984375</v>
      </c>
      <c r="ET16" s="1618">
        <v>179.63432312011719</v>
      </c>
      <c r="EU16" s="1618">
        <v>179.57287818811099</v>
      </c>
      <c r="EV16" s="1618">
        <v>179.817281575761</v>
      </c>
      <c r="EW16" s="1618">
        <v>180.28515856582399</v>
      </c>
      <c r="EX16" s="1618">
        <v>183.71463708894001</v>
      </c>
      <c r="EY16" s="1618">
        <v>183.90964518358999</v>
      </c>
      <c r="EZ16" s="1618">
        <v>183.49376993012299</v>
      </c>
      <c r="FA16" s="1405">
        <v>184.594521346882</v>
      </c>
    </row>
    <row r="17" spans="1:158" ht="26.25" customHeight="1" x14ac:dyDescent="0.45">
      <c r="A17" s="1403" t="s">
        <v>930</v>
      </c>
      <c r="B17" s="1618"/>
      <c r="C17" s="1618"/>
      <c r="D17" s="1618"/>
      <c r="E17" s="1618"/>
      <c r="F17" s="1618"/>
      <c r="G17" s="1618"/>
      <c r="H17" s="1618"/>
      <c r="I17" s="1618"/>
      <c r="J17" s="1529"/>
      <c r="K17" s="1618"/>
      <c r="L17" s="1618"/>
      <c r="M17" s="1618"/>
      <c r="N17" s="1618"/>
      <c r="O17" s="1618"/>
      <c r="P17" s="1618"/>
      <c r="Q17" s="1618"/>
      <c r="R17" s="1618"/>
      <c r="S17" s="1618"/>
      <c r="T17" s="1618"/>
      <c r="U17" s="1618"/>
      <c r="V17" s="1618"/>
      <c r="W17" s="1618"/>
      <c r="X17" s="1618"/>
      <c r="Y17" s="1618"/>
      <c r="Z17" s="1618"/>
      <c r="AA17" s="1618"/>
      <c r="AB17" s="1618"/>
      <c r="AC17" s="1618"/>
      <c r="AD17" s="1618"/>
      <c r="AE17" s="1618"/>
      <c r="AF17" s="1618"/>
      <c r="AG17" s="1618"/>
      <c r="AH17" s="1618"/>
      <c r="AI17" s="1618"/>
      <c r="AJ17" s="1618"/>
      <c r="AK17" s="1618"/>
      <c r="AL17" s="1618"/>
      <c r="AM17" s="1618"/>
      <c r="AN17" s="1618"/>
      <c r="AO17" s="1618"/>
      <c r="AP17" s="1618"/>
      <c r="AQ17" s="1618"/>
      <c r="AR17" s="1618"/>
      <c r="AS17" s="1618"/>
      <c r="AT17" s="1618"/>
      <c r="AU17" s="1618"/>
      <c r="AV17" s="1618"/>
      <c r="AW17" s="1618"/>
      <c r="AX17" s="1618"/>
      <c r="AY17" s="1618"/>
      <c r="AZ17" s="1618"/>
      <c r="BA17" s="1618"/>
      <c r="BB17" s="1618"/>
      <c r="BC17" s="1618"/>
      <c r="BD17" s="1618"/>
      <c r="BE17" s="1618"/>
      <c r="BF17" s="1618"/>
      <c r="BG17" s="1618"/>
      <c r="BH17" s="1618"/>
      <c r="BI17" s="1618"/>
      <c r="BJ17" s="1404"/>
      <c r="BK17" s="1618"/>
      <c r="BL17" s="1618"/>
      <c r="BM17" s="1618"/>
      <c r="BN17" s="1618"/>
      <c r="BO17" s="1618"/>
      <c r="BP17" s="1618"/>
      <c r="BQ17" s="1618"/>
      <c r="BR17" s="1618"/>
      <c r="BS17" s="1618"/>
      <c r="BT17" s="1618"/>
      <c r="BU17" s="1405"/>
      <c r="BV17" s="1404"/>
      <c r="BW17" s="1618"/>
      <c r="BX17" s="1618"/>
      <c r="BY17" s="1618"/>
      <c r="BZ17" s="1618"/>
      <c r="CA17" s="1618"/>
      <c r="CB17" s="1618"/>
      <c r="CC17" s="1618">
        <v>100.55</v>
      </c>
      <c r="CD17" s="1618">
        <v>101.34</v>
      </c>
      <c r="CE17" s="1618">
        <v>101.13868713378906</v>
      </c>
      <c r="CF17" s="1618">
        <v>101.14160919189453</v>
      </c>
      <c r="CG17" s="1405">
        <v>100.80606842041016</v>
      </c>
      <c r="CH17" s="1404">
        <v>100.77668762207031</v>
      </c>
      <c r="CI17" s="1618">
        <v>100.77668762207031</v>
      </c>
      <c r="CJ17" s="1618">
        <v>100.7823402093541</v>
      </c>
      <c r="CK17" s="1618">
        <v>100</v>
      </c>
      <c r="CL17" s="1618">
        <v>100.7823402093541</v>
      </c>
      <c r="CM17" s="1618">
        <v>104.09184319085431</v>
      </c>
      <c r="CN17" s="1618">
        <v>103.270895763411</v>
      </c>
      <c r="CO17" s="1618">
        <v>103.27089576341071</v>
      </c>
      <c r="CP17" s="1618">
        <v>103.27089576341071</v>
      </c>
      <c r="CQ17" s="1618">
        <v>103.27089576341071</v>
      </c>
      <c r="CR17" s="1618">
        <v>103.27089576341071</v>
      </c>
      <c r="CS17" s="1405">
        <v>104.0915208855084</v>
      </c>
      <c r="CT17" s="1404">
        <v>104.1076776012512</v>
      </c>
      <c r="CU17" s="1618">
        <v>108.2398830444485</v>
      </c>
      <c r="CV17" s="1618">
        <v>108.68484663827979</v>
      </c>
      <c r="CW17" s="1618">
        <v>109.809058882947</v>
      </c>
      <c r="CX17" s="1618">
        <v>109.809058882947</v>
      </c>
      <c r="CY17" s="1618">
        <v>109.809058882947</v>
      </c>
      <c r="CZ17" s="1618">
        <v>110.65767278583129</v>
      </c>
      <c r="DA17" s="1618">
        <v>110.63</v>
      </c>
      <c r="DB17" s="1618">
        <v>110.646643219805</v>
      </c>
      <c r="DC17" s="1618">
        <v>110.646643219805</v>
      </c>
      <c r="DD17" s="1618">
        <v>110.64417793063841</v>
      </c>
      <c r="DE17" s="1405">
        <v>110.64417793063841</v>
      </c>
      <c r="DF17" s="1404">
        <v>110.64417793063841</v>
      </c>
      <c r="DG17" s="1618">
        <v>111.3616334027942</v>
      </c>
      <c r="DH17" s="1618">
        <v>111.9075840395374</v>
      </c>
      <c r="DI17" s="1618">
        <v>112.16447076531129</v>
      </c>
      <c r="DJ17" s="1618">
        <v>113.20756185714239</v>
      </c>
      <c r="DK17" s="1618">
        <v>116.22822947233981</v>
      </c>
      <c r="DL17" s="1618">
        <v>116.4713111241101</v>
      </c>
      <c r="DM17" s="1618">
        <v>116.5987362690374</v>
      </c>
      <c r="DN17" s="1618">
        <v>114.04114532470703</v>
      </c>
      <c r="DO17" s="1618">
        <v>114.16558074951172</v>
      </c>
      <c r="DP17" s="1618">
        <v>111.28983306884766</v>
      </c>
      <c r="DQ17" s="1405">
        <v>111.89029693603516</v>
      </c>
      <c r="DR17" s="1404">
        <v>112.79326629638672</v>
      </c>
      <c r="DS17" s="1618">
        <v>113.36605834960938</v>
      </c>
      <c r="DT17" s="1618">
        <v>112.89414215087891</v>
      </c>
      <c r="DU17" s="1618">
        <v>112.99269104003906</v>
      </c>
      <c r="DV17" s="1618">
        <v>113.94554138183594</v>
      </c>
      <c r="DW17" s="1618">
        <v>117.49131011962891</v>
      </c>
      <c r="DX17" s="1618">
        <v>118.28751373291016</v>
      </c>
      <c r="DY17" s="1618">
        <v>118.26364135742188</v>
      </c>
      <c r="DZ17" s="1618">
        <v>119.7366943359375</v>
      </c>
      <c r="EA17" s="1618">
        <v>120.48746490478516</v>
      </c>
      <c r="EB17" s="1618">
        <v>120.69422912597656</v>
      </c>
      <c r="EC17" s="1405">
        <v>120.93173980712891</v>
      </c>
      <c r="ED17" s="1404">
        <v>122.55</v>
      </c>
      <c r="EE17" s="1618">
        <v>123.44393920898438</v>
      </c>
      <c r="EF17" s="1618">
        <v>123.42639923095703</v>
      </c>
      <c r="EG17" s="1618">
        <v>123.89414978027344</v>
      </c>
      <c r="EH17" s="1618">
        <v>123.90380096435547</v>
      </c>
      <c r="EI17" s="1618">
        <v>124.81594085693359</v>
      </c>
      <c r="EJ17" s="1618">
        <v>131.64739990234375</v>
      </c>
      <c r="EK17" s="1618">
        <v>132.90763854980469</v>
      </c>
      <c r="EL17" s="1618">
        <v>135.61685180664063</v>
      </c>
      <c r="EM17" s="1618">
        <v>140.50222778320313</v>
      </c>
      <c r="EN17" s="1618">
        <v>140.65164184570313</v>
      </c>
      <c r="EO17" s="1405">
        <v>140.87336730957031</v>
      </c>
      <c r="EP17" s="1404">
        <v>141.44703674316406</v>
      </c>
      <c r="EQ17" s="1618">
        <v>143.28114318847656</v>
      </c>
      <c r="ER17" s="1618">
        <v>143.87843322753906</v>
      </c>
      <c r="ES17" s="1618">
        <v>144.84564208984375</v>
      </c>
      <c r="ET17" s="1618">
        <v>144.88542175292969</v>
      </c>
      <c r="EU17" s="1618">
        <v>144.62675036712599</v>
      </c>
      <c r="EV17" s="1618">
        <v>143.230148864005</v>
      </c>
      <c r="EW17" s="1618">
        <v>142.14695751106899</v>
      </c>
      <c r="EX17" s="1618">
        <v>144.50048066872</v>
      </c>
      <c r="EY17" s="1618">
        <v>144.50048066872</v>
      </c>
      <c r="EZ17" s="1618">
        <v>144.46525648806801</v>
      </c>
      <c r="FA17" s="1405">
        <v>145.94385651406699</v>
      </c>
    </row>
    <row r="18" spans="1:158" ht="26.25" customHeight="1" x14ac:dyDescent="0.45">
      <c r="A18" s="1403" t="s">
        <v>931</v>
      </c>
      <c r="B18" s="1618">
        <v>106.84229999999999</v>
      </c>
      <c r="C18" s="1618">
        <v>108.9255</v>
      </c>
      <c r="D18" s="1618">
        <v>110.949</v>
      </c>
      <c r="E18" s="1618">
        <v>111.9736</v>
      </c>
      <c r="F18" s="1618">
        <v>114.0059</v>
      </c>
      <c r="G18" s="1618">
        <v>116.9362</v>
      </c>
      <c r="H18" s="1618">
        <v>118.8827</v>
      </c>
      <c r="I18" s="1618">
        <v>118.9819</v>
      </c>
      <c r="J18" s="1529">
        <v>118.986</v>
      </c>
      <c r="K18" s="1618">
        <v>120.80459999999999</v>
      </c>
      <c r="L18" s="1618">
        <v>122.1263</v>
      </c>
      <c r="M18" s="1618">
        <v>122.77379999999999</v>
      </c>
      <c r="N18" s="1618">
        <v>127.45699999999999</v>
      </c>
      <c r="O18" s="1618">
        <v>129.72550000000001</v>
      </c>
      <c r="P18" s="1618">
        <v>129.72550000000001</v>
      </c>
      <c r="Q18" s="1618">
        <v>130.5248</v>
      </c>
      <c r="R18" s="1618">
        <v>131.94929999999999</v>
      </c>
      <c r="S18" s="1618">
        <v>133.82419999999999</v>
      </c>
      <c r="T18" s="1618">
        <v>134.32679999999999</v>
      </c>
      <c r="U18" s="1618">
        <v>135.1</v>
      </c>
      <c r="V18" s="1618">
        <v>135.3038</v>
      </c>
      <c r="W18" s="1618">
        <v>140.72210000000001</v>
      </c>
      <c r="X18" s="1618">
        <v>142.41579999999999</v>
      </c>
      <c r="Y18" s="1618">
        <v>142.41579999999999</v>
      </c>
      <c r="Z18" s="1618">
        <v>145.69139999999999</v>
      </c>
      <c r="AA18" s="1618">
        <v>147.87450000000001</v>
      </c>
      <c r="AB18" s="1618">
        <v>150.8468</v>
      </c>
      <c r="AC18" s="1618">
        <v>156.99529999999999</v>
      </c>
      <c r="AD18" s="1618">
        <v>157.6388</v>
      </c>
      <c r="AE18" s="1618">
        <v>159.49379999999999</v>
      </c>
      <c r="AF18" s="1618">
        <v>160.0051</v>
      </c>
      <c r="AG18" s="1618">
        <v>163.0214</v>
      </c>
      <c r="AH18" s="1618">
        <v>166.4692</v>
      </c>
      <c r="AI18" s="1618">
        <v>170.95009999999999</v>
      </c>
      <c r="AJ18" s="1618">
        <v>171.55439999999999</v>
      </c>
      <c r="AK18" s="1618">
        <v>173.2792</v>
      </c>
      <c r="AL18" s="1618">
        <v>174.77869999999999</v>
      </c>
      <c r="AM18" s="1618">
        <v>177.0504</v>
      </c>
      <c r="AN18" s="1618">
        <v>178.47980000000001</v>
      </c>
      <c r="AO18" s="1618">
        <v>180.18039999999999</v>
      </c>
      <c r="AP18" s="1618">
        <v>181.8537</v>
      </c>
      <c r="AQ18" s="1618">
        <v>184.27119999999999</v>
      </c>
      <c r="AR18" s="1618">
        <v>187.3861</v>
      </c>
      <c r="AS18" s="1618">
        <v>186.17740000000001</v>
      </c>
      <c r="AT18" s="1618">
        <v>188.3477</v>
      </c>
      <c r="AU18" s="1618">
        <v>193.97659999999999</v>
      </c>
      <c r="AV18" s="1618">
        <v>195.90960000000001</v>
      </c>
      <c r="AW18" s="1618">
        <v>198.67169999999999</v>
      </c>
      <c r="AX18" s="1618">
        <v>202.6309</v>
      </c>
      <c r="AY18" s="1618">
        <v>204.1422</v>
      </c>
      <c r="AZ18" s="1618">
        <v>208.30959999999999</v>
      </c>
      <c r="BA18" s="1618">
        <v>210.4838</v>
      </c>
      <c r="BB18" s="1618">
        <v>211.66919999999999</v>
      </c>
      <c r="BC18" s="1618">
        <v>212.5779</v>
      </c>
      <c r="BD18" s="1618">
        <v>215.2</v>
      </c>
      <c r="BE18" s="1618">
        <v>216.1</v>
      </c>
      <c r="BF18" s="1618">
        <v>217.39449999999999</v>
      </c>
      <c r="BG18" s="1618">
        <v>222.1096</v>
      </c>
      <c r="BH18" s="1618">
        <v>223.3305</v>
      </c>
      <c r="BI18" s="1618">
        <v>225.74879999999999</v>
      </c>
      <c r="BJ18" s="1404">
        <v>228.4</v>
      </c>
      <c r="BK18" s="1618">
        <v>230.5</v>
      </c>
      <c r="BL18" s="1618">
        <v>233.23500000000001</v>
      </c>
      <c r="BM18" s="1618">
        <v>236.38050000000001</v>
      </c>
      <c r="BN18" s="1618">
        <v>238.6876</v>
      </c>
      <c r="BO18" s="1618">
        <v>239.54230000000001</v>
      </c>
      <c r="BP18" s="1618">
        <v>241.0471</v>
      </c>
      <c r="BQ18" s="1618">
        <v>241.8</v>
      </c>
      <c r="BR18" s="1618">
        <v>242.4</v>
      </c>
      <c r="BS18" s="1618">
        <v>243.87119999999999</v>
      </c>
      <c r="BT18" s="1618">
        <v>246.3</v>
      </c>
      <c r="BU18" s="1405">
        <v>248.3</v>
      </c>
      <c r="BV18" s="1404">
        <v>250.3466</v>
      </c>
      <c r="BW18" s="1618">
        <v>253.50299999999999</v>
      </c>
      <c r="BX18" s="1618">
        <v>255.23099999999999</v>
      </c>
      <c r="BY18" s="1618">
        <v>259.95030000000003</v>
      </c>
      <c r="BZ18" s="1618">
        <v>261.28539999999998</v>
      </c>
      <c r="CA18" s="1618">
        <v>266.61180000000002</v>
      </c>
      <c r="CB18" s="1618">
        <v>292</v>
      </c>
      <c r="CC18" s="1618">
        <v>107.74015808105469</v>
      </c>
      <c r="CD18" s="1618">
        <v>108</v>
      </c>
      <c r="CE18" s="1618">
        <v>109.56643676757813</v>
      </c>
      <c r="CF18" s="1618">
        <v>109.90731048583984</v>
      </c>
      <c r="CG18" s="1405">
        <v>109.856140136718</v>
      </c>
      <c r="CH18" s="1404">
        <v>110.53645324707031</v>
      </c>
      <c r="CI18" s="1618">
        <v>110.83835601806641</v>
      </c>
      <c r="CJ18" s="1618">
        <v>111.2955444048753</v>
      </c>
      <c r="CK18" s="1618">
        <v>105.4876948902369</v>
      </c>
      <c r="CL18" s="1618">
        <v>112.33120458186001</v>
      </c>
      <c r="CM18" s="1618">
        <v>112.7396384280152</v>
      </c>
      <c r="CN18" s="1618">
        <v>113.13423899859799</v>
      </c>
      <c r="CO18" s="1618">
        <v>113.4834211256741</v>
      </c>
      <c r="CP18" s="1618">
        <v>112.9595093825524</v>
      </c>
      <c r="CQ18" s="1618">
        <v>113.26642445552601</v>
      </c>
      <c r="CR18" s="1618">
        <v>113.5964033265485</v>
      </c>
      <c r="CS18" s="1405">
        <v>114.02322099992691</v>
      </c>
      <c r="CT18" s="1404">
        <v>114.7690988990927</v>
      </c>
      <c r="CU18" s="1618">
        <v>115.6618170658009</v>
      </c>
      <c r="CV18" s="1618">
        <v>116.1196547952471</v>
      </c>
      <c r="CW18" s="1618">
        <v>117.0456954004045</v>
      </c>
      <c r="CX18" s="1618">
        <v>117.3104598536308</v>
      </c>
      <c r="CY18" s="1618">
        <v>117.86530997276751</v>
      </c>
      <c r="CZ18" s="1618">
        <v>119.4028792327388</v>
      </c>
      <c r="DA18" s="1618">
        <v>120.29</v>
      </c>
      <c r="DB18" s="1618">
        <v>121.0518221532019</v>
      </c>
      <c r="DC18" s="1618">
        <v>122.85925735103341</v>
      </c>
      <c r="DD18" s="1618">
        <v>123.9347820807802</v>
      </c>
      <c r="DE18" s="1405">
        <v>126.0748701513422</v>
      </c>
      <c r="DF18" s="1404">
        <v>127.17849656476621</v>
      </c>
      <c r="DG18" s="1618">
        <v>131.2197308507385</v>
      </c>
      <c r="DH18" s="1618">
        <v>135.8964629185449</v>
      </c>
      <c r="DI18" s="1618">
        <v>144.21336584574971</v>
      </c>
      <c r="DJ18" s="1618">
        <v>149.37391813535729</v>
      </c>
      <c r="DK18" s="1618">
        <v>155.27145408578119</v>
      </c>
      <c r="DL18" s="1618">
        <v>159.59466166408049</v>
      </c>
      <c r="DM18" s="1618">
        <v>163.59301146317949</v>
      </c>
      <c r="DN18" s="1618">
        <v>145.09017944335938</v>
      </c>
      <c r="DO18" s="1618">
        <v>149.75199890136719</v>
      </c>
      <c r="DP18" s="1618">
        <v>162.25543212890625</v>
      </c>
      <c r="DQ18" s="1405">
        <v>169.98530578613281</v>
      </c>
      <c r="DR18" s="1404">
        <v>173.82818603515625</v>
      </c>
      <c r="DS18" s="1618">
        <v>178.67678833007813</v>
      </c>
      <c r="DT18" s="1618">
        <v>174.93333435058594</v>
      </c>
      <c r="DU18" s="1618">
        <v>179.46255493164063</v>
      </c>
      <c r="DV18" s="1618">
        <v>191.95362854003906</v>
      </c>
      <c r="DW18" s="1618">
        <v>201.75495910644531</v>
      </c>
      <c r="DX18" s="1618">
        <v>214.53106689453125</v>
      </c>
      <c r="DY18" s="1618">
        <v>214.24415588378906</v>
      </c>
      <c r="DZ18" s="1618">
        <v>216.48452758789063</v>
      </c>
      <c r="EA18" s="1618">
        <v>217.08927917480469</v>
      </c>
      <c r="EB18" s="1618">
        <v>219.73373413085938</v>
      </c>
      <c r="EC18" s="1405">
        <v>222.77912902832031</v>
      </c>
      <c r="ED18" s="1404">
        <v>229.5</v>
      </c>
      <c r="EE18" s="1618">
        <v>232.83621215820313</v>
      </c>
      <c r="EF18" s="1618">
        <v>233.53950500488281</v>
      </c>
      <c r="EG18" s="1618">
        <v>236.68806457519531</v>
      </c>
      <c r="EH18" s="1618">
        <v>238.55032348632813</v>
      </c>
      <c r="EI18" s="1618">
        <v>241.04563903808594</v>
      </c>
      <c r="EJ18" s="1618">
        <v>248.81056213378906</v>
      </c>
      <c r="EK18" s="1618">
        <v>246.0618896484375</v>
      </c>
      <c r="EL18" s="1618">
        <v>253.95668029785156</v>
      </c>
      <c r="EM18" s="1618">
        <v>260.0130615234375</v>
      </c>
      <c r="EN18" s="1618">
        <v>263.56710815429688</v>
      </c>
      <c r="EO18" s="1405">
        <v>265.88543701171875</v>
      </c>
      <c r="EP18" s="1404">
        <v>270.50918579101563</v>
      </c>
      <c r="EQ18" s="1618">
        <v>272.62203979492188</v>
      </c>
      <c r="ER18" s="1618">
        <v>274.25363159179688</v>
      </c>
      <c r="ES18" s="1618">
        <v>277.37493896484375</v>
      </c>
      <c r="ET18" s="1618">
        <v>279.52655029296875</v>
      </c>
      <c r="EU18" s="1618">
        <v>268.45685435524302</v>
      </c>
      <c r="EV18" s="1618">
        <v>275.04629052050001</v>
      </c>
      <c r="EW18" s="1618">
        <v>275.27222695402901</v>
      </c>
      <c r="EX18" s="1618">
        <v>278.32175588603798</v>
      </c>
      <c r="EY18" s="1618">
        <v>279.32299239730901</v>
      </c>
      <c r="EZ18" s="1618">
        <v>289.09930094978603</v>
      </c>
      <c r="FA18" s="1405">
        <v>287.84525692598203</v>
      </c>
    </row>
    <row r="19" spans="1:158" ht="26.25" customHeight="1" x14ac:dyDescent="0.45">
      <c r="A19" s="1406" t="s">
        <v>932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1618"/>
      <c r="W19" s="1618"/>
      <c r="X19" s="1618"/>
      <c r="Y19" s="1618"/>
      <c r="Z19" s="1618"/>
      <c r="AA19" s="1618"/>
      <c r="AB19" s="1618"/>
      <c r="AC19" s="1618"/>
      <c r="AD19" s="1618"/>
      <c r="AE19" s="1618"/>
      <c r="AF19" s="1618"/>
      <c r="AG19" s="1618"/>
      <c r="AH19" s="1618"/>
      <c r="AI19" s="1618"/>
      <c r="AJ19" s="1618"/>
      <c r="AK19" s="1618"/>
      <c r="AL19" s="1618"/>
      <c r="AM19" s="1618"/>
      <c r="AN19" s="1618"/>
      <c r="AO19" s="1618"/>
      <c r="AP19" s="1618"/>
      <c r="AQ19" s="1619"/>
      <c r="AR19" s="24"/>
      <c r="AS19" s="1528"/>
      <c r="AT19" s="1528"/>
      <c r="AU19" s="1528"/>
      <c r="AV19" s="1528"/>
      <c r="AW19" s="1528"/>
      <c r="AX19" s="1618"/>
      <c r="AY19" s="1618"/>
      <c r="AZ19" s="1618"/>
      <c r="BA19" s="1618"/>
      <c r="BB19" s="1618"/>
      <c r="BC19" s="1618"/>
      <c r="BD19" s="1618"/>
      <c r="BE19" s="1618"/>
      <c r="BF19" s="1618"/>
      <c r="BG19" s="1618"/>
      <c r="BH19" s="1618"/>
      <c r="BI19" s="1618"/>
      <c r="BJ19" s="1404"/>
      <c r="BK19" s="1618"/>
      <c r="BL19" s="1618"/>
      <c r="BM19" s="1618"/>
      <c r="BN19" s="1618"/>
      <c r="BO19" s="1618"/>
      <c r="BP19" s="1618"/>
      <c r="BQ19" s="1618"/>
      <c r="BR19" s="1618"/>
      <c r="BS19" s="1618"/>
      <c r="BT19" s="1618"/>
      <c r="BU19" s="1405"/>
      <c r="BV19" s="1404"/>
      <c r="BW19" s="1618"/>
      <c r="BX19" s="1618"/>
      <c r="BY19" s="1618"/>
      <c r="BZ19" s="1618"/>
      <c r="CA19" s="1618"/>
      <c r="CB19" s="1618"/>
      <c r="CC19" s="1618"/>
      <c r="CD19" s="1618"/>
      <c r="CE19" s="1618"/>
      <c r="CF19" s="1618"/>
      <c r="CG19" s="1405"/>
      <c r="CH19" s="1404"/>
      <c r="CI19" s="1618"/>
      <c r="CJ19" s="1618"/>
      <c r="CK19" s="1618"/>
      <c r="CL19" s="1618"/>
      <c r="CM19" s="1618"/>
      <c r="CN19" s="1618"/>
      <c r="CO19" s="1618"/>
      <c r="CP19" s="1618"/>
      <c r="CQ19" s="1618"/>
      <c r="CR19" s="1618"/>
      <c r="CS19" s="1405"/>
      <c r="CT19" s="1404"/>
      <c r="CU19" s="1618"/>
      <c r="CV19" s="1618"/>
      <c r="CW19" s="1618"/>
      <c r="CX19" s="1618"/>
      <c r="CY19" s="1618"/>
      <c r="CZ19" s="1618"/>
      <c r="DA19" s="1618"/>
      <c r="DB19" s="1618"/>
      <c r="DC19" s="1618"/>
      <c r="DD19" s="1618"/>
      <c r="DE19" s="1405"/>
      <c r="DF19" s="1404"/>
      <c r="DG19" s="1618"/>
      <c r="DH19" s="1618"/>
      <c r="DI19" s="1618"/>
      <c r="DJ19" s="1618"/>
      <c r="DK19" s="1618"/>
      <c r="DL19" s="1618"/>
      <c r="DM19" s="1618"/>
      <c r="DN19" s="1618"/>
      <c r="DO19" s="1618"/>
      <c r="DP19" s="1618"/>
      <c r="DQ19" s="1405"/>
      <c r="DR19" s="1404"/>
      <c r="DS19" s="1618"/>
      <c r="DT19" s="1618"/>
      <c r="DU19" s="1618"/>
      <c r="DV19" s="1618"/>
      <c r="DW19" s="1618"/>
      <c r="DX19" s="1618"/>
      <c r="DY19" s="1618"/>
      <c r="DZ19" s="1618"/>
      <c r="EA19" s="1618"/>
      <c r="EB19" s="1618"/>
      <c r="EC19" s="1405"/>
      <c r="ED19" s="1404"/>
      <c r="EE19" s="1618"/>
      <c r="EF19" s="1618"/>
      <c r="EG19" s="1618"/>
      <c r="EH19" s="1618"/>
      <c r="EI19" s="1618"/>
      <c r="EJ19" s="1618"/>
      <c r="EK19" s="1618"/>
      <c r="EL19" s="1618"/>
      <c r="EM19" s="1618"/>
      <c r="EN19" s="1618"/>
      <c r="EO19" s="1405"/>
      <c r="EP19" s="1404"/>
      <c r="EQ19" s="1618"/>
      <c r="ER19" s="1618"/>
      <c r="ES19" s="1618"/>
      <c r="ET19" s="1618"/>
      <c r="EU19" s="1618"/>
      <c r="EV19" s="1618"/>
      <c r="EW19" s="1618"/>
      <c r="EX19" s="1618"/>
      <c r="EY19" s="1618"/>
      <c r="EZ19" s="1618"/>
      <c r="FA19" s="1405"/>
    </row>
    <row r="20" spans="1:158" ht="26.25" customHeight="1" x14ac:dyDescent="0.45">
      <c r="A20" s="1407" t="s">
        <v>933</v>
      </c>
      <c r="B20" s="1620">
        <v>10.089387865201971</v>
      </c>
      <c r="C20" s="1620">
        <v>10.395100069013125</v>
      </c>
      <c r="D20" s="1620">
        <v>10.781235258647911</v>
      </c>
      <c r="E20" s="1620">
        <v>10.868783254825161</v>
      </c>
      <c r="F20" s="1620">
        <v>11.021637428662984</v>
      </c>
      <c r="G20" s="1620">
        <v>11.625576646751881</v>
      </c>
      <c r="H20" s="1620">
        <v>11.79398854398363</v>
      </c>
      <c r="I20" s="1620">
        <v>11.452117556138418</v>
      </c>
      <c r="J20" s="1620">
        <v>11.946706750205152</v>
      </c>
      <c r="K20" s="1620">
        <v>13.087360965486454</v>
      </c>
      <c r="L20" s="1620">
        <v>13.220784851073674</v>
      </c>
      <c r="M20" s="1620">
        <v>13.495290179440261</v>
      </c>
      <c r="N20" s="1620">
        <v>13.79585506625962</v>
      </c>
      <c r="O20" s="1620">
        <v>14.034539345159018</v>
      </c>
      <c r="P20" s="1620">
        <v>14.521592067249188</v>
      </c>
      <c r="Q20" s="1620">
        <v>14.686746713449224</v>
      </c>
      <c r="R20" s="1620">
        <v>14.842204700470347</v>
      </c>
      <c r="S20" s="1620">
        <v>14.991098959777275</v>
      </c>
      <c r="T20" s="1620">
        <v>15.324757415744799</v>
      </c>
      <c r="U20" s="1620">
        <v>15.9</v>
      </c>
      <c r="V20" s="1620">
        <v>16.470838210073453</v>
      </c>
      <c r="W20" s="1620">
        <v>16.899999999999999</v>
      </c>
      <c r="X20" s="1620">
        <v>17.048030833710897</v>
      </c>
      <c r="Y20" s="1620">
        <v>16.986975306154477</v>
      </c>
      <c r="Z20" s="1620">
        <v>16.443978425254798</v>
      </c>
      <c r="AA20" s="1620">
        <v>16.503264774696305</v>
      </c>
      <c r="AB20" s="1620">
        <v>16.641730421814557</v>
      </c>
      <c r="AC20" s="1620">
        <v>16.75763988274268</v>
      </c>
      <c r="AD20" s="1620">
        <v>16.912583310549877</v>
      </c>
      <c r="AE20" s="1620">
        <v>17.078311805300373</v>
      </c>
      <c r="AF20" s="1620">
        <v>17.938390814425077</v>
      </c>
      <c r="AG20" s="1620">
        <v>17.299351149067419</v>
      </c>
      <c r="AH20" s="1620">
        <v>17.364336331686616</v>
      </c>
      <c r="AI20" s="1620">
        <v>17.384896675966658</v>
      </c>
      <c r="AJ20" s="1620">
        <v>17.576141098800264</v>
      </c>
      <c r="AK20" s="1620">
        <v>17.691649211474839</v>
      </c>
      <c r="AL20" s="1620">
        <v>18.992125314827987</v>
      </c>
      <c r="AM20" s="1620">
        <v>18.468592427339317</v>
      </c>
      <c r="AN20" s="1620">
        <v>19.218260906323394</v>
      </c>
      <c r="AO20" s="1620">
        <v>18.707463084763475</v>
      </c>
      <c r="AP20" s="1620">
        <v>18.886532407903474</v>
      </c>
      <c r="AQ20" s="1620">
        <v>18.368849598774247</v>
      </c>
      <c r="AR20" s="1620">
        <v>16.717132031115483</v>
      </c>
      <c r="AS20" s="1620">
        <v>16.860041594467617</v>
      </c>
      <c r="AT20" s="1620">
        <v>17.214090668331664</v>
      </c>
      <c r="AU20" s="1620">
        <v>15.765144359960189</v>
      </c>
      <c r="AV20" s="1620">
        <v>15.520183710892013</v>
      </c>
      <c r="AW20" s="1620">
        <v>15.361938525593175</v>
      </c>
      <c r="AX20" s="1621">
        <v>13.348170587941084</v>
      </c>
      <c r="AY20" s="1621">
        <v>13.209946429394464</v>
      </c>
      <c r="AZ20" s="1621">
        <v>12.775827934288415</v>
      </c>
      <c r="BA20" s="1621">
        <v>13.03968677598624</v>
      </c>
      <c r="BB20" s="1621">
        <v>12.577412038666779</v>
      </c>
      <c r="BC20" s="1621">
        <v>12.1</v>
      </c>
      <c r="BD20" s="1621">
        <v>11.9</v>
      </c>
      <c r="BE20" s="1621">
        <v>12.3</v>
      </c>
      <c r="BF20" s="1621">
        <v>12.172531206939482</v>
      </c>
      <c r="BG20" s="1621">
        <v>11.643165043913768</v>
      </c>
      <c r="BH20" s="1621">
        <v>11.742521254578691</v>
      </c>
      <c r="BI20" s="1621">
        <v>11.821258205683378</v>
      </c>
      <c r="BJ20" s="1408">
        <v>10.3</v>
      </c>
      <c r="BK20" s="1621">
        <v>10.6</v>
      </c>
      <c r="BL20" s="1621">
        <v>10.361326428737456</v>
      </c>
      <c r="BM20" s="1621">
        <v>9.6</v>
      </c>
      <c r="BN20" s="1621">
        <v>9.8052495069177468</v>
      </c>
      <c r="BO20" s="1621">
        <v>10</v>
      </c>
      <c r="BP20" s="1621">
        <v>9.6252212235832957</v>
      </c>
      <c r="BQ20" s="1621">
        <v>9.9</v>
      </c>
      <c r="BR20" s="1621">
        <v>9.776845033342866</v>
      </c>
      <c r="BS20" s="1621">
        <v>9.5213185294687861</v>
      </c>
      <c r="BT20" s="1621">
        <v>9.3377872599817096</v>
      </c>
      <c r="BU20" s="1409">
        <v>9.4251126830118324</v>
      </c>
      <c r="BV20" s="1408">
        <v>9.0111939588038155</v>
      </c>
      <c r="BW20" s="1621">
        <v>9.170183863406578</v>
      </c>
      <c r="BX20" s="1621">
        <v>9.2754332534864972</v>
      </c>
      <c r="BY20" s="1621">
        <v>9.4724537037037067</v>
      </c>
      <c r="BZ20" s="1621">
        <v>9.4086000549363149</v>
      </c>
      <c r="CA20" s="1621">
        <v>9.124527815544468</v>
      </c>
      <c r="CB20" s="1621">
        <v>9.4354622449916263</v>
      </c>
      <c r="CC20" s="1621">
        <v>7.8</v>
      </c>
      <c r="CD20" s="1621">
        <v>7.6</v>
      </c>
      <c r="CE20" s="1621">
        <v>7.7</v>
      </c>
      <c r="CF20" s="1621">
        <v>8.1999999999999993</v>
      </c>
      <c r="CG20" s="1409">
        <v>7.9</v>
      </c>
      <c r="CH20" s="1408">
        <v>7.8</v>
      </c>
      <c r="CI20" s="1621">
        <v>7.8</v>
      </c>
      <c r="CJ20" s="1621">
        <v>7.8</v>
      </c>
      <c r="CK20" s="1621">
        <v>10.6</v>
      </c>
      <c r="CL20" s="1621">
        <v>11.3</v>
      </c>
      <c r="CM20" s="1621">
        <v>11.2</v>
      </c>
      <c r="CN20" s="1621">
        <v>11.4</v>
      </c>
      <c r="CO20" s="1621">
        <v>10.5</v>
      </c>
      <c r="CP20" s="1621">
        <v>10.4</v>
      </c>
      <c r="CQ20" s="1621">
        <v>10.1</v>
      </c>
      <c r="CR20" s="1621">
        <v>9.8000000000000007</v>
      </c>
      <c r="CS20" s="1409">
        <v>10.4</v>
      </c>
      <c r="CT20" s="1408">
        <v>9.9</v>
      </c>
      <c r="CU20" s="1621">
        <v>10.3</v>
      </c>
      <c r="CV20" s="1621">
        <v>10.3</v>
      </c>
      <c r="CW20" s="1621">
        <v>8.5</v>
      </c>
      <c r="CX20" s="1621">
        <v>7.5</v>
      </c>
      <c r="CY20" s="1621">
        <v>7.8</v>
      </c>
      <c r="CZ20" s="1621">
        <v>9</v>
      </c>
      <c r="DA20" s="1621">
        <v>9.6999999999999993</v>
      </c>
      <c r="DB20" s="1621">
        <v>10.6</v>
      </c>
      <c r="DC20" s="1621">
        <v>11</v>
      </c>
      <c r="DD20" s="1621">
        <v>12.2</v>
      </c>
      <c r="DE20" s="1409">
        <v>12.6</v>
      </c>
      <c r="DF20" s="1408">
        <v>13.9</v>
      </c>
      <c r="DG20" s="1621">
        <v>15.7</v>
      </c>
      <c r="DH20" s="1621">
        <v>19.399999999999999</v>
      </c>
      <c r="DI20" s="1621">
        <v>23.4</v>
      </c>
      <c r="DJ20" s="1621">
        <v>27.6</v>
      </c>
      <c r="DK20" s="1621">
        <v>29.8</v>
      </c>
      <c r="DL20" s="1621">
        <v>31.7</v>
      </c>
      <c r="DM20" s="1621">
        <v>33.9</v>
      </c>
      <c r="DN20" s="1621">
        <v>37.200000000000003</v>
      </c>
      <c r="DO20" s="1621">
        <v>40.4</v>
      </c>
      <c r="DP20" s="1621">
        <v>50.3</v>
      </c>
      <c r="DQ20" s="1409">
        <v>54.1</v>
      </c>
      <c r="DR20" s="1408">
        <v>53.6</v>
      </c>
      <c r="DS20" s="1621">
        <v>52.8</v>
      </c>
      <c r="DT20" s="1621">
        <v>45</v>
      </c>
      <c r="DU20" s="1621">
        <v>41.2</v>
      </c>
      <c r="DV20" s="1621">
        <v>42.2</v>
      </c>
      <c r="DW20" s="1621">
        <v>42.500266731891358</v>
      </c>
      <c r="DX20" s="1621">
        <v>43.085777282714844</v>
      </c>
      <c r="DY20" s="1621">
        <v>40.067325592041016</v>
      </c>
      <c r="DZ20" s="1621">
        <v>38.084476470947266</v>
      </c>
      <c r="EA20" s="1621">
        <v>35.21435546875</v>
      </c>
      <c r="EB20" s="1621">
        <v>26.410242080688477</v>
      </c>
      <c r="EC20" s="1409">
        <v>23.189151763916016</v>
      </c>
      <c r="ED20" s="1408">
        <v>23.519401550292969</v>
      </c>
      <c r="EE20" s="1621">
        <v>23.183256149291992</v>
      </c>
      <c r="EF20" s="1621">
        <v>25.787607192993164</v>
      </c>
      <c r="EG20" s="1621">
        <v>25.039577484130859</v>
      </c>
      <c r="EH20" s="1621">
        <v>23.14799690246582</v>
      </c>
      <c r="EI20" s="1621">
        <v>22.750442504882813</v>
      </c>
      <c r="EJ20" s="1621">
        <v>20.94843864440918</v>
      </c>
      <c r="EK20" s="1621">
        <v>20.367393493652344</v>
      </c>
      <c r="EL20" s="1621">
        <v>21.457216262817383</v>
      </c>
      <c r="EM20" s="1621">
        <v>22.094587326049805</v>
      </c>
      <c r="EN20" s="1621">
        <v>23.026113510131836</v>
      </c>
      <c r="EO20" s="1409">
        <v>23.819656372070313</v>
      </c>
      <c r="EP20" s="1408">
        <v>23.480236053466797</v>
      </c>
      <c r="EQ20" s="1621">
        <v>23.13310432434082</v>
      </c>
      <c r="ER20" s="1621">
        <v>22.405492782592773</v>
      </c>
      <c r="ES20" s="1621">
        <v>21.240171432495117</v>
      </c>
      <c r="ET20" s="1621">
        <v>18.377782821655273</v>
      </c>
      <c r="EU20" s="1621">
        <v>13.666954804133599</v>
      </c>
      <c r="EV20" s="1621">
        <v>12.1377599750016</v>
      </c>
      <c r="EW20" s="1621">
        <v>11.478444155796399</v>
      </c>
      <c r="EX20" s="1621">
        <v>9.4191608415987407</v>
      </c>
      <c r="EY20" s="1621">
        <v>8.0463210109583194</v>
      </c>
      <c r="EZ20" s="1621">
        <v>6.3284240835103596</v>
      </c>
      <c r="FA20" s="1409">
        <v>5.3880223884888396</v>
      </c>
    </row>
    <row r="21" spans="1:158" ht="26.25" customHeight="1" x14ac:dyDescent="0.45">
      <c r="A21" s="1403" t="s">
        <v>934</v>
      </c>
      <c r="B21" s="1620">
        <v>7.9769590074649273</v>
      </c>
      <c r="C21" s="1620">
        <v>6.7233706065429146</v>
      </c>
      <c r="D21" s="1620">
        <v>6.7233706065429146</v>
      </c>
      <c r="E21" s="1620">
        <v>6.574194509062977</v>
      </c>
      <c r="F21" s="1620">
        <v>6.574194509062977</v>
      </c>
      <c r="G21" s="1620">
        <v>7.330678226722867</v>
      </c>
      <c r="H21" s="1620">
        <v>7.3283112703868909</v>
      </c>
      <c r="I21" s="1620">
        <v>7.9316424819780025</v>
      </c>
      <c r="J21" s="1620">
        <v>8.8880649974992139</v>
      </c>
      <c r="K21" s="1620">
        <v>6.8872091065302641</v>
      </c>
      <c r="L21" s="1620">
        <v>7.2844723911624101</v>
      </c>
      <c r="M21" s="1620">
        <v>7.2412706251744083</v>
      </c>
      <c r="N21" s="1620">
        <v>7.0961215126385895</v>
      </c>
      <c r="O21" s="1620">
        <v>7.5164572112507528</v>
      </c>
      <c r="P21" s="1620">
        <v>8.2138820020328183</v>
      </c>
      <c r="Q21" s="1620">
        <v>6.964407654769218</v>
      </c>
      <c r="R21" s="1620">
        <v>8.0101745288867221</v>
      </c>
      <c r="S21" s="1620">
        <v>7.9313316462622367</v>
      </c>
      <c r="T21" s="1620">
        <v>5.0226844795122361</v>
      </c>
      <c r="U21" s="1620">
        <v>5.0999999999999996</v>
      </c>
      <c r="V21" s="1620">
        <v>5.7949977457976587</v>
      </c>
      <c r="W21" s="1620">
        <v>6.5</v>
      </c>
      <c r="X21" s="1620">
        <v>6.6430101490040414</v>
      </c>
      <c r="Y21" s="1620">
        <v>6.7569970815463307</v>
      </c>
      <c r="Z21" s="1620">
        <v>6.9043570660074778</v>
      </c>
      <c r="AA21" s="1620">
        <v>7.0154560024314065</v>
      </c>
      <c r="AB21" s="1620">
        <v>7.1612535112359552</v>
      </c>
      <c r="AC21" s="1620">
        <v>7.1758340145587738</v>
      </c>
      <c r="AD21" s="1620">
        <v>7.3309763412709827</v>
      </c>
      <c r="AE21" s="1620">
        <v>7.3982635262786118</v>
      </c>
      <c r="AF21" s="1620">
        <v>7.6008393963040106</v>
      </c>
      <c r="AG21" s="1620">
        <v>7.6657351074463662</v>
      </c>
      <c r="AH21" s="1620">
        <v>7.8196781086991507</v>
      </c>
      <c r="AI21" s="1620">
        <v>7.8141175841700772</v>
      </c>
      <c r="AJ21" s="1620">
        <v>7.919862415345591</v>
      </c>
      <c r="AK21" s="1620">
        <v>8.0037595435240831</v>
      </c>
      <c r="AL21" s="1620">
        <v>8.1662691087096277</v>
      </c>
      <c r="AM21" s="1620">
        <v>8.3057106507835101</v>
      </c>
      <c r="AN21" s="1620">
        <v>8.3204931924726822</v>
      </c>
      <c r="AO21" s="1620">
        <v>8.3592825584079691</v>
      </c>
      <c r="AP21" s="1620">
        <v>8.4932180364950511</v>
      </c>
      <c r="AQ21" s="1620">
        <v>8.5612574836166857</v>
      </c>
      <c r="AR21" s="1620">
        <v>8.6366622551866499</v>
      </c>
      <c r="AS21" s="1620">
        <v>8.4751316521796412</v>
      </c>
      <c r="AT21" s="1620">
        <v>8.9722547224025249</v>
      </c>
      <c r="AU21" s="1620">
        <v>8.6564507518976939</v>
      </c>
      <c r="AV21" s="1620">
        <v>9.3028604542284796</v>
      </c>
      <c r="AW21" s="1620">
        <v>9.6907745410974826</v>
      </c>
      <c r="AX21" s="1621">
        <v>7.0043667988288689</v>
      </c>
      <c r="AY21" s="1621">
        <v>7.07961635955931</v>
      </c>
      <c r="AZ21" s="1621">
        <v>7.2500143682941598</v>
      </c>
      <c r="BA21" s="1621">
        <v>6.6660161516425092</v>
      </c>
      <c r="BB21" s="1621">
        <v>6.3174064145157871</v>
      </c>
      <c r="BC21" s="1621">
        <v>6.2</v>
      </c>
      <c r="BD21" s="1621">
        <v>7.2</v>
      </c>
      <c r="BE21" s="1621">
        <v>7.4</v>
      </c>
      <c r="BF21" s="1621">
        <v>8.1036190013695943</v>
      </c>
      <c r="BG21" s="1621">
        <v>8.1999828122896901</v>
      </c>
      <c r="BH21" s="1621">
        <v>7.8682185345017928</v>
      </c>
      <c r="BI21" s="1621">
        <v>7.9760040496496458</v>
      </c>
      <c r="BJ21" s="1408">
        <v>6.8</v>
      </c>
      <c r="BK21" s="1621">
        <v>7.2</v>
      </c>
      <c r="BL21" s="1621">
        <v>7.3103247928575854</v>
      </c>
      <c r="BM21" s="1621">
        <v>7.4</v>
      </c>
      <c r="BN21" s="1621">
        <v>7.575126421637961</v>
      </c>
      <c r="BO21" s="1621">
        <v>7.3</v>
      </c>
      <c r="BP21" s="1621">
        <v>7.4213215258855456</v>
      </c>
      <c r="BQ21" s="1621">
        <v>7.9</v>
      </c>
      <c r="BR21" s="1621">
        <v>8.6542247752689576</v>
      </c>
      <c r="BS21" s="1621">
        <v>8.9418533872584334</v>
      </c>
      <c r="BT21" s="1621">
        <v>8.6282026272876777</v>
      </c>
      <c r="BU21" s="1409">
        <v>8.6945734138815283</v>
      </c>
      <c r="BV21" s="1408">
        <v>8.033148051588995</v>
      </c>
      <c r="BW21" s="1621">
        <v>8.1044551500993407</v>
      </c>
      <c r="BX21" s="1621">
        <v>8.3628139488430122</v>
      </c>
      <c r="BY21" s="1621">
        <v>7.3345691056910596</v>
      </c>
      <c r="BZ21" s="1621">
        <v>6.7463337100557936</v>
      </c>
      <c r="CA21" s="1621">
        <v>6.4647222920251721</v>
      </c>
      <c r="CB21" s="1621">
        <v>6.5985180206031231</v>
      </c>
      <c r="CC21" s="1621">
        <v>8.1999999999999993</v>
      </c>
      <c r="CD21" s="1621">
        <v>8.5</v>
      </c>
      <c r="CE21" s="1621">
        <v>7</v>
      </c>
      <c r="CF21" s="1621">
        <v>8.4</v>
      </c>
      <c r="CG21" s="1409">
        <v>7.2</v>
      </c>
      <c r="CH21" s="1408">
        <v>7.8</v>
      </c>
      <c r="CI21" s="1621">
        <v>7.9</v>
      </c>
      <c r="CJ21" s="1621">
        <v>8.4</v>
      </c>
      <c r="CK21" s="1621">
        <v>14.4</v>
      </c>
      <c r="CL21" s="1621">
        <v>15.1</v>
      </c>
      <c r="CM21" s="1621">
        <v>13.8</v>
      </c>
      <c r="CN21" s="1621">
        <v>13.7</v>
      </c>
      <c r="CO21" s="1621">
        <v>11.4</v>
      </c>
      <c r="CP21" s="1621">
        <v>11.2</v>
      </c>
      <c r="CQ21" s="1621">
        <v>12.6</v>
      </c>
      <c r="CR21" s="1621">
        <v>11.7</v>
      </c>
      <c r="CS21" s="1409">
        <v>14.1</v>
      </c>
      <c r="CT21" s="1408">
        <v>12.8</v>
      </c>
      <c r="CU21" s="1621">
        <v>12.3</v>
      </c>
      <c r="CV21" s="1621">
        <v>10.8</v>
      </c>
      <c r="CW21" s="1621">
        <v>6.5</v>
      </c>
      <c r="CX21" s="1621">
        <v>5.4</v>
      </c>
      <c r="CY21" s="1621">
        <v>7.3</v>
      </c>
      <c r="CZ21" s="1621">
        <v>9.5</v>
      </c>
      <c r="DA21" s="1621">
        <v>10.6</v>
      </c>
      <c r="DB21" s="1621">
        <v>11.5</v>
      </c>
      <c r="DC21" s="1621">
        <v>11</v>
      </c>
      <c r="DD21" s="1621">
        <v>13.1</v>
      </c>
      <c r="DE21" s="1409">
        <v>12.8</v>
      </c>
      <c r="DF21" s="1408">
        <v>13.7</v>
      </c>
      <c r="DG21" s="1621">
        <v>17.399999999999999</v>
      </c>
      <c r="DH21" s="1621">
        <v>22.4</v>
      </c>
      <c r="DI21" s="1621">
        <v>26.6</v>
      </c>
      <c r="DJ21" s="1621">
        <v>30.1</v>
      </c>
      <c r="DK21" s="1621">
        <v>30.7</v>
      </c>
      <c r="DL21" s="1621">
        <v>32.299999999999997</v>
      </c>
      <c r="DM21" s="1621">
        <v>34.4</v>
      </c>
      <c r="DN21" s="1621">
        <v>37.799999999999997</v>
      </c>
      <c r="DO21" s="1621">
        <v>43.7</v>
      </c>
      <c r="DP21" s="1621">
        <v>55.3</v>
      </c>
      <c r="DQ21" s="1409">
        <v>59.7</v>
      </c>
      <c r="DR21" s="1408">
        <v>61</v>
      </c>
      <c r="DS21" s="1621">
        <v>59.1</v>
      </c>
      <c r="DT21" s="1621">
        <v>50.8</v>
      </c>
      <c r="DU21" s="1621">
        <v>48.7</v>
      </c>
      <c r="DV21" s="1621">
        <v>51.791555038897428</v>
      </c>
      <c r="DW21" s="1621">
        <v>54.225741258392567</v>
      </c>
      <c r="DX21" s="1621">
        <v>55.010494232177734</v>
      </c>
      <c r="DY21" s="1621">
        <v>51.863178253173828</v>
      </c>
      <c r="DZ21" s="1621">
        <v>49.336944580078125</v>
      </c>
      <c r="EA21" s="1621">
        <v>44.77239990234375</v>
      </c>
      <c r="EB21" s="1621">
        <v>32.213771820068359</v>
      </c>
      <c r="EC21" s="1409">
        <v>28.679882049560547</v>
      </c>
      <c r="ED21" s="1408">
        <v>27.141059875488281</v>
      </c>
      <c r="EE21" s="1621">
        <v>27.049306869506836</v>
      </c>
      <c r="EF21" s="1621">
        <v>29.595592498779297</v>
      </c>
      <c r="EG21" s="1621">
        <v>26.845598220825195</v>
      </c>
      <c r="EH21" s="1621">
        <v>22.639593124389648</v>
      </c>
      <c r="EI21" s="1621">
        <v>24.010547637939453</v>
      </c>
      <c r="EJ21" s="1621">
        <v>21.452001571655273</v>
      </c>
      <c r="EK21" s="1621">
        <v>19.095340728759766</v>
      </c>
      <c r="EL21" s="1621">
        <v>22.08879280090332</v>
      </c>
      <c r="EM21" s="1621">
        <v>22.75346565246582</v>
      </c>
      <c r="EN21" s="1621">
        <v>25.944564819335938</v>
      </c>
      <c r="EO21" s="1409">
        <v>27.769166946411133</v>
      </c>
      <c r="EP21" s="1408">
        <v>28.307804107666016</v>
      </c>
      <c r="EQ21" s="1621">
        <v>28.059177398681641</v>
      </c>
      <c r="ER21" s="1621">
        <v>26.519399642944336</v>
      </c>
      <c r="ES21" s="1621">
        <v>25.022485733032227</v>
      </c>
      <c r="ET21" s="1621">
        <v>22.826328277587891</v>
      </c>
      <c r="EU21" s="1621">
        <v>16.3099230624121</v>
      </c>
      <c r="EV21" s="1621">
        <v>15.1430820979957</v>
      </c>
      <c r="EW21" s="1621">
        <v>14.799545534242201</v>
      </c>
      <c r="EX21" s="1621">
        <v>10.996129308027299</v>
      </c>
      <c r="EY21" s="1621">
        <v>9.5250065380916809</v>
      </c>
      <c r="EZ21" s="1621">
        <v>6.6103869045536401</v>
      </c>
      <c r="FA21" s="1409">
        <v>4.8633708143259904</v>
      </c>
    </row>
    <row r="22" spans="1:158" ht="26.25" customHeight="1" x14ac:dyDescent="0.45">
      <c r="A22" s="1407" t="s">
        <v>935</v>
      </c>
      <c r="B22" s="1620">
        <v>11.765001692691371</v>
      </c>
      <c r="C22" s="1620">
        <v>13.335685866269358</v>
      </c>
      <c r="D22" s="1620">
        <v>14.022553504895185</v>
      </c>
      <c r="E22" s="1620">
        <v>14.37974640647856</v>
      </c>
      <c r="F22" s="1620">
        <v>14.619604019191556</v>
      </c>
      <c r="G22" s="1620">
        <v>15.087467419989437</v>
      </c>
      <c r="H22" s="1620">
        <v>15.432566094797281</v>
      </c>
      <c r="I22" s="1620">
        <v>14.242566352490599</v>
      </c>
      <c r="J22" s="1620">
        <v>14.227904257126639</v>
      </c>
      <c r="K22" s="1620">
        <v>17.71297339043943</v>
      </c>
      <c r="L22" s="1620">
        <v>17.627666933733124</v>
      </c>
      <c r="M22" s="1620">
        <v>18.128801984472346</v>
      </c>
      <c r="N22" s="1620">
        <v>18.930077006221865</v>
      </c>
      <c r="O22" s="1620">
        <v>18.95013176022276</v>
      </c>
      <c r="P22" s="1620">
        <v>19.237492309575615</v>
      </c>
      <c r="Q22" s="1620">
        <v>20.569172886808815</v>
      </c>
      <c r="R22" s="1620">
        <v>19.981335534138395</v>
      </c>
      <c r="S22" s="1620">
        <v>20.298069688443192</v>
      </c>
      <c r="T22" s="1620">
        <v>23.129433217634428</v>
      </c>
      <c r="U22" s="1620">
        <v>24</v>
      </c>
      <c r="V22" s="1620">
        <v>24.060884458750678</v>
      </c>
      <c r="W22" s="1620">
        <v>24</v>
      </c>
      <c r="X22" s="1620">
        <v>24.093095963233594</v>
      </c>
      <c r="Y22" s="1620">
        <v>23.867663848596436</v>
      </c>
      <c r="Z22" s="1620">
        <v>23.027075924911557</v>
      </c>
      <c r="AA22" s="1620">
        <v>22.970698360231708</v>
      </c>
      <c r="AB22" s="1620">
        <v>23.074429195130747</v>
      </c>
      <c r="AC22" s="1620">
        <v>23.232911580911249</v>
      </c>
      <c r="AD22" s="1620">
        <v>23.400857985746541</v>
      </c>
      <c r="AE22" s="1620">
        <v>23.606951558330152</v>
      </c>
      <c r="AF22" s="1620">
        <v>24.618278567875862</v>
      </c>
      <c r="AG22" s="1620">
        <v>23.416485954335826</v>
      </c>
      <c r="AH22" s="1620">
        <v>23.151063266816152</v>
      </c>
      <c r="AI22" s="1620">
        <v>22.954769675368098</v>
      </c>
      <c r="AJ22" s="1620">
        <v>23.194851275864153</v>
      </c>
      <c r="AK22" s="1620">
        <v>23.307619183048487</v>
      </c>
      <c r="AL22" s="1620">
        <v>25.48379043762543</v>
      </c>
      <c r="AM22" s="1620">
        <v>24.497349650029875</v>
      </c>
      <c r="AN22" s="1620">
        <v>25.656550860894711</v>
      </c>
      <c r="AO22" s="1620">
        <v>24.789440273849195</v>
      </c>
      <c r="AP22" s="1620">
        <v>25.007947628989683</v>
      </c>
      <c r="AQ22" s="1620">
        <v>24.116124111654045</v>
      </c>
      <c r="AR22" s="1620">
        <v>21.225527491169998</v>
      </c>
      <c r="AS22" s="1620">
        <v>21.504782083579116</v>
      </c>
      <c r="AT22" s="1620">
        <v>21.588872887714288</v>
      </c>
      <c r="AU22" s="1620">
        <v>19.392733130493767</v>
      </c>
      <c r="AV22" s="1620">
        <v>18.68930684279529</v>
      </c>
      <c r="AW22" s="1620">
        <v>18.241436377688231</v>
      </c>
      <c r="AX22" s="1621">
        <v>16.627218915331781</v>
      </c>
      <c r="AY22" s="1621">
        <v>16.375971705429635</v>
      </c>
      <c r="AZ22" s="1621">
        <v>15.590026305675991</v>
      </c>
      <c r="BA22" s="1621">
        <v>16.292496736070078</v>
      </c>
      <c r="BB22" s="1621">
        <v>15.777319836503054</v>
      </c>
      <c r="BC22" s="1621">
        <v>15.1</v>
      </c>
      <c r="BD22" s="1621">
        <v>14.2</v>
      </c>
      <c r="BE22" s="1621">
        <v>14.7</v>
      </c>
      <c r="BF22" s="1621">
        <v>14.108208235698712</v>
      </c>
      <c r="BG22" s="1621">
        <v>13.242229175751646</v>
      </c>
      <c r="BH22" s="1621">
        <v>13.561171354361718</v>
      </c>
      <c r="BI22" s="1621">
        <v>13.632473221876069</v>
      </c>
      <c r="BJ22" s="1408">
        <v>12</v>
      </c>
      <c r="BK22" s="1621">
        <v>12.2</v>
      </c>
      <c r="BL22" s="1621">
        <v>11.803036446142116</v>
      </c>
      <c r="BM22" s="1621">
        <v>10.6</v>
      </c>
      <c r="BN22" s="1621">
        <v>10.852070579720532</v>
      </c>
      <c r="BO22" s="1621">
        <v>11.2</v>
      </c>
      <c r="BP22" s="1621">
        <v>10.659860192086157</v>
      </c>
      <c r="BQ22" s="1621">
        <v>10.8</v>
      </c>
      <c r="BR22" s="1621">
        <v>10.281703461985558</v>
      </c>
      <c r="BS22" s="1621">
        <v>9.7784480685400297</v>
      </c>
      <c r="BT22" s="1621">
        <v>9.6541777664030235</v>
      </c>
      <c r="BU22" s="1409">
        <v>9.7520867563302858</v>
      </c>
      <c r="BV22" s="1408">
        <v>9.4534816971614219</v>
      </c>
      <c r="BW22" s="1621">
        <v>9.6537715369600079</v>
      </c>
      <c r="BX22" s="1621">
        <v>9.6893500378164106</v>
      </c>
      <c r="BY22" s="1621">
        <v>10.444127809202456</v>
      </c>
      <c r="BZ22" s="1621">
        <v>10.621327429094293</v>
      </c>
      <c r="CA22" s="1621">
        <v>10.33718527199521</v>
      </c>
      <c r="CB22" s="1621">
        <v>10.717934832663261</v>
      </c>
      <c r="CC22" s="1621">
        <v>7.4</v>
      </c>
      <c r="CD22" s="1621">
        <v>7</v>
      </c>
      <c r="CE22" s="1621">
        <v>8.1999999999999993</v>
      </c>
      <c r="CF22" s="1621">
        <v>8</v>
      </c>
      <c r="CG22" s="1409">
        <v>8.5</v>
      </c>
      <c r="CH22" s="1408">
        <v>7.9</v>
      </c>
      <c r="CI22" s="1621">
        <v>7.7</v>
      </c>
      <c r="CJ22" s="1621">
        <v>7.4</v>
      </c>
      <c r="CK22" s="1621">
        <v>7.7</v>
      </c>
      <c r="CL22" s="1621">
        <v>8.4</v>
      </c>
      <c r="CM22" s="1621">
        <v>9.1999999999999993</v>
      </c>
      <c r="CN22" s="1621">
        <v>9.6999999999999993</v>
      </c>
      <c r="CO22" s="1621">
        <v>9.9</v>
      </c>
      <c r="CP22" s="1621">
        <v>9.8000000000000007</v>
      </c>
      <c r="CQ22" s="1621">
        <v>8.3000000000000007</v>
      </c>
      <c r="CR22" s="1621">
        <v>8.3000000000000007</v>
      </c>
      <c r="CS22" s="1409">
        <v>7.7</v>
      </c>
      <c r="CT22" s="1408">
        <v>7.7</v>
      </c>
      <c r="CU22" s="1621">
        <v>8.8000000000000007</v>
      </c>
      <c r="CV22" s="1621">
        <v>10</v>
      </c>
      <c r="CW22" s="1621">
        <v>10.199999999999999</v>
      </c>
      <c r="CX22" s="1621">
        <v>9.1999999999999993</v>
      </c>
      <c r="CY22" s="1621">
        <v>8.1999999999999993</v>
      </c>
      <c r="CZ22" s="1621">
        <v>8.6</v>
      </c>
      <c r="DA22" s="1621">
        <v>8.6999999999999993</v>
      </c>
      <c r="DB22" s="1621">
        <v>9.9</v>
      </c>
      <c r="DC22" s="1621">
        <v>11</v>
      </c>
      <c r="DD22" s="1621">
        <v>11.6</v>
      </c>
      <c r="DE22" s="1409">
        <v>12.5</v>
      </c>
      <c r="DF22" s="1408">
        <v>14.1</v>
      </c>
      <c r="DG22" s="1621">
        <v>14.5</v>
      </c>
      <c r="DH22" s="1621">
        <v>17</v>
      </c>
      <c r="DI22" s="1621">
        <v>21.3</v>
      </c>
      <c r="DJ22" s="1621">
        <v>25.7</v>
      </c>
      <c r="DK22" s="1621">
        <v>29.1</v>
      </c>
      <c r="DL22" s="1621">
        <v>31.3</v>
      </c>
      <c r="DM22" s="1621">
        <v>33.6</v>
      </c>
      <c r="DN22" s="1621">
        <v>36.799999999999997</v>
      </c>
      <c r="DO22" s="1621">
        <v>37.799999999999997</v>
      </c>
      <c r="DP22" s="1621">
        <v>46.5</v>
      </c>
      <c r="DQ22" s="1409">
        <v>49.9</v>
      </c>
      <c r="DR22" s="1408">
        <v>47.9</v>
      </c>
      <c r="DS22" s="1621">
        <v>47.9</v>
      </c>
      <c r="DT22" s="1621">
        <v>40.6</v>
      </c>
      <c r="DU22" s="1621">
        <v>35.4</v>
      </c>
      <c r="DV22" s="1621">
        <v>34.626475269568282</v>
      </c>
      <c r="DW22" s="1621">
        <v>33.367405580982854</v>
      </c>
      <c r="DX22" s="1621">
        <v>33.793121337890625</v>
      </c>
      <c r="DY22" s="1621">
        <v>30.890188217163086</v>
      </c>
      <c r="DZ22" s="1621">
        <v>29.287185668945313</v>
      </c>
      <c r="EA22" s="1621">
        <v>27.652620315551758</v>
      </c>
      <c r="EB22" s="1621">
        <v>21.695880889892578</v>
      </c>
      <c r="EC22" s="1409">
        <v>18.706462860107422</v>
      </c>
      <c r="ED22" s="1408">
        <v>20.503829956054688</v>
      </c>
      <c r="EE22" s="1621">
        <v>19.954687118530273</v>
      </c>
      <c r="EF22" s="1621">
        <v>22.589902877807617</v>
      </c>
      <c r="EG22" s="1621">
        <v>23.468973159790039</v>
      </c>
      <c r="EH22" s="1621">
        <v>23.60236930847168</v>
      </c>
      <c r="EI22" s="1621">
        <v>21.609695434570313</v>
      </c>
      <c r="EJ22" s="1621">
        <v>20.490665435791016</v>
      </c>
      <c r="EK22" s="1621">
        <v>21.522981643676758</v>
      </c>
      <c r="EL22" s="1621">
        <v>20.886106491088867</v>
      </c>
      <c r="EM22" s="1621">
        <v>21.505565643310547</v>
      </c>
      <c r="EN22" s="1621">
        <v>20.7</v>
      </c>
      <c r="EO22" s="1409">
        <v>20.319669723510742</v>
      </c>
      <c r="EP22" s="1408">
        <v>19.233102798461914</v>
      </c>
      <c r="EQ22" s="1621">
        <v>18.769802093505859</v>
      </c>
      <c r="ER22" s="1621">
        <v>18.748332977294922</v>
      </c>
      <c r="ES22" s="1621">
        <v>17.856740951538086</v>
      </c>
      <c r="ET22" s="1621">
        <v>14.433061599731445</v>
      </c>
      <c r="EU22" s="1621">
        <v>11.3788765611783</v>
      </c>
      <c r="EV22" s="1621">
        <v>9.5323945095683804</v>
      </c>
      <c r="EW22" s="1621">
        <v>8.6522728912711706</v>
      </c>
      <c r="EX22" s="1621">
        <v>8.2035698789584401</v>
      </c>
      <c r="EY22" s="1621">
        <v>6.8809011445559101</v>
      </c>
      <c r="EZ22" s="1621">
        <v>6.1399936113441402</v>
      </c>
      <c r="FA22" s="1409">
        <v>5.8149613788134502</v>
      </c>
    </row>
    <row r="23" spans="1:158" ht="26.25" customHeight="1" thickBot="1" x14ac:dyDescent="0.5">
      <c r="A23" s="1407" t="s">
        <v>936</v>
      </c>
      <c r="B23" s="1620">
        <v>3.6553656922657609</v>
      </c>
      <c r="C23" s="1620">
        <v>0.91475435691192786</v>
      </c>
      <c r="D23" s="1620">
        <v>0.49611702147451808</v>
      </c>
      <c r="E23" s="1620">
        <v>1.573109218805115</v>
      </c>
      <c r="F23" s="1620">
        <v>0.71914515504316512</v>
      </c>
      <c r="G23" s="1620">
        <v>1.5032130919698972</v>
      </c>
      <c r="H23" s="1620">
        <v>1.2582692312835349</v>
      </c>
      <c r="I23" s="1620">
        <v>-0.7165281267442225</v>
      </c>
      <c r="J23" s="1620">
        <v>-0.67762944965882355</v>
      </c>
      <c r="K23" s="1620">
        <v>2.2608433256287412</v>
      </c>
      <c r="L23" s="1620">
        <v>0.77559918179699139</v>
      </c>
      <c r="M23" s="1620">
        <v>1.0397454434251756</v>
      </c>
      <c r="N23" s="1620">
        <v>3.9298719136980083</v>
      </c>
      <c r="O23" s="1620">
        <v>1.1264208131283198</v>
      </c>
      <c r="P23" s="1620">
        <v>0.92534581159264917</v>
      </c>
      <c r="Q23" s="1620">
        <v>1.7195905121023571</v>
      </c>
      <c r="R23" s="1620">
        <v>0.85567004574751593</v>
      </c>
      <c r="S23" s="1620">
        <v>1.6348131929085667</v>
      </c>
      <c r="T23" s="1620">
        <v>1.5520804746865622</v>
      </c>
      <c r="U23" s="1620">
        <v>-0.2</v>
      </c>
      <c r="V23" s="1620">
        <v>-0.20111166019243853</v>
      </c>
      <c r="W23" s="1620">
        <v>2.7</v>
      </c>
      <c r="X23" s="1620">
        <v>0.87223865130387424</v>
      </c>
      <c r="Y23" s="1620">
        <v>0.98704028539498267</v>
      </c>
      <c r="Z23" s="1620">
        <v>3.4474797830035016</v>
      </c>
      <c r="AA23" s="1620">
        <v>1.1779083730964146</v>
      </c>
      <c r="AB23" s="1620">
        <v>1.0452968991905891</v>
      </c>
      <c r="AC23" s="1620">
        <v>1.8206715133825213</v>
      </c>
      <c r="AD23" s="1620">
        <v>0.98951073699799963</v>
      </c>
      <c r="AE23" s="1620">
        <v>1.7788848071673016</v>
      </c>
      <c r="AF23" s="1620">
        <v>2.2981009066728859</v>
      </c>
      <c r="AG23" s="1620">
        <v>-0.7493426988764611</v>
      </c>
      <c r="AH23" s="1620">
        <v>-0.14582193420143597</v>
      </c>
      <c r="AI23" s="1620">
        <v>2.6871463829915001</v>
      </c>
      <c r="AJ23" s="1620">
        <v>1.0365805181630634</v>
      </c>
      <c r="AK23" s="1620">
        <v>1.0862510803653294</v>
      </c>
      <c r="AL23" s="1620">
        <v>4.5905598257359514</v>
      </c>
      <c r="AM23" s="1620">
        <v>0.73275318000709433</v>
      </c>
      <c r="AN23" s="1620">
        <v>1.6556897939310318</v>
      </c>
      <c r="AO23" s="1620">
        <v>1.3844147117531946</v>
      </c>
      <c r="AP23" s="1620">
        <v>1.1418526611026465</v>
      </c>
      <c r="AQ23" s="1620">
        <v>1.3356960125253607</v>
      </c>
      <c r="AR23" s="1620">
        <v>0.87063438166723017</v>
      </c>
      <c r="AS23" s="1620">
        <v>-0.62781925282799023</v>
      </c>
      <c r="AT23" s="1620">
        <v>0.15670473602118307</v>
      </c>
      <c r="AU23" s="1620">
        <v>1.4177754326179155</v>
      </c>
      <c r="AV23" s="1620">
        <v>0.82278571420721391</v>
      </c>
      <c r="AW23" s="1620">
        <v>0.94777820039300309</v>
      </c>
      <c r="AX23" s="1621">
        <v>2.764818002652575</v>
      </c>
      <c r="AY23" s="1621">
        <v>0.63863561630594745</v>
      </c>
      <c r="AZ23" s="1621">
        <v>1.265877622260831</v>
      </c>
      <c r="BA23" s="1621">
        <v>1.6216213430150219</v>
      </c>
      <c r="BB23" s="1622">
        <v>0.72823400464288568</v>
      </c>
      <c r="BC23" s="1622">
        <v>0.9</v>
      </c>
      <c r="BD23" s="1622">
        <v>0.7</v>
      </c>
      <c r="BE23" s="1622">
        <v>-0.2</v>
      </c>
      <c r="BF23" s="1622">
        <v>3.035928298429269E-2</v>
      </c>
      <c r="BG23" s="1622">
        <v>0.93916326201150468</v>
      </c>
      <c r="BH23" s="1622">
        <v>0.91251238877170238</v>
      </c>
      <c r="BI23" s="1622">
        <v>1.0189088692471842</v>
      </c>
      <c r="BJ23" s="1410">
        <v>1.4</v>
      </c>
      <c r="BK23" s="1622">
        <v>0.9</v>
      </c>
      <c r="BL23" s="1622">
        <v>1.0641270476598521</v>
      </c>
      <c r="BM23" s="1622">
        <v>0.9</v>
      </c>
      <c r="BN23" s="1622">
        <v>0.95865740740738659</v>
      </c>
      <c r="BO23" s="1622">
        <v>1</v>
      </c>
      <c r="BP23" s="1622">
        <v>0.35219832382458094</v>
      </c>
      <c r="BQ23" s="1622">
        <v>-0.01</v>
      </c>
      <c r="BR23" s="1622">
        <v>-4.7262719664232122E-2</v>
      </c>
      <c r="BS23" s="1622">
        <v>0.68940087996109867</v>
      </c>
      <c r="BT23" s="1622">
        <v>0.74340739848747717</v>
      </c>
      <c r="BU23" s="1411">
        <v>1.0995902070729784</v>
      </c>
      <c r="BV23" s="1410">
        <v>1.0287361443327683</v>
      </c>
      <c r="BW23" s="1622">
        <v>0.99734463540808349</v>
      </c>
      <c r="BX23" s="1622">
        <v>1.1615615059917843</v>
      </c>
      <c r="BY23" s="1622">
        <v>1.0606948410261339</v>
      </c>
      <c r="BZ23" s="1622">
        <v>0.8997697289822213</v>
      </c>
      <c r="CA23" s="1622">
        <v>0.78687914443342777</v>
      </c>
      <c r="CB23" s="1622">
        <v>0.63813727956818411</v>
      </c>
      <c r="CC23" s="1622" t="s">
        <v>124</v>
      </c>
      <c r="CD23" s="1621">
        <v>-0.1</v>
      </c>
      <c r="CE23" s="1621">
        <v>0.34060572585840987</v>
      </c>
      <c r="CF23" s="1621">
        <v>0.7</v>
      </c>
      <c r="CG23" s="1409">
        <v>0.3</v>
      </c>
      <c r="CH23" s="1408">
        <v>1.4</v>
      </c>
      <c r="CI23" s="1621">
        <v>0.4</v>
      </c>
      <c r="CJ23" s="1621">
        <v>0.8</v>
      </c>
      <c r="CK23" s="1621">
        <v>3.2</v>
      </c>
      <c r="CL23" s="1621">
        <v>1.7</v>
      </c>
      <c r="CM23" s="1621">
        <v>1</v>
      </c>
      <c r="CN23" s="1621">
        <v>0.5</v>
      </c>
      <c r="CO23" s="1621">
        <v>-0.4</v>
      </c>
      <c r="CP23" s="1621">
        <v>-0.2</v>
      </c>
      <c r="CQ23" s="1621">
        <v>0.2</v>
      </c>
      <c r="CR23" s="1621">
        <v>0.3</v>
      </c>
      <c r="CS23" s="1409">
        <v>0.9</v>
      </c>
      <c r="CT23" s="1408">
        <v>0.9</v>
      </c>
      <c r="CU23" s="1621">
        <v>0.8</v>
      </c>
      <c r="CV23" s="1621">
        <v>0.9</v>
      </c>
      <c r="CW23" s="1621">
        <v>1.5</v>
      </c>
      <c r="CX23" s="1621">
        <v>0.8</v>
      </c>
      <c r="CY23" s="1621">
        <v>1.3</v>
      </c>
      <c r="CZ23" s="1621">
        <v>1.6</v>
      </c>
      <c r="DA23" s="1621">
        <v>0.3</v>
      </c>
      <c r="DB23" s="1621">
        <v>0.64</v>
      </c>
      <c r="DC23" s="1621">
        <v>0.61</v>
      </c>
      <c r="DD23" s="1621">
        <v>1.4</v>
      </c>
      <c r="DE23" s="1409">
        <v>1.23</v>
      </c>
      <c r="DF23" s="1408">
        <v>2.1</v>
      </c>
      <c r="DG23" s="1621">
        <v>2.4</v>
      </c>
      <c r="DH23" s="1621">
        <v>4</v>
      </c>
      <c r="DI23" s="1621">
        <v>5.0999999999999996</v>
      </c>
      <c r="DJ23" s="1621">
        <v>4.0999999999999996</v>
      </c>
      <c r="DK23" s="1621">
        <v>3</v>
      </c>
      <c r="DL23" s="1621">
        <v>3.1</v>
      </c>
      <c r="DM23" s="1621">
        <v>1.9</v>
      </c>
      <c r="DN23" s="1621">
        <v>2</v>
      </c>
      <c r="DO23" s="1621">
        <v>2.7</v>
      </c>
      <c r="DP23" s="1621">
        <v>8.6</v>
      </c>
      <c r="DQ23" s="1409">
        <v>3.8</v>
      </c>
      <c r="DR23" s="1408">
        <v>1.7</v>
      </c>
      <c r="DS23" s="1621">
        <v>1.9</v>
      </c>
      <c r="DT23" s="1621">
        <v>-1.2</v>
      </c>
      <c r="DU23" s="1621">
        <v>2.4</v>
      </c>
      <c r="DV23" s="1621">
        <v>4.8</v>
      </c>
      <c r="DW23" s="1621">
        <v>3.2248138047376251</v>
      </c>
      <c r="DX23" s="1621">
        <v>3.5664770603179932</v>
      </c>
      <c r="DY23" s="1621">
        <v>-0.23549653589725494</v>
      </c>
      <c r="DZ23" s="1621">
        <v>1.8752472400665283</v>
      </c>
      <c r="EA23" s="1621">
        <v>0.56201338768005371</v>
      </c>
      <c r="EB23" s="1621">
        <v>1.5456733703613281</v>
      </c>
      <c r="EC23" s="1409">
        <v>1.1587141752243042</v>
      </c>
      <c r="ED23" s="1408">
        <v>1.998694896697998</v>
      </c>
      <c r="EE23" s="1621">
        <v>1.582959771156311</v>
      </c>
      <c r="EF23" s="1621">
        <v>0.84600561857223511</v>
      </c>
      <c r="EG23" s="1621">
        <v>1.7775647640228271</v>
      </c>
      <c r="EH23" s="1621">
        <v>3.1583261489868164</v>
      </c>
      <c r="EI23" s="1621">
        <v>2.8910746574401855</v>
      </c>
      <c r="EJ23" s="1621">
        <v>2.0501604080200195</v>
      </c>
      <c r="EK23" s="1621">
        <v>-0.70945429801940918</v>
      </c>
      <c r="EL23" s="1621">
        <v>2.8023693561553955</v>
      </c>
      <c r="EM23" s="1621">
        <v>0.85816115140914917</v>
      </c>
      <c r="EN23" s="1621">
        <v>2.5570051670074463</v>
      </c>
      <c r="EO23" s="1409">
        <v>1.8123128414154053</v>
      </c>
      <c r="EP23" s="1408">
        <v>1.7231186628341675</v>
      </c>
      <c r="EQ23" s="1621">
        <v>1.2971655130386353</v>
      </c>
      <c r="ER23" s="1621">
        <v>0.24928213655948639</v>
      </c>
      <c r="ES23" s="1621">
        <v>0.80229789018630981</v>
      </c>
      <c r="ET23" s="1621">
        <v>0.72283673286437988</v>
      </c>
      <c r="EU23" s="1621">
        <v>-1.20346192566959</v>
      </c>
      <c r="EV23" s="1621">
        <v>0.67597309820838802</v>
      </c>
      <c r="EW23" s="1621">
        <v>-1.2932347191982401</v>
      </c>
      <c r="EX23" s="1621">
        <v>0.90335465287913197</v>
      </c>
      <c r="EY23" s="1621">
        <v>-0.40726711079247602</v>
      </c>
      <c r="EZ23" s="1621">
        <v>0.92638631519237702</v>
      </c>
      <c r="FA23" s="1409">
        <v>0.91185308893563899</v>
      </c>
    </row>
    <row r="24" spans="1:158" ht="26.25" customHeight="1" x14ac:dyDescent="0.45">
      <c r="A24" s="1412" t="s">
        <v>937</v>
      </c>
      <c r="B24" s="1413"/>
      <c r="C24" s="1413"/>
      <c r="D24" s="1413"/>
      <c r="E24" s="1413"/>
      <c r="F24" s="1413"/>
      <c r="G24" s="1413"/>
      <c r="H24" s="1413"/>
      <c r="I24" s="1413"/>
      <c r="J24" s="1413"/>
      <c r="K24" s="1413"/>
      <c r="L24" s="1413"/>
      <c r="M24" s="1413"/>
      <c r="N24" s="1413"/>
      <c r="O24" s="1413"/>
      <c r="P24" s="1413"/>
      <c r="Q24" s="1413"/>
      <c r="R24" s="1413"/>
      <c r="S24" s="1413"/>
      <c r="T24" s="1413"/>
      <c r="U24" s="1413"/>
      <c r="V24" s="1413"/>
      <c r="W24" s="1413"/>
      <c r="X24" s="1413"/>
      <c r="Y24" s="1413"/>
      <c r="Z24" s="1413"/>
      <c r="AA24" s="1413"/>
      <c r="AB24" s="1413"/>
      <c r="AC24" s="1413"/>
      <c r="AD24" s="1413"/>
      <c r="AE24" s="1413"/>
      <c r="AF24" s="1413"/>
      <c r="AG24" s="1413"/>
      <c r="AH24" s="1413"/>
      <c r="AI24" s="1413"/>
      <c r="AJ24" s="1413"/>
      <c r="AK24" s="1413"/>
      <c r="AL24" s="1413"/>
      <c r="AM24" s="1413"/>
      <c r="AN24" s="1413"/>
      <c r="AO24" s="1413"/>
      <c r="AP24" s="1413"/>
      <c r="AQ24" s="1413"/>
      <c r="AR24" s="1413"/>
      <c r="AS24" s="1413"/>
      <c r="AT24" s="1413"/>
      <c r="AU24" s="1413"/>
      <c r="AV24" s="1413"/>
      <c r="AW24" s="1413"/>
      <c r="AX24" s="1413"/>
      <c r="AY24" s="1413"/>
      <c r="AZ24" s="1413"/>
      <c r="BA24" s="1413"/>
      <c r="BB24" s="1413"/>
      <c r="BC24" s="1413"/>
      <c r="BD24" s="1413"/>
      <c r="BE24" s="1413"/>
      <c r="BF24" s="1413"/>
      <c r="BG24" s="1413"/>
      <c r="BH24" s="1413"/>
      <c r="BI24" s="1413"/>
      <c r="BJ24" s="1414"/>
      <c r="BK24" s="1413"/>
      <c r="BL24" s="1413"/>
      <c r="BM24" s="1413"/>
      <c r="BN24" s="1413"/>
      <c r="BO24" s="1413"/>
      <c r="BP24" s="1413"/>
      <c r="BQ24" s="1413"/>
      <c r="BR24" s="1413"/>
      <c r="BS24" s="1413"/>
      <c r="BT24" s="1413"/>
      <c r="BU24" s="1415"/>
      <c r="BV24" s="1414"/>
      <c r="BW24" s="1413"/>
      <c r="BX24" s="1413"/>
      <c r="BY24" s="1413"/>
      <c r="BZ24" s="1413"/>
      <c r="CA24" s="1413"/>
      <c r="CB24" s="1413"/>
      <c r="CC24" s="1413"/>
      <c r="CD24" s="1413"/>
      <c r="CE24" s="1413"/>
      <c r="CF24" s="1413"/>
      <c r="CG24" s="1415"/>
      <c r="CH24" s="1414"/>
      <c r="CI24" s="1413"/>
      <c r="CJ24" s="1413"/>
      <c r="CK24" s="1413"/>
      <c r="CL24" s="1413"/>
      <c r="CM24" s="1413"/>
      <c r="CN24" s="1413"/>
      <c r="CO24" s="1413"/>
      <c r="CP24" s="1413"/>
      <c r="CQ24" s="1413"/>
      <c r="CR24" s="1413"/>
      <c r="CS24" s="1415"/>
      <c r="CT24" s="1414"/>
      <c r="CU24" s="1413"/>
      <c r="CV24" s="1413"/>
      <c r="CW24" s="1413"/>
      <c r="CX24" s="1413"/>
      <c r="CY24" s="1413"/>
      <c r="CZ24" s="1413"/>
      <c r="DA24" s="1413"/>
      <c r="DB24" s="1413"/>
      <c r="DC24" s="1413"/>
      <c r="DD24" s="1413"/>
      <c r="DE24" s="1415"/>
      <c r="DF24" s="1414"/>
      <c r="DG24" s="1413"/>
      <c r="DH24" s="1413"/>
      <c r="DI24" s="1413"/>
      <c r="DJ24" s="1413"/>
      <c r="DK24" s="1413"/>
      <c r="DL24" s="1413"/>
      <c r="DM24" s="1413"/>
      <c r="DN24" s="1413"/>
      <c r="DO24" s="1413"/>
      <c r="DP24" s="1413"/>
      <c r="DQ24" s="1415"/>
      <c r="DR24" s="1414"/>
      <c r="DS24" s="1413"/>
      <c r="DT24" s="1413"/>
      <c r="DU24" s="1413"/>
      <c r="DV24" s="1413"/>
      <c r="DW24" s="1413"/>
      <c r="DX24" s="1413"/>
      <c r="DY24" s="1413"/>
      <c r="DZ24" s="1413"/>
      <c r="EA24" s="1413"/>
      <c r="EB24" s="1413"/>
      <c r="EC24" s="1415"/>
      <c r="ED24" s="1414"/>
      <c r="EE24" s="1413"/>
      <c r="EF24" s="1413"/>
      <c r="EG24" s="1413"/>
      <c r="EH24" s="1413"/>
      <c r="EI24" s="1413"/>
      <c r="EJ24" s="1413"/>
      <c r="EK24" s="1413"/>
      <c r="EL24" s="1413"/>
      <c r="EM24" s="1413"/>
      <c r="EN24" s="1413"/>
      <c r="EO24" s="1415"/>
      <c r="EP24" s="1414"/>
      <c r="EQ24" s="1413"/>
      <c r="ER24" s="1413"/>
      <c r="ES24" s="1413"/>
      <c r="ET24" s="1413"/>
      <c r="EU24" s="1413"/>
      <c r="EV24" s="1413"/>
      <c r="EW24" s="1413"/>
      <c r="EX24" s="1413"/>
      <c r="EY24" s="1413"/>
      <c r="EZ24" s="1413"/>
      <c r="FA24" s="1415"/>
    </row>
    <row r="25" spans="1:158" ht="26.25" customHeight="1" x14ac:dyDescent="0.45">
      <c r="A25" s="1416" t="s">
        <v>96</v>
      </c>
      <c r="B25" s="1618">
        <v>9.6828839942561196</v>
      </c>
      <c r="C25" s="1618">
        <v>9.7457528620558342</v>
      </c>
      <c r="D25" s="1618">
        <v>10.205751980701571</v>
      </c>
      <c r="E25" s="1618">
        <v>10.360385543048967</v>
      </c>
      <c r="F25" s="1618">
        <v>10.681611170535078</v>
      </c>
      <c r="G25" s="1618">
        <v>11.425358979095336</v>
      </c>
      <c r="H25" s="1618">
        <v>11.494864184536535</v>
      </c>
      <c r="I25" s="1618">
        <v>11.318306868469175</v>
      </c>
      <c r="J25" s="1529">
        <v>12.253731459200722</v>
      </c>
      <c r="K25" s="1618">
        <v>11.486993808842595</v>
      </c>
      <c r="L25" s="1618">
        <v>11.442147787027036</v>
      </c>
      <c r="M25" s="1618">
        <v>11.207082192776374</v>
      </c>
      <c r="N25" s="1618">
        <v>10.666834539629843</v>
      </c>
      <c r="O25" s="1618">
        <v>11.242061058593089</v>
      </c>
      <c r="P25" s="1618">
        <v>11.095649269020512</v>
      </c>
      <c r="Q25" s="1618">
        <v>10.995615174467567</v>
      </c>
      <c r="R25" s="1618">
        <v>11.120577853050762</v>
      </c>
      <c r="S25" s="1618">
        <v>10.920908713987764</v>
      </c>
      <c r="T25" s="1618">
        <v>10.088607394297</v>
      </c>
      <c r="U25" s="1618">
        <v>10.848471491086077</v>
      </c>
      <c r="V25" s="1618">
        <v>10.550035564390781</v>
      </c>
      <c r="W25" s="1618">
        <v>13.257348510978396</v>
      </c>
      <c r="X25" s="1618">
        <v>13.41867531356109</v>
      </c>
      <c r="Y25" s="1618">
        <v>13.776491967803995</v>
      </c>
      <c r="Z25" s="1618">
        <v>14.690127115648544</v>
      </c>
      <c r="AA25" s="1618">
        <v>14.74838527774609</v>
      </c>
      <c r="AB25" s="1618">
        <v>15.579023542166869</v>
      </c>
      <c r="AC25" s="1618">
        <v>15.99891983231505</v>
      </c>
      <c r="AD25" s="1618">
        <v>16.1630297484107</v>
      </c>
      <c r="AE25" s="1618">
        <v>16.03</v>
      </c>
      <c r="AF25" s="1618">
        <v>16.670000000000002</v>
      </c>
      <c r="AG25" s="1618">
        <v>17.045000000000002</v>
      </c>
      <c r="AH25" s="1618">
        <v>17.899999999999999</v>
      </c>
      <c r="AI25" s="1618">
        <v>18.100000000000001</v>
      </c>
      <c r="AJ25" s="1618">
        <v>18.3</v>
      </c>
      <c r="AK25" s="1618">
        <v>18.600000000000001</v>
      </c>
      <c r="AL25" s="1618">
        <v>17.600000000000001</v>
      </c>
      <c r="AM25" s="1618">
        <v>17.2</v>
      </c>
      <c r="AN25" s="1618">
        <v>18.105</v>
      </c>
      <c r="AO25" s="1618">
        <v>17.72</v>
      </c>
      <c r="AP25" s="1618">
        <v>17.87</v>
      </c>
      <c r="AQ25" s="1618">
        <v>17.899999999999999</v>
      </c>
      <c r="AR25" s="1618">
        <v>17.829999999999998</v>
      </c>
      <c r="AS25" s="1618">
        <v>16.600000000000001</v>
      </c>
      <c r="AT25" s="1618">
        <v>16.899999999999999</v>
      </c>
      <c r="AU25" s="1618">
        <v>15.2</v>
      </c>
      <c r="AV25" s="1618">
        <v>14.7</v>
      </c>
      <c r="AW25" s="1618">
        <v>14.6</v>
      </c>
      <c r="AX25" s="1618">
        <v>14.5</v>
      </c>
      <c r="AY25" s="1618">
        <v>14</v>
      </c>
      <c r="AZ25" s="1618">
        <v>13.4</v>
      </c>
      <c r="BA25" s="1618">
        <v>13.7</v>
      </c>
      <c r="BB25" s="1618">
        <v>13.3</v>
      </c>
      <c r="BC25" s="1618">
        <v>12.8</v>
      </c>
      <c r="BD25" s="1618">
        <v>12.642989739460742</v>
      </c>
      <c r="BE25" s="1618">
        <v>13.1273406904811</v>
      </c>
      <c r="BF25" s="1618">
        <v>12.8</v>
      </c>
      <c r="BG25" s="1618">
        <v>12.3</v>
      </c>
      <c r="BH25" s="1618">
        <v>12.5</v>
      </c>
      <c r="BI25" s="1618">
        <v>12.6</v>
      </c>
      <c r="BJ25" s="1404">
        <v>11.1</v>
      </c>
      <c r="BK25" s="1618">
        <v>11.3</v>
      </c>
      <c r="BL25" s="1618">
        <v>11.102568588080697</v>
      </c>
      <c r="BM25" s="1618">
        <v>10.4</v>
      </c>
      <c r="BN25" s="1618">
        <v>10.7</v>
      </c>
      <c r="BO25" s="1618">
        <v>10.97</v>
      </c>
      <c r="BP25" s="1618">
        <v>10.56</v>
      </c>
      <c r="BQ25" s="1618">
        <v>10.8</v>
      </c>
      <c r="BR25" s="1618">
        <v>10.8</v>
      </c>
      <c r="BS25" s="1618">
        <v>10.5</v>
      </c>
      <c r="BT25" s="1618">
        <v>10.3</v>
      </c>
      <c r="BU25" s="1405">
        <v>10.4</v>
      </c>
      <c r="BV25" s="1404">
        <v>5.7334933259999996</v>
      </c>
      <c r="BW25" s="1618">
        <v>5.9335295930000003</v>
      </c>
      <c r="BX25" s="1618">
        <v>6.3618038319999997</v>
      </c>
      <c r="BY25" s="1618">
        <v>6.317816841</v>
      </c>
      <c r="BZ25" s="1618">
        <v>6.9065231530000002</v>
      </c>
      <c r="CA25" s="1618">
        <v>7.3144113150000001</v>
      </c>
      <c r="CB25" s="1618">
        <v>7.1661366150000001</v>
      </c>
      <c r="CC25" s="1529">
        <v>7.4313919740000003</v>
      </c>
      <c r="CD25" s="1529">
        <v>7.3763393559999999</v>
      </c>
      <c r="CE25" s="1529">
        <v>7.5786487060000001</v>
      </c>
      <c r="CF25" s="1529">
        <v>8.1129953950000004</v>
      </c>
      <c r="CG25" s="1417">
        <v>7.8584272989999997</v>
      </c>
      <c r="CH25" s="1418">
        <v>7.8366390380000004</v>
      </c>
      <c r="CI25" s="1529">
        <v>7.8396233610000001</v>
      </c>
      <c r="CJ25" s="1529">
        <v>7.8882416620000004</v>
      </c>
      <c r="CK25" s="1529">
        <v>11.09836293</v>
      </c>
      <c r="CL25" s="1529">
        <v>12.030844099999999</v>
      </c>
      <c r="CM25" s="1529">
        <v>12.15909523</v>
      </c>
      <c r="CN25" s="1529">
        <v>12.310072010000001</v>
      </c>
      <c r="CO25" s="1529">
        <v>11.35092101</v>
      </c>
      <c r="CP25" s="1529">
        <v>11.19639154</v>
      </c>
      <c r="CQ25" s="1529">
        <v>10.9624506</v>
      </c>
      <c r="CR25" s="1529">
        <v>10.47462005</v>
      </c>
      <c r="CS25" s="1417">
        <v>11.188674969999999</v>
      </c>
      <c r="CT25" s="1418">
        <v>10.71951419</v>
      </c>
      <c r="CU25" s="1529">
        <v>11.088003499999999</v>
      </c>
      <c r="CV25" s="1529">
        <v>11.070389130000001</v>
      </c>
      <c r="CW25" s="1529">
        <v>8.8323046620000003</v>
      </c>
      <c r="CX25" s="1529">
        <v>7.5029119299999998</v>
      </c>
      <c r="CY25" s="1529">
        <v>7.521409985</v>
      </c>
      <c r="CZ25" s="1529">
        <v>8.8294921520000003</v>
      </c>
      <c r="DA25" s="1529">
        <v>9.461427939</v>
      </c>
      <c r="DB25" s="1529">
        <v>10.03469804</v>
      </c>
      <c r="DC25" s="1529">
        <v>10.282131680000001</v>
      </c>
      <c r="DD25" s="1529">
        <v>11.467497720000001</v>
      </c>
      <c r="DE25" s="1417">
        <v>11.913020789999999</v>
      </c>
      <c r="DF25" s="1418">
        <v>13.284858939999999</v>
      </c>
      <c r="DG25" s="1529">
        <v>14.989683299999999</v>
      </c>
      <c r="DH25" s="1529">
        <v>18.582416970000001</v>
      </c>
      <c r="DI25" s="1529">
        <v>22.51584038</v>
      </c>
      <c r="DJ25" s="1529">
        <v>26.636264050000001</v>
      </c>
      <c r="DK25" s="1529">
        <v>28.62438101</v>
      </c>
      <c r="DL25" s="1529">
        <v>30.457640309999999</v>
      </c>
      <c r="DM25" s="1529">
        <v>32.763796480000003</v>
      </c>
      <c r="DN25" s="1529">
        <v>36.200000000000003</v>
      </c>
      <c r="DO25" s="1529">
        <v>39.660045240000002</v>
      </c>
      <c r="DP25" s="1529">
        <v>49.688318539999997</v>
      </c>
      <c r="DQ25" s="1417">
        <v>53.240279790000002</v>
      </c>
      <c r="DR25" s="1418">
        <v>52.770298820000001</v>
      </c>
      <c r="DS25" s="1529">
        <v>51.998579579999998</v>
      </c>
      <c r="DT25" s="1529">
        <v>44.64386623</v>
      </c>
      <c r="DU25" s="1529">
        <v>41.657514130000003</v>
      </c>
      <c r="DV25" s="1529">
        <v>42.78715528</v>
      </c>
      <c r="DW25" s="1529">
        <v>43.468151769999999</v>
      </c>
      <c r="DX25" s="1529">
        <v>44.201057179999999</v>
      </c>
      <c r="DY25" s="1529">
        <v>40.986281419999997</v>
      </c>
      <c r="DZ25" s="1529">
        <v>38.990033750000002</v>
      </c>
      <c r="EA25" s="1529">
        <v>36.169323609999999</v>
      </c>
      <c r="EB25" s="1529">
        <v>27.164794440000001</v>
      </c>
      <c r="EC25" s="1417">
        <v>24.18249389</v>
      </c>
      <c r="ED25" s="1418">
        <v>24.155105989999999</v>
      </c>
      <c r="EE25" s="1529">
        <v>24</v>
      </c>
      <c r="EF25" s="1529">
        <v>26.3</v>
      </c>
      <c r="EG25" s="1529">
        <v>24.8</v>
      </c>
      <c r="EH25" s="1529">
        <v>22.6</v>
      </c>
      <c r="EI25" s="1529">
        <v>22.1</v>
      </c>
      <c r="EJ25" s="1529">
        <v>19.899999999999999</v>
      </c>
      <c r="EK25" s="1529">
        <v>19.399999999999999</v>
      </c>
      <c r="EL25" s="1529">
        <v>20.8</v>
      </c>
      <c r="EM25" s="1529">
        <v>21.4</v>
      </c>
      <c r="EN25" s="1529">
        <v>22.4</v>
      </c>
      <c r="EO25" s="1417">
        <v>23.1</v>
      </c>
      <c r="EP25" s="1418">
        <v>22.8</v>
      </c>
      <c r="EQ25" s="1529">
        <v>22.4</v>
      </c>
      <c r="ER25" s="1529">
        <v>23.2</v>
      </c>
      <c r="ES25" s="1529">
        <v>20.97802227</v>
      </c>
      <c r="ET25" s="1529">
        <v>18.409780550000001</v>
      </c>
      <c r="EU25" s="1529">
        <v>12.99794741</v>
      </c>
      <c r="EV25" s="1529">
        <v>11.996</v>
      </c>
      <c r="EW25" s="1529">
        <v>11.518700000000001</v>
      </c>
      <c r="EX25" s="1529">
        <v>8.8262999999999998</v>
      </c>
      <c r="EY25" s="1529">
        <v>7.3731857810000001</v>
      </c>
      <c r="EZ25" s="1529">
        <v>5.4490571399999999</v>
      </c>
      <c r="FA25" s="1417">
        <v>4.56632601</v>
      </c>
      <c r="FB25" s="1419"/>
    </row>
    <row r="26" spans="1:158" ht="34.5" customHeight="1" x14ac:dyDescent="0.45">
      <c r="A26" s="1416" t="s">
        <v>938</v>
      </c>
      <c r="B26" s="1618">
        <v>9.733040188933284</v>
      </c>
      <c r="C26" s="1618">
        <v>10.230663162127396</v>
      </c>
      <c r="D26" s="1618">
        <v>10.728388615305938</v>
      </c>
      <c r="E26" s="1618">
        <v>11.101906535891093</v>
      </c>
      <c r="F26" s="1618">
        <v>11.334709753960649</v>
      </c>
      <c r="G26" s="1618">
        <v>12.221531586040935</v>
      </c>
      <c r="H26" s="1618">
        <v>12.26567686432638</v>
      </c>
      <c r="I26" s="1618">
        <v>12.084964397574694</v>
      </c>
      <c r="J26" s="1529">
        <v>12.712925290141808</v>
      </c>
      <c r="K26" s="1618">
        <v>12.233126350492762</v>
      </c>
      <c r="L26" s="1618">
        <v>12.340699941857537</v>
      </c>
      <c r="M26" s="1618">
        <v>12.098681303692072</v>
      </c>
      <c r="N26" s="1618">
        <v>11.456548163152291</v>
      </c>
      <c r="O26" s="1618">
        <v>12.113113534751484</v>
      </c>
      <c r="P26" s="1618">
        <v>11.703316468843017</v>
      </c>
      <c r="Q26" s="1618">
        <v>11.729857454287984</v>
      </c>
      <c r="R26" s="1618">
        <v>11.768776601137333</v>
      </c>
      <c r="S26" s="1618">
        <v>11.674994577206533</v>
      </c>
      <c r="T26" s="1618">
        <v>11.562550067754774</v>
      </c>
      <c r="U26" s="1618">
        <v>12.198460877973115</v>
      </c>
      <c r="V26" s="1618">
        <v>12.507494943673558</v>
      </c>
      <c r="W26" s="1618">
        <v>15.440476825478822</v>
      </c>
      <c r="X26" s="1618">
        <v>15.589349792650875</v>
      </c>
      <c r="Y26" s="1618">
        <v>16.426053957941654</v>
      </c>
      <c r="Z26" s="1618">
        <v>17.199510738843781</v>
      </c>
      <c r="AA26" s="1618">
        <v>17.163749030465446</v>
      </c>
      <c r="AB26" s="1618">
        <v>18.251462365720862</v>
      </c>
      <c r="AC26" s="1618">
        <v>18.729193841013192</v>
      </c>
      <c r="AD26" s="1618">
        <v>18.86179731249338</v>
      </c>
      <c r="AE26" s="1618">
        <v>18.59</v>
      </c>
      <c r="AF26" s="1618">
        <v>18.760000000000002</v>
      </c>
      <c r="AG26" s="1618">
        <v>19.359000000000002</v>
      </c>
      <c r="AH26" s="1618">
        <v>19.5</v>
      </c>
      <c r="AI26" s="1618">
        <v>19.7</v>
      </c>
      <c r="AJ26" s="1618">
        <v>20</v>
      </c>
      <c r="AK26" s="1618">
        <v>20</v>
      </c>
      <c r="AL26" s="1618">
        <v>19.100000000000001</v>
      </c>
      <c r="AM26" s="1618">
        <v>18.7</v>
      </c>
      <c r="AN26" s="1618">
        <v>19.72</v>
      </c>
      <c r="AO26" s="1618">
        <v>19.2</v>
      </c>
      <c r="AP26" s="1618">
        <v>19.34</v>
      </c>
      <c r="AQ26" s="1618">
        <v>19.3</v>
      </c>
      <c r="AR26" s="1618">
        <v>19.239999999999998</v>
      </c>
      <c r="AS26" s="1618">
        <v>17.8</v>
      </c>
      <c r="AT26" s="1618">
        <v>18.399999999999999</v>
      </c>
      <c r="AU26" s="1618">
        <v>16.5</v>
      </c>
      <c r="AV26" s="1618">
        <v>15.4</v>
      </c>
      <c r="AW26" s="1618">
        <v>15.1</v>
      </c>
      <c r="AX26" s="1618">
        <v>15.3</v>
      </c>
      <c r="AY26" s="1618">
        <v>14.8</v>
      </c>
      <c r="AZ26" s="1618">
        <v>14</v>
      </c>
      <c r="BA26" s="1618">
        <v>14.5</v>
      </c>
      <c r="BB26" s="1618">
        <v>14.1</v>
      </c>
      <c r="BC26" s="1618">
        <v>13.6</v>
      </c>
      <c r="BD26" s="1618">
        <v>12.966415157691946</v>
      </c>
      <c r="BE26" s="1618">
        <v>13.5769143154644</v>
      </c>
      <c r="BF26" s="1618">
        <v>13.1</v>
      </c>
      <c r="BG26" s="1618">
        <v>12.4</v>
      </c>
      <c r="BH26" s="1618">
        <v>13.1</v>
      </c>
      <c r="BI26" s="1618">
        <v>13.1</v>
      </c>
      <c r="BJ26" s="1404">
        <v>11.7</v>
      </c>
      <c r="BK26" s="1618">
        <v>11.9</v>
      </c>
      <c r="BL26" s="1618">
        <v>11.697133761255651</v>
      </c>
      <c r="BM26" s="1618">
        <v>10.8</v>
      </c>
      <c r="BN26" s="1618">
        <v>11.1</v>
      </c>
      <c r="BO26" s="1618">
        <v>11.4</v>
      </c>
      <c r="BP26" s="1618">
        <v>11</v>
      </c>
      <c r="BQ26" s="1618">
        <v>11.2</v>
      </c>
      <c r="BR26" s="1618">
        <v>11.1</v>
      </c>
      <c r="BS26" s="1618">
        <v>10.8</v>
      </c>
      <c r="BT26" s="1618">
        <v>10.7</v>
      </c>
      <c r="BU26" s="1405">
        <v>10.9</v>
      </c>
      <c r="BV26" s="1404">
        <v>5.5437332699999997</v>
      </c>
      <c r="BW26" s="1618">
        <v>5.770130301</v>
      </c>
      <c r="BX26" s="1618">
        <v>6.1485672449999997</v>
      </c>
      <c r="BY26" s="1618">
        <v>6.3056245659999997</v>
      </c>
      <c r="BZ26" s="1618">
        <v>6.5261128270000004</v>
      </c>
      <c r="CA26" s="1618">
        <v>7.2851001929999999</v>
      </c>
      <c r="CB26" s="1618">
        <v>7.6053361209999997</v>
      </c>
      <c r="CC26" s="1529">
        <v>7.3586585920000003</v>
      </c>
      <c r="CD26" s="1529">
        <v>7.0138081950000002</v>
      </c>
      <c r="CE26" s="1529">
        <v>8.1999843279999993</v>
      </c>
      <c r="CF26" s="1529">
        <v>8.0409683120000004</v>
      </c>
      <c r="CG26" s="1417">
        <v>8.3413056700000006</v>
      </c>
      <c r="CH26" s="1418">
        <v>7.6509771369999999</v>
      </c>
      <c r="CI26" s="1529">
        <v>7.7120098920000002</v>
      </c>
      <c r="CJ26" s="1529">
        <v>7.531698016</v>
      </c>
      <c r="CK26" s="1529">
        <v>8.6139628669999997</v>
      </c>
      <c r="CL26" s="1529">
        <v>9.5084385850000004</v>
      </c>
      <c r="CM26" s="1529">
        <v>10.103569650000001</v>
      </c>
      <c r="CN26" s="1529">
        <v>10.231276019999999</v>
      </c>
      <c r="CO26" s="1529">
        <v>10.03730914</v>
      </c>
      <c r="CP26" s="1529">
        <v>10.209497519999999</v>
      </c>
      <c r="CQ26" s="1529">
        <v>8.8298791919999999</v>
      </c>
      <c r="CR26" s="1529">
        <v>8.7353965020000004</v>
      </c>
      <c r="CS26" s="1417">
        <v>8.5228048279999999</v>
      </c>
      <c r="CT26" s="1418">
        <v>8.9668914849999997</v>
      </c>
      <c r="CU26" s="1529">
        <v>9.6545359380000004</v>
      </c>
      <c r="CV26" s="1529">
        <v>10.39753312</v>
      </c>
      <c r="CW26" s="1529">
        <v>9.7796833369999998</v>
      </c>
      <c r="CX26" s="1529">
        <v>8.4032506789999992</v>
      </c>
      <c r="CY26" s="1529">
        <v>7.7948418070000001</v>
      </c>
      <c r="CZ26" s="1529">
        <v>8.5185400209999997</v>
      </c>
      <c r="DA26" s="1529">
        <v>8.6385082630000003</v>
      </c>
      <c r="DB26" s="1529">
        <v>9.2218188489999999</v>
      </c>
      <c r="DC26" s="1529">
        <v>10.2774836</v>
      </c>
      <c r="DD26" s="1529">
        <v>11.14186827</v>
      </c>
      <c r="DE26" s="1417">
        <v>11.886300930000001</v>
      </c>
      <c r="DF26" s="1418">
        <v>13.159366049999999</v>
      </c>
      <c r="DG26" s="1529">
        <v>13.99849107</v>
      </c>
      <c r="DH26" s="1529">
        <v>16.935483959999999</v>
      </c>
      <c r="DI26" s="1529">
        <v>21.69884493</v>
      </c>
      <c r="DJ26" s="1529">
        <v>26.357747750000001</v>
      </c>
      <c r="DK26" s="1529">
        <v>28.789895260000002</v>
      </c>
      <c r="DL26" s="1529">
        <v>30.949487510000001</v>
      </c>
      <c r="DM26" s="1529">
        <v>33.615669230000002</v>
      </c>
      <c r="DN26" s="1529">
        <v>38.024075809999999</v>
      </c>
      <c r="DO26" s="1529">
        <v>39.591878170000001</v>
      </c>
      <c r="DP26" s="1529">
        <v>50.150156039999999</v>
      </c>
      <c r="DQ26" s="1417">
        <v>53.468137030000001</v>
      </c>
      <c r="DR26" s="1418">
        <v>52.781928280000002</v>
      </c>
      <c r="DS26" s="1529">
        <v>52.29055889</v>
      </c>
      <c r="DT26" s="1529">
        <v>45.420027810000001</v>
      </c>
      <c r="DU26" s="1529">
        <v>41.111645729999999</v>
      </c>
      <c r="DV26" s="1529">
        <v>40.787217060000003</v>
      </c>
      <c r="DW26" s="1529">
        <v>40.91618501</v>
      </c>
      <c r="DX26" s="1529">
        <v>41.49414814</v>
      </c>
      <c r="DY26" s="1529">
        <v>38.31768873</v>
      </c>
      <c r="DZ26" s="1529">
        <v>35.310513190000002</v>
      </c>
      <c r="EA26" s="1529">
        <v>33.146774059999998</v>
      </c>
      <c r="EB26" s="1529">
        <v>24.7937972</v>
      </c>
      <c r="EC26" s="1417">
        <v>22.279932089999999</v>
      </c>
      <c r="ED26" s="1418">
        <v>22.397426070000002</v>
      </c>
      <c r="EE26" s="1529">
        <v>22.2</v>
      </c>
      <c r="EF26" s="1529">
        <v>24</v>
      </c>
      <c r="EG26" s="1529">
        <v>23</v>
      </c>
      <c r="EH26" s="1529">
        <v>21.5</v>
      </c>
      <c r="EI26" s="1529">
        <v>19.5</v>
      </c>
      <c r="EJ26" s="1529">
        <v>16.7</v>
      </c>
      <c r="EK26" s="1529">
        <v>16.899999999999999</v>
      </c>
      <c r="EL26" s="1529">
        <v>17.600000000000001</v>
      </c>
      <c r="EM26" s="1529">
        <v>19.5</v>
      </c>
      <c r="EN26" s="1529">
        <v>18.7</v>
      </c>
      <c r="EO26" s="1417">
        <v>18.5</v>
      </c>
      <c r="EP26" s="1418">
        <v>18</v>
      </c>
      <c r="EQ26" s="1529">
        <v>17.5</v>
      </c>
      <c r="ER26" s="1529">
        <v>19.3</v>
      </c>
      <c r="ES26" s="1529">
        <v>17.995237979999999</v>
      </c>
      <c r="ET26" s="1529">
        <v>15.83408318</v>
      </c>
      <c r="EU26" s="1529">
        <v>11.64588159</v>
      </c>
      <c r="EV26" s="1529">
        <v>11.332000000000001</v>
      </c>
      <c r="EW26" s="1529">
        <v>11.5884</v>
      </c>
      <c r="EX26" s="1529">
        <v>9.5481999999999996</v>
      </c>
      <c r="EY26" s="1529">
        <v>7.4490041700000003</v>
      </c>
      <c r="EZ26" s="1529">
        <v>5.9058496500000004</v>
      </c>
      <c r="FA26" s="1417">
        <v>5.499800542</v>
      </c>
      <c r="FB26" s="1419"/>
    </row>
    <row r="27" spans="1:158" ht="17.5" customHeight="1" x14ac:dyDescent="0.45">
      <c r="A27" s="1416" t="s">
        <v>939</v>
      </c>
      <c r="B27" s="1618"/>
      <c r="C27" s="1618"/>
      <c r="D27" s="1618"/>
      <c r="E27" s="1618"/>
      <c r="F27" s="1618"/>
      <c r="G27" s="1618"/>
      <c r="H27" s="1618"/>
      <c r="I27" s="1618"/>
      <c r="J27" s="1529"/>
      <c r="K27" s="1618"/>
      <c r="L27" s="1618"/>
      <c r="M27" s="1618"/>
      <c r="N27" s="1618"/>
      <c r="O27" s="1618"/>
      <c r="P27" s="1618"/>
      <c r="Q27" s="1618"/>
      <c r="R27" s="1618"/>
      <c r="S27" s="1618"/>
      <c r="T27" s="1618"/>
      <c r="U27" s="1618"/>
      <c r="V27" s="1618"/>
      <c r="W27" s="1618"/>
      <c r="X27" s="1618"/>
      <c r="Y27" s="1618"/>
      <c r="Z27" s="1618"/>
      <c r="AA27" s="1618"/>
      <c r="AB27" s="1618"/>
      <c r="AC27" s="1618"/>
      <c r="AD27" s="1618"/>
      <c r="AE27" s="1618"/>
      <c r="AF27" s="1618"/>
      <c r="AG27" s="1618"/>
      <c r="AH27" s="1618"/>
      <c r="AI27" s="1618"/>
      <c r="AJ27" s="1618"/>
      <c r="AK27" s="1618"/>
      <c r="AL27" s="1618"/>
      <c r="AM27" s="1618"/>
      <c r="AN27" s="1618"/>
      <c r="AO27" s="1618"/>
      <c r="AP27" s="1618"/>
      <c r="AQ27" s="1618"/>
      <c r="AR27" s="1618"/>
      <c r="AS27" s="1618"/>
      <c r="AT27" s="1618"/>
      <c r="AU27" s="1618"/>
      <c r="AV27" s="1618"/>
      <c r="AW27" s="1618"/>
      <c r="AX27" s="1618"/>
      <c r="AY27" s="1618"/>
      <c r="AZ27" s="1618"/>
      <c r="BA27" s="1618"/>
      <c r="BB27" s="1618"/>
      <c r="BC27" s="1618"/>
      <c r="BD27" s="1618"/>
      <c r="BE27" s="1618"/>
      <c r="BF27" s="1618"/>
      <c r="BG27" s="1618"/>
      <c r="BH27" s="1618"/>
      <c r="BI27" s="1618"/>
      <c r="BJ27" s="1404"/>
      <c r="BK27" s="1618"/>
      <c r="BL27" s="1618"/>
      <c r="BM27" s="1618"/>
      <c r="BN27" s="1618"/>
      <c r="BO27" s="1618"/>
      <c r="BP27" s="1618"/>
      <c r="BQ27" s="1618"/>
      <c r="BR27" s="1618"/>
      <c r="BS27" s="1618"/>
      <c r="BT27" s="1618"/>
      <c r="BU27" s="1405"/>
      <c r="BV27" s="1404"/>
      <c r="BW27" s="1618"/>
      <c r="BX27" s="1618"/>
      <c r="BY27" s="1618"/>
      <c r="BZ27" s="1618"/>
      <c r="CA27" s="1618"/>
      <c r="CB27" s="1618"/>
      <c r="CC27" s="1618"/>
      <c r="CD27" s="1618"/>
      <c r="CE27" s="1618"/>
      <c r="CF27" s="1618"/>
      <c r="CG27" s="1405"/>
      <c r="CH27" s="1404"/>
      <c r="CI27" s="1618"/>
      <c r="CJ27" s="1618"/>
      <c r="CK27" s="1618"/>
      <c r="CL27" s="1618"/>
      <c r="CM27" s="1618"/>
      <c r="CN27" s="1618"/>
      <c r="CO27" s="1618"/>
      <c r="CP27" s="1618"/>
      <c r="CQ27" s="1618"/>
      <c r="CR27" s="1618"/>
      <c r="CS27" s="1405"/>
      <c r="CT27" s="1404"/>
      <c r="CU27" s="1618"/>
      <c r="CV27" s="1618"/>
      <c r="CW27" s="1618"/>
      <c r="CX27" s="1618"/>
      <c r="CY27" s="1618"/>
      <c r="CZ27" s="1618"/>
      <c r="DA27" s="1618"/>
      <c r="DB27" s="1618"/>
      <c r="DC27" s="1618"/>
      <c r="DD27" s="1618"/>
      <c r="DE27" s="1405"/>
      <c r="DF27" s="1404"/>
      <c r="DG27" s="1618"/>
      <c r="DH27" s="1618"/>
      <c r="DI27" s="1618"/>
      <c r="DJ27" s="1618"/>
      <c r="DK27" s="1618"/>
      <c r="DL27" s="1618"/>
      <c r="DM27" s="1618"/>
      <c r="DN27" s="1618"/>
      <c r="DO27" s="1618"/>
      <c r="DP27" s="1618"/>
      <c r="DQ27" s="1405"/>
      <c r="DR27" s="1404"/>
      <c r="DS27" s="1618"/>
      <c r="DT27" s="1618"/>
      <c r="DU27" s="1618"/>
      <c r="DV27" s="1618"/>
      <c r="DW27" s="1618"/>
      <c r="DX27" s="1618"/>
      <c r="DY27" s="1618"/>
      <c r="DZ27" s="1618"/>
      <c r="EA27" s="1618"/>
      <c r="EB27" s="1618"/>
      <c r="EC27" s="1405"/>
      <c r="ED27" s="1404"/>
      <c r="EE27" s="1618"/>
      <c r="EF27" s="1618"/>
      <c r="EG27" s="1618"/>
      <c r="EH27" s="1618"/>
      <c r="EI27" s="1618"/>
      <c r="EJ27" s="1618"/>
      <c r="EK27" s="1618"/>
      <c r="EL27" s="1618"/>
      <c r="EM27" s="1618"/>
      <c r="EN27" s="1618"/>
      <c r="EO27" s="1405"/>
      <c r="EP27" s="1404"/>
      <c r="EQ27" s="1618"/>
      <c r="ER27" s="1618"/>
      <c r="ES27" s="1618"/>
      <c r="ET27" s="1618"/>
      <c r="EU27" s="1618"/>
      <c r="EV27" s="1618"/>
      <c r="EW27" s="1618"/>
      <c r="EX27" s="1618"/>
      <c r="FA27" s="1907"/>
      <c r="FB27" s="1419"/>
    </row>
    <row r="28" spans="1:158" ht="19.5" customHeight="1" x14ac:dyDescent="0.45">
      <c r="A28" s="1416" t="s">
        <v>940</v>
      </c>
      <c r="B28" s="1618">
        <v>9.4777134333952731</v>
      </c>
      <c r="C28" s="1618">
        <v>9.8593712963052091</v>
      </c>
      <c r="D28" s="1618">
        <v>10.402816777532742</v>
      </c>
      <c r="E28" s="1618">
        <v>10.580007304326644</v>
      </c>
      <c r="F28" s="1618">
        <v>10.872766100667587</v>
      </c>
      <c r="G28" s="1618">
        <v>11.533118894430894</v>
      </c>
      <c r="H28" s="1618">
        <v>11.548063379091555</v>
      </c>
      <c r="I28" s="1618">
        <v>11.313465977266945</v>
      </c>
      <c r="J28" s="1529">
        <v>10.829513911973843</v>
      </c>
      <c r="K28" s="1618">
        <v>10.458495549194669</v>
      </c>
      <c r="L28" s="1618">
        <v>10.608866219340985</v>
      </c>
      <c r="M28" s="1618">
        <v>10.467443069346395</v>
      </c>
      <c r="N28" s="1618">
        <v>10.180088516534958</v>
      </c>
      <c r="O28" s="1618">
        <v>10.337123478570209</v>
      </c>
      <c r="P28" s="1618">
        <v>9.9135811077461611</v>
      </c>
      <c r="Q28" s="1618">
        <v>10.177469222674418</v>
      </c>
      <c r="R28" s="1618">
        <v>10.187258452168123</v>
      </c>
      <c r="S28" s="1618">
        <v>10.274190320255872</v>
      </c>
      <c r="T28" s="1618">
        <v>9.0615247408264654</v>
      </c>
      <c r="U28" s="1618">
        <v>9.7522836564622128</v>
      </c>
      <c r="V28" s="1618">
        <v>11.39912744482967</v>
      </c>
      <c r="W28" s="1618">
        <v>11.885431483897179</v>
      </c>
      <c r="X28" s="1618">
        <v>12.071515140644905</v>
      </c>
      <c r="Y28" s="1618">
        <v>12.45882622708625</v>
      </c>
      <c r="Z28" s="1618">
        <v>13.46006595071405</v>
      </c>
      <c r="AA28" s="1618">
        <v>14.113147511839163</v>
      </c>
      <c r="AB28" s="1618">
        <v>14.998690670789316</v>
      </c>
      <c r="AC28" s="1618">
        <v>15.479057094951031</v>
      </c>
      <c r="AD28" s="1618">
        <v>15.664187722311752</v>
      </c>
      <c r="AE28" s="1618">
        <v>15.65</v>
      </c>
      <c r="AF28" s="1618">
        <v>16.260000000000002</v>
      </c>
      <c r="AG28" s="1618">
        <v>16.657</v>
      </c>
      <c r="AH28" s="1618">
        <v>17.600000000000001</v>
      </c>
      <c r="AI28" s="1618">
        <v>18.3</v>
      </c>
      <c r="AJ28" s="1618">
        <v>18.5</v>
      </c>
      <c r="AK28" s="1618">
        <v>18.7</v>
      </c>
      <c r="AL28" s="1618">
        <v>17.5</v>
      </c>
      <c r="AM28" s="1618">
        <v>17.2</v>
      </c>
      <c r="AN28" s="1618">
        <v>17.05</v>
      </c>
      <c r="AO28" s="1618">
        <v>16.649999999999999</v>
      </c>
      <c r="AP28" s="1618">
        <v>16.82</v>
      </c>
      <c r="AQ28" s="1618">
        <v>16.7</v>
      </c>
      <c r="AR28" s="1618">
        <v>17.87</v>
      </c>
      <c r="AS28" s="1618">
        <v>16.600000000000001</v>
      </c>
      <c r="AT28" s="1618">
        <v>16.899999999999999</v>
      </c>
      <c r="AU28" s="1618">
        <v>14.9</v>
      </c>
      <c r="AV28" s="1618">
        <v>14.3</v>
      </c>
      <c r="AW28" s="1618">
        <v>14.1</v>
      </c>
      <c r="AX28" s="1618">
        <v>14.1</v>
      </c>
      <c r="AY28" s="1618">
        <v>13.7</v>
      </c>
      <c r="AZ28" s="1618">
        <v>14</v>
      </c>
      <c r="BA28" s="1618">
        <v>13.2</v>
      </c>
      <c r="BB28" s="1618">
        <v>12.7</v>
      </c>
      <c r="BC28" s="1618">
        <v>12.2</v>
      </c>
      <c r="BD28" s="1618">
        <v>12</v>
      </c>
      <c r="BE28" s="1618">
        <v>12.5</v>
      </c>
      <c r="BF28" s="1618">
        <v>12.3</v>
      </c>
      <c r="BG28" s="1618">
        <v>11.9</v>
      </c>
      <c r="BH28" s="1618">
        <v>12.2</v>
      </c>
      <c r="BI28" s="1618">
        <v>12.4</v>
      </c>
      <c r="BJ28" s="1404">
        <v>10.8</v>
      </c>
      <c r="BK28" s="1618">
        <v>11</v>
      </c>
      <c r="BL28" s="1618">
        <v>10.808688980442801</v>
      </c>
      <c r="BM28" s="1618">
        <v>11.2</v>
      </c>
      <c r="BN28" s="1618">
        <v>11.5</v>
      </c>
      <c r="BO28" s="1618">
        <v>10.985300000000001</v>
      </c>
      <c r="BP28" s="1618">
        <v>10.56</v>
      </c>
      <c r="BQ28" s="1618">
        <v>10.8</v>
      </c>
      <c r="BR28" s="1618">
        <v>10.8</v>
      </c>
      <c r="BS28" s="1618">
        <v>10.5</v>
      </c>
      <c r="BT28" s="1618">
        <v>10.3</v>
      </c>
      <c r="BU28" s="1405">
        <v>10.4</v>
      </c>
      <c r="BV28" s="1404">
        <v>5.5162847929999996</v>
      </c>
      <c r="BW28" s="1618">
        <v>5.7514320579999998</v>
      </c>
      <c r="BX28" s="1618">
        <v>6.1800634350000001</v>
      </c>
      <c r="BY28" s="1618">
        <v>6.1204952959999996</v>
      </c>
      <c r="BZ28" s="1618">
        <v>6.7401036569999997</v>
      </c>
      <c r="CA28" s="1618">
        <v>7.1876169990000003</v>
      </c>
      <c r="CB28" s="1618">
        <v>7.1035901509999997</v>
      </c>
      <c r="CC28" s="1529">
        <v>7.4081171790000004</v>
      </c>
      <c r="CD28" s="1529">
        <v>7.3522442850000003</v>
      </c>
      <c r="CE28" s="1529">
        <v>7.0807329450000003</v>
      </c>
      <c r="CF28" s="1529">
        <v>7.6372496190000003</v>
      </c>
      <c r="CG28" s="1417">
        <v>7.3668207690000003</v>
      </c>
      <c r="CH28" s="1418">
        <v>7.4146093930000001</v>
      </c>
      <c r="CI28" s="1529">
        <v>7.4219400249999996</v>
      </c>
      <c r="CJ28" s="1529">
        <v>7.5225220239999997</v>
      </c>
      <c r="CK28" s="1529">
        <v>10.944949530000001</v>
      </c>
      <c r="CL28" s="1529">
        <v>11.978266440000001</v>
      </c>
      <c r="CM28" s="1529">
        <v>12.00647294</v>
      </c>
      <c r="CN28" s="1529">
        <v>11.89973127</v>
      </c>
      <c r="CO28" s="1529">
        <v>10.90950172</v>
      </c>
      <c r="CP28" s="1529">
        <v>10.76190839</v>
      </c>
      <c r="CQ28" s="1529">
        <v>11.014249100000001</v>
      </c>
      <c r="CR28" s="1529">
        <v>10.513258130000001</v>
      </c>
      <c r="CS28" s="1417">
        <v>11.36051191</v>
      </c>
      <c r="CT28" s="1418">
        <v>10.83607421</v>
      </c>
      <c r="CU28" s="1529">
        <v>11.221203340000001</v>
      </c>
      <c r="CV28" s="1529">
        <v>11.182371249999999</v>
      </c>
      <c r="CW28" s="1529">
        <v>8.7620219349999999</v>
      </c>
      <c r="CX28" s="1529">
        <v>7.3604403830000003</v>
      </c>
      <c r="CY28" s="1529">
        <v>7.1983436120000004</v>
      </c>
      <c r="CZ28" s="1529">
        <v>8.6400925690000001</v>
      </c>
      <c r="DA28" s="1529">
        <v>9.2523721410000004</v>
      </c>
      <c r="DB28" s="1529">
        <v>9.7762804439999993</v>
      </c>
      <c r="DC28" s="1529">
        <v>9.9570632050000007</v>
      </c>
      <c r="DD28" s="1529">
        <v>11.235693339999999</v>
      </c>
      <c r="DE28" s="1417">
        <v>11.48582919</v>
      </c>
      <c r="DF28" s="1418">
        <v>12.939945489999999</v>
      </c>
      <c r="DG28" s="1529">
        <v>14.79058053</v>
      </c>
      <c r="DH28" s="1529">
        <v>17.942139350000001</v>
      </c>
      <c r="DI28" s="1529">
        <v>21.965575550000001</v>
      </c>
      <c r="DJ28" s="1529">
        <v>25.658221609999998</v>
      </c>
      <c r="DK28" s="1529">
        <v>27.573898400000001</v>
      </c>
      <c r="DL28" s="1529">
        <v>29.495395210000002</v>
      </c>
      <c r="DM28" s="1529">
        <v>31.881900309999999</v>
      </c>
      <c r="DN28" s="1529">
        <v>37.788829560000003</v>
      </c>
      <c r="DO28" s="1529">
        <v>40.927737790000002</v>
      </c>
      <c r="DP28" s="1529">
        <v>50.417132789999997</v>
      </c>
      <c r="DQ28" s="1417">
        <v>54.397920470000003</v>
      </c>
      <c r="DR28" s="1418">
        <v>53.986312099999999</v>
      </c>
      <c r="DS28" s="1529">
        <v>53.376290869999998</v>
      </c>
      <c r="DT28" s="1529">
        <v>46.691892359999997</v>
      </c>
      <c r="DU28" s="1529">
        <v>43.370138900000001</v>
      </c>
      <c r="DV28" s="1529">
        <v>45.329386919999997</v>
      </c>
      <c r="DW28" s="1529">
        <v>46.121681350000003</v>
      </c>
      <c r="DX28" s="1529">
        <v>47.245013049999997</v>
      </c>
      <c r="DY28" s="1529">
        <v>43.955332300000002</v>
      </c>
      <c r="DZ28" s="1529">
        <v>40.03711603</v>
      </c>
      <c r="EA28" s="1529">
        <v>37.218107490000001</v>
      </c>
      <c r="EB28" s="1529">
        <v>28.64737045</v>
      </c>
      <c r="EC28" s="1417">
        <v>25.508926679999998</v>
      </c>
      <c r="ED28" s="1418">
        <v>25.434715829999998</v>
      </c>
      <c r="EE28" s="1529">
        <v>25</v>
      </c>
      <c r="EF28" s="1529">
        <v>27.2</v>
      </c>
      <c r="EG28" s="1529">
        <v>25.9</v>
      </c>
      <c r="EH28" s="1529">
        <v>23.2</v>
      </c>
      <c r="EI28" s="1529">
        <v>23.2</v>
      </c>
      <c r="EJ28" s="1529">
        <v>20.8</v>
      </c>
      <c r="EK28" s="1529">
        <v>20</v>
      </c>
      <c r="EL28" s="1529">
        <v>21.5</v>
      </c>
      <c r="EM28" s="1529">
        <v>22.2</v>
      </c>
      <c r="EN28" s="1529">
        <v>23.2</v>
      </c>
      <c r="EO28" s="1417">
        <v>24</v>
      </c>
      <c r="EP28" s="1418">
        <v>23.7</v>
      </c>
      <c r="EQ28" s="1529">
        <v>23.3</v>
      </c>
      <c r="ER28" s="1529">
        <v>24.2</v>
      </c>
      <c r="ES28" s="1529">
        <v>21.667009610000001</v>
      </c>
      <c r="ET28" s="1529">
        <v>19.170003569999999</v>
      </c>
      <c r="EU28" s="1529">
        <v>13.64436637</v>
      </c>
      <c r="EV28" s="1529">
        <v>12.596</v>
      </c>
      <c r="EW28" s="1529">
        <v>12.17</v>
      </c>
      <c r="EX28" s="1529">
        <v>9.3133999999999997</v>
      </c>
      <c r="EY28" s="1618">
        <v>7.7777006389999999</v>
      </c>
      <c r="EZ28" s="1618">
        <v>5.7502580669999999</v>
      </c>
      <c r="FA28" s="1405">
        <v>4.7952652530000002</v>
      </c>
      <c r="FB28" s="1419"/>
    </row>
    <row r="29" spans="1:158" ht="17.5" customHeight="1" x14ac:dyDescent="0.45">
      <c r="A29" s="1416" t="s">
        <v>941</v>
      </c>
      <c r="B29" s="1618"/>
      <c r="C29" s="1618"/>
      <c r="D29" s="1618"/>
      <c r="E29" s="1618"/>
      <c r="F29" s="1618"/>
      <c r="G29" s="1618"/>
      <c r="H29" s="1618"/>
      <c r="I29" s="1618"/>
      <c r="J29" s="1529"/>
      <c r="K29" s="1618"/>
      <c r="L29" s="1618"/>
      <c r="M29" s="1618"/>
      <c r="N29" s="1618"/>
      <c r="O29" s="1618"/>
      <c r="P29" s="1618"/>
      <c r="Q29" s="1618"/>
      <c r="R29" s="1618"/>
      <c r="S29" s="1618"/>
      <c r="T29" s="1618"/>
      <c r="U29" s="1618"/>
      <c r="V29" s="1618"/>
      <c r="W29" s="1618"/>
      <c r="X29" s="1618"/>
      <c r="Y29" s="1618"/>
      <c r="Z29" s="1618"/>
      <c r="AA29" s="1618"/>
      <c r="AB29" s="1618"/>
      <c r="AC29" s="1618"/>
      <c r="AD29" s="1618"/>
      <c r="AE29" s="1618"/>
      <c r="AF29" s="1618"/>
      <c r="AG29" s="1618"/>
      <c r="AH29" s="1618"/>
      <c r="AI29" s="1618"/>
      <c r="AJ29" s="1618"/>
      <c r="AK29" s="1618"/>
      <c r="AL29" s="1618"/>
      <c r="AM29" s="1618"/>
      <c r="AN29" s="1618"/>
      <c r="AO29" s="1618"/>
      <c r="AP29" s="1618"/>
      <c r="AQ29" s="1618"/>
      <c r="AR29" s="1618"/>
      <c r="AS29" s="1618"/>
      <c r="AT29" s="1618"/>
      <c r="AU29" s="1618"/>
      <c r="AV29" s="1618"/>
      <c r="AW29" s="1618"/>
      <c r="AX29" s="1618"/>
      <c r="AY29" s="1618"/>
      <c r="AZ29" s="1618"/>
      <c r="BA29" s="1618"/>
      <c r="BB29" s="1618"/>
      <c r="BC29" s="1618"/>
      <c r="BD29" s="1618"/>
      <c r="BE29" s="1618"/>
      <c r="BF29" s="1618"/>
      <c r="BG29" s="1618"/>
      <c r="BH29" s="1618"/>
      <c r="BI29" s="1618"/>
      <c r="BJ29" s="1404"/>
      <c r="BK29" s="1618"/>
      <c r="BL29" s="1618"/>
      <c r="BM29" s="1618"/>
      <c r="BN29" s="1618"/>
      <c r="BO29" s="1618"/>
      <c r="BP29" s="1618"/>
      <c r="BQ29" s="1618"/>
      <c r="BR29" s="1618"/>
      <c r="BS29" s="1618"/>
      <c r="BT29" s="1618"/>
      <c r="BU29" s="1405"/>
      <c r="BV29" s="1404"/>
      <c r="BW29" s="1618"/>
      <c r="BX29" s="1618"/>
      <c r="BY29" s="1618"/>
      <c r="BZ29" s="1618"/>
      <c r="CA29" s="1618"/>
      <c r="CB29" s="1618"/>
      <c r="CC29" s="1618"/>
      <c r="CD29" s="1618"/>
      <c r="CE29" s="1618"/>
      <c r="CF29" s="1618"/>
      <c r="CG29" s="1405"/>
      <c r="CH29" s="1404"/>
      <c r="CI29" s="1618"/>
      <c r="CJ29" s="1618"/>
      <c r="CK29" s="1618"/>
      <c r="CL29" s="1618"/>
      <c r="CM29" s="1618"/>
      <c r="CN29" s="1618"/>
      <c r="CO29" s="1618"/>
      <c r="CP29" s="1618"/>
      <c r="CQ29" s="1618"/>
      <c r="CR29" s="1618"/>
      <c r="CS29" s="1405"/>
      <c r="CT29" s="1404"/>
      <c r="CU29" s="1618"/>
      <c r="CV29" s="1618"/>
      <c r="CW29" s="1618"/>
      <c r="CX29" s="1618"/>
      <c r="CY29" s="1618"/>
      <c r="CZ29" s="1618"/>
      <c r="DA29" s="1618"/>
      <c r="DB29" s="1618"/>
      <c r="DC29" s="1618"/>
      <c r="DD29" s="1618"/>
      <c r="DE29" s="1405"/>
      <c r="DF29" s="1404"/>
      <c r="DG29" s="1618"/>
      <c r="DH29" s="1618"/>
      <c r="DI29" s="1618"/>
      <c r="DJ29" s="1618"/>
      <c r="DK29" s="1618"/>
      <c r="DL29" s="1618"/>
      <c r="DM29" s="1618"/>
      <c r="DN29" s="1618"/>
      <c r="DO29" s="1618"/>
      <c r="DP29" s="1618"/>
      <c r="DQ29" s="1405"/>
      <c r="DR29" s="1404"/>
      <c r="DS29" s="1618"/>
      <c r="DT29" s="1618"/>
      <c r="DU29" s="1618"/>
      <c r="DV29" s="1618"/>
      <c r="DW29" s="1618"/>
      <c r="DX29" s="1618"/>
      <c r="DY29" s="1618"/>
      <c r="DZ29" s="1618"/>
      <c r="EA29" s="1618"/>
      <c r="EB29" s="1618"/>
      <c r="EC29" s="1405"/>
      <c r="ED29" s="1404"/>
      <c r="EE29" s="1618"/>
      <c r="EF29" s="1618"/>
      <c r="EG29" s="1618"/>
      <c r="EH29" s="1618"/>
      <c r="EI29" s="1618"/>
      <c r="EJ29" s="1618"/>
      <c r="EK29" s="1618"/>
      <c r="EL29" s="1618"/>
      <c r="EM29" s="1618"/>
      <c r="EN29" s="1618"/>
      <c r="EO29" s="1405"/>
      <c r="EP29" s="1404"/>
      <c r="EQ29" s="1618"/>
      <c r="ER29" s="1618"/>
      <c r="ES29" s="1618"/>
      <c r="ET29" s="1618"/>
      <c r="EU29" s="1618"/>
      <c r="EV29" s="1618"/>
      <c r="EW29" s="1618"/>
      <c r="EX29" s="1618"/>
      <c r="FA29" s="1907"/>
      <c r="FB29" s="1419"/>
    </row>
    <row r="30" spans="1:158" ht="18" customHeight="1" x14ac:dyDescent="0.45">
      <c r="A30" s="1416" t="s">
        <v>942</v>
      </c>
      <c r="B30" s="1618">
        <v>11.074194817267212</v>
      </c>
      <c r="C30" s="1618">
        <v>12.31459341090626</v>
      </c>
      <c r="D30" s="1618">
        <v>13.53505565865445</v>
      </c>
      <c r="E30" s="1618">
        <v>14.015269671656494</v>
      </c>
      <c r="F30" s="1618">
        <v>14.587156370522724</v>
      </c>
      <c r="G30" s="1618">
        <v>15.330166521381617</v>
      </c>
      <c r="H30" s="1618">
        <v>15.628512489773039</v>
      </c>
      <c r="I30" s="1618">
        <v>14.470496145026402</v>
      </c>
      <c r="J30" s="1529">
        <v>15.031184277653576</v>
      </c>
      <c r="K30" s="1618">
        <v>15.566213606964642</v>
      </c>
      <c r="L30" s="1618">
        <v>15.106974660963356</v>
      </c>
      <c r="M30" s="1618">
        <v>14.758178946686694</v>
      </c>
      <c r="N30" s="1618">
        <v>13.821377472058449</v>
      </c>
      <c r="O30" s="1618">
        <v>14.405259907416145</v>
      </c>
      <c r="P30" s="1618">
        <v>13.310534411301255</v>
      </c>
      <c r="Q30" s="1618">
        <v>14.103551766951504</v>
      </c>
      <c r="R30" s="1618">
        <v>13.420240000796735</v>
      </c>
      <c r="S30" s="1618">
        <v>13.125268167844206</v>
      </c>
      <c r="T30" s="1618">
        <v>13.843559699569251</v>
      </c>
      <c r="U30" s="1618">
        <v>14.406611945859149</v>
      </c>
      <c r="V30" s="1618">
        <v>13.303219945999412</v>
      </c>
      <c r="W30" s="1618">
        <v>17.448975335663054</v>
      </c>
      <c r="X30" s="1618">
        <v>17.671040264320514</v>
      </c>
      <c r="Y30" s="1618">
        <v>18.967692834250037</v>
      </c>
      <c r="Z30" s="1618">
        <v>20.575389777725526</v>
      </c>
      <c r="AA30" s="1618">
        <v>20.581194574699623</v>
      </c>
      <c r="AB30" s="1618">
        <v>22.21463344010699</v>
      </c>
      <c r="AC30" s="1618">
        <v>22.950478577538092</v>
      </c>
      <c r="AD30" s="1618">
        <v>23.128832102791442</v>
      </c>
      <c r="AE30" s="1618">
        <v>22.84</v>
      </c>
      <c r="AF30" s="1618">
        <v>23.62</v>
      </c>
      <c r="AG30" s="1618">
        <v>25.024999999999999</v>
      </c>
      <c r="AH30" s="1618">
        <v>26.1</v>
      </c>
      <c r="AI30" s="1618">
        <v>25.9</v>
      </c>
      <c r="AJ30" s="1618">
        <v>26.2</v>
      </c>
      <c r="AK30" s="1618">
        <v>25.9</v>
      </c>
      <c r="AL30" s="1618">
        <v>24.2</v>
      </c>
      <c r="AM30" s="1618">
        <v>23.4</v>
      </c>
      <c r="AN30" s="1618">
        <v>24.86</v>
      </c>
      <c r="AO30" s="1618">
        <v>24.14</v>
      </c>
      <c r="AP30" s="1618">
        <v>24.32</v>
      </c>
      <c r="AQ30" s="1618">
        <v>24.3</v>
      </c>
      <c r="AR30" s="1618">
        <v>23.97</v>
      </c>
      <c r="AS30" s="1618">
        <v>21.9</v>
      </c>
      <c r="AT30" s="1618">
        <v>21.9</v>
      </c>
      <c r="AU30" s="1618">
        <v>19</v>
      </c>
      <c r="AV30" s="1618">
        <v>17.899999999999999</v>
      </c>
      <c r="AW30" s="1618">
        <v>17.399999999999999</v>
      </c>
      <c r="AX30" s="1618">
        <v>19</v>
      </c>
      <c r="AY30" s="1618">
        <v>18.2</v>
      </c>
      <c r="AZ30" s="1618">
        <v>17.100000000000001</v>
      </c>
      <c r="BA30" s="1618">
        <v>18</v>
      </c>
      <c r="BB30" s="1618">
        <v>17.399999999999999</v>
      </c>
      <c r="BC30" s="1618">
        <v>16.7</v>
      </c>
      <c r="BD30" s="1618">
        <v>15.582283762367076</v>
      </c>
      <c r="BE30" s="1618">
        <v>16.1799691442815</v>
      </c>
      <c r="BF30" s="1618">
        <v>15.5</v>
      </c>
      <c r="BG30" s="1618">
        <v>14.5</v>
      </c>
      <c r="BH30" s="1618">
        <v>15</v>
      </c>
      <c r="BI30" s="1618">
        <v>15.1</v>
      </c>
      <c r="BJ30" s="1404">
        <v>13.4</v>
      </c>
      <c r="BK30" s="1618">
        <v>13.6</v>
      </c>
      <c r="BL30" s="1618">
        <v>13.185591103854044</v>
      </c>
      <c r="BM30" s="1618">
        <v>12.1</v>
      </c>
      <c r="BN30" s="1618">
        <v>12.4</v>
      </c>
      <c r="BO30" s="1618">
        <v>13</v>
      </c>
      <c r="BP30" s="1618">
        <v>12.26</v>
      </c>
      <c r="BQ30" s="1618">
        <v>12.4</v>
      </c>
      <c r="BR30" s="1618">
        <v>11.9</v>
      </c>
      <c r="BS30" s="1618">
        <v>11.2</v>
      </c>
      <c r="BT30" s="1618">
        <v>11.2</v>
      </c>
      <c r="BU30" s="1405">
        <v>11.3</v>
      </c>
      <c r="BV30" s="1404">
        <v>5.9922570720000001</v>
      </c>
      <c r="BW30" s="1618">
        <v>6.0142928519999996</v>
      </c>
      <c r="BX30" s="1618">
        <v>6.2375965950000003</v>
      </c>
      <c r="BY30" s="1618">
        <v>6.2197382369999996</v>
      </c>
      <c r="BZ30" s="1618">
        <v>6.4013170720000003</v>
      </c>
      <c r="CA30" s="1618">
        <v>7.3815407070000001</v>
      </c>
      <c r="CB30" s="1618">
        <v>7.1436022000000001</v>
      </c>
      <c r="CC30" s="1529">
        <v>6.6576148960000001</v>
      </c>
      <c r="CD30" s="1529">
        <v>6.3195478219999996</v>
      </c>
      <c r="CE30" s="1529">
        <v>7.745504532</v>
      </c>
      <c r="CF30" s="1529">
        <v>7.4913865270000004</v>
      </c>
      <c r="CG30" s="1417">
        <v>7.9800629799999996</v>
      </c>
      <c r="CH30" s="1418">
        <v>7.5804493940000004</v>
      </c>
      <c r="CI30" s="1529">
        <v>7.7016131159999999</v>
      </c>
      <c r="CJ30" s="1529">
        <v>7.4784027799999997</v>
      </c>
      <c r="CK30" s="1529">
        <v>8.4586764250000002</v>
      </c>
      <c r="CL30" s="1529">
        <v>9.311299966</v>
      </c>
      <c r="CM30" s="1529">
        <v>10.04057688</v>
      </c>
      <c r="CN30" s="1529">
        <v>10.466588339999999</v>
      </c>
      <c r="CO30" s="1529">
        <v>10.55904713</v>
      </c>
      <c r="CP30" s="1529">
        <v>10.43564786</v>
      </c>
      <c r="CQ30" s="1529">
        <v>8.9556846189999995</v>
      </c>
      <c r="CR30" s="1529">
        <v>8.8804156420000009</v>
      </c>
      <c r="CS30" s="1417">
        <v>8.271745052</v>
      </c>
      <c r="CT30" s="1418">
        <v>8.37493512</v>
      </c>
      <c r="CU30" s="1529">
        <v>9.2483212940000001</v>
      </c>
      <c r="CV30" s="1529">
        <v>10.206105389999999</v>
      </c>
      <c r="CW30" s="1529">
        <v>9.7953067909999998</v>
      </c>
      <c r="CX30" s="1529">
        <v>8.4399172720000006</v>
      </c>
      <c r="CY30" s="1529">
        <v>7.2595409269999998</v>
      </c>
      <c r="CZ30" s="1529">
        <v>7.9156892120000002</v>
      </c>
      <c r="DA30" s="1529">
        <v>7.8261828910000002</v>
      </c>
      <c r="DB30" s="1529">
        <v>8.3359366020000003</v>
      </c>
      <c r="DC30" s="1529">
        <v>9.0844389139999997</v>
      </c>
      <c r="DD30" s="1529">
        <v>9.6341310930000006</v>
      </c>
      <c r="DE30" s="1417">
        <v>10.739207739999999</v>
      </c>
      <c r="DF30" s="1418">
        <v>12.20114062</v>
      </c>
      <c r="DG30" s="1529">
        <v>12.404663380000001</v>
      </c>
      <c r="DH30" s="1529">
        <v>15.013220219999999</v>
      </c>
      <c r="DI30" s="1529">
        <v>18.578145620000001</v>
      </c>
      <c r="DJ30" s="1529">
        <v>23.07983398</v>
      </c>
      <c r="DK30" s="1529">
        <v>26.09637421</v>
      </c>
      <c r="DL30" s="1529">
        <v>27.898864809999999</v>
      </c>
      <c r="DM30" s="1529">
        <v>30.298169590000001</v>
      </c>
      <c r="DN30" s="1529">
        <v>35.313080890000002</v>
      </c>
      <c r="DO30" s="1529">
        <v>36.855734320000003</v>
      </c>
      <c r="DP30" s="1529">
        <v>44.933924619999999</v>
      </c>
      <c r="DQ30" s="1417">
        <v>47.21608921</v>
      </c>
      <c r="DR30" s="1418">
        <v>45.740423649999997</v>
      </c>
      <c r="DS30" s="1529">
        <v>45.620159749999999</v>
      </c>
      <c r="DT30" s="1529">
        <v>39.043154260000001</v>
      </c>
      <c r="DU30" s="1529">
        <v>35.601866999999999</v>
      </c>
      <c r="DV30" s="1529">
        <v>35.016055450000003</v>
      </c>
      <c r="DW30" s="1529">
        <v>34.766368679999999</v>
      </c>
      <c r="DX30" s="1529">
        <v>35.559807169999999</v>
      </c>
      <c r="DY30" s="1529">
        <v>32.495569940000003</v>
      </c>
      <c r="DZ30" s="1529">
        <v>29.54764552</v>
      </c>
      <c r="EA30" s="1529">
        <v>28.319432729999999</v>
      </c>
      <c r="EB30" s="1529">
        <v>22.948014409999999</v>
      </c>
      <c r="EC30" s="1417">
        <v>20.70825061</v>
      </c>
      <c r="ED30" s="1418">
        <v>21.78196075</v>
      </c>
      <c r="EE30" s="1529">
        <v>21.8</v>
      </c>
      <c r="EF30" s="1529">
        <v>23.8</v>
      </c>
      <c r="EG30" s="1529">
        <v>22.9</v>
      </c>
      <c r="EH30" s="1529">
        <v>21.9</v>
      </c>
      <c r="EI30" s="1529">
        <v>19.100000000000001</v>
      </c>
      <c r="EJ30" s="1529">
        <v>17.3</v>
      </c>
      <c r="EK30" s="1529">
        <v>18.899999999999999</v>
      </c>
      <c r="EL30" s="1529">
        <v>18.399999999999999</v>
      </c>
      <c r="EM30" s="1529">
        <v>19.100000000000001</v>
      </c>
      <c r="EN30" s="1529">
        <v>17.600000000000001</v>
      </c>
      <c r="EO30" s="1417">
        <v>17.100000000000001</v>
      </c>
      <c r="EP30" s="1418">
        <v>16.3</v>
      </c>
      <c r="EQ30" s="1529">
        <v>15.8</v>
      </c>
      <c r="ER30" s="1529">
        <v>17</v>
      </c>
      <c r="ES30" s="1529">
        <v>15.96111002</v>
      </c>
      <c r="ET30" s="1529">
        <v>13.91635527</v>
      </c>
      <c r="EU30" s="1529">
        <v>10.59898561</v>
      </c>
      <c r="EV30" s="1529">
        <v>9.6399000000000008</v>
      </c>
      <c r="EW30" s="1529">
        <v>8.6895000000000007</v>
      </c>
      <c r="EX30" s="1529">
        <v>7.5128700000000004</v>
      </c>
      <c r="EY30" s="1529">
        <v>6.2327454549999999</v>
      </c>
      <c r="EZ30" s="1529">
        <v>5.1450397790000002</v>
      </c>
      <c r="FA30" s="1417">
        <v>4.6767325140000002</v>
      </c>
      <c r="FB30" s="1419"/>
    </row>
    <row r="31" spans="1:158" ht="17.5" customHeight="1" thickBot="1" x14ac:dyDescent="0.5">
      <c r="A31" s="1420" t="s">
        <v>943</v>
      </c>
      <c r="B31" s="1421"/>
      <c r="C31" s="1421"/>
      <c r="D31" s="1421"/>
      <c r="E31" s="1421"/>
      <c r="F31" s="1421"/>
      <c r="G31" s="1421"/>
      <c r="H31" s="1421"/>
      <c r="I31" s="1421"/>
      <c r="J31" s="134"/>
      <c r="K31" s="1421"/>
      <c r="L31" s="1421"/>
      <c r="M31" s="1421"/>
      <c r="N31" s="1421"/>
      <c r="O31" s="1421"/>
      <c r="P31" s="1421"/>
      <c r="Q31" s="1421"/>
      <c r="R31" s="1421"/>
      <c r="S31" s="1421"/>
      <c r="T31" s="1421"/>
      <c r="U31" s="1421"/>
      <c r="V31" s="1422"/>
      <c r="W31" s="1422"/>
      <c r="X31" s="1422"/>
      <c r="Y31" s="1422"/>
      <c r="Z31" s="1422"/>
      <c r="AA31" s="1422"/>
      <c r="AB31" s="1422"/>
      <c r="AC31" s="1422"/>
      <c r="AD31" s="1422"/>
      <c r="AE31" s="1422"/>
      <c r="AF31" s="1422"/>
      <c r="AG31" s="1422"/>
      <c r="AH31" s="1422"/>
      <c r="AI31" s="1422"/>
      <c r="AJ31" s="1422"/>
      <c r="AK31" s="1422"/>
      <c r="AL31" s="1422"/>
      <c r="AM31" s="1422"/>
      <c r="AN31" s="1422"/>
      <c r="AO31" s="1422"/>
      <c r="AP31" s="1422"/>
      <c r="AQ31" s="1422"/>
      <c r="AR31" s="1422"/>
      <c r="AS31" s="1421"/>
      <c r="AT31" s="1421"/>
      <c r="AU31" s="1421"/>
      <c r="AV31" s="1421"/>
      <c r="AW31" s="1421"/>
      <c r="AX31" s="1421"/>
      <c r="AY31" s="1421"/>
      <c r="AZ31" s="1421"/>
      <c r="BA31" s="1421"/>
      <c r="BB31" s="1421"/>
      <c r="BC31" s="1421"/>
      <c r="BD31" s="1421"/>
      <c r="BE31" s="1421"/>
      <c r="BF31" s="1421"/>
      <c r="BG31" s="1421"/>
      <c r="BH31" s="1421"/>
      <c r="BI31" s="25"/>
      <c r="BJ31" s="1423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1424"/>
      <c r="BV31" s="1423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1424"/>
      <c r="CH31" s="1423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1424"/>
      <c r="CT31" s="1423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1424"/>
      <c r="DF31" s="1423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1424"/>
      <c r="DR31" s="1423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1424"/>
      <c r="ED31" s="1423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1424"/>
      <c r="EP31" s="1423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1424"/>
    </row>
    <row r="32" spans="1:158" ht="32.15" customHeight="1" thickTop="1" x14ac:dyDescent="0.45">
      <c r="A32" s="1425" t="s">
        <v>944</v>
      </c>
      <c r="B32" s="1425"/>
      <c r="C32" s="1425"/>
      <c r="D32" s="1425"/>
      <c r="E32" s="1425"/>
      <c r="F32" s="1425"/>
      <c r="G32" s="1425"/>
      <c r="H32" s="1425"/>
      <c r="I32" s="1425"/>
      <c r="J32" s="1425"/>
      <c r="K32" s="1425"/>
      <c r="L32" s="1425"/>
      <c r="M32" s="1425"/>
      <c r="N32" s="1425"/>
      <c r="O32" s="1425"/>
      <c r="P32" s="1425"/>
      <c r="Q32" s="1425"/>
      <c r="R32" s="1425"/>
      <c r="S32" s="1425"/>
      <c r="T32" s="1425"/>
      <c r="U32" s="1425"/>
      <c r="V32" s="1425"/>
      <c r="W32" s="1425"/>
      <c r="X32" s="1425"/>
      <c r="Y32" s="1425"/>
      <c r="Z32" s="1425"/>
      <c r="AA32" s="1425"/>
      <c r="AB32" s="1425"/>
      <c r="AC32" s="1425"/>
      <c r="AD32" s="1425"/>
      <c r="AE32" s="1425"/>
      <c r="AF32" s="1425"/>
      <c r="AG32" s="1425"/>
      <c r="AH32" s="1425"/>
      <c r="AI32" s="1425"/>
      <c r="AJ32" s="1425"/>
      <c r="AK32" s="1425"/>
      <c r="AL32" s="1425"/>
      <c r="AM32" s="1425"/>
      <c r="AN32" s="1425"/>
      <c r="AO32" s="1425"/>
      <c r="AP32" s="1425"/>
      <c r="AQ32" s="1425"/>
      <c r="AR32" s="1425"/>
      <c r="AS32" s="1425"/>
      <c r="AT32" s="1425"/>
      <c r="AU32" s="1425"/>
      <c r="AV32" s="1425"/>
      <c r="AW32" s="1425"/>
      <c r="AX32" s="1425"/>
      <c r="AY32" s="1425"/>
      <c r="AZ32" s="1425"/>
      <c r="BA32" s="1425"/>
      <c r="BB32" s="1425"/>
      <c r="BC32" s="1425"/>
      <c r="BD32" s="1425"/>
      <c r="BE32" s="1425"/>
      <c r="BF32" s="1425"/>
      <c r="BG32" s="1425"/>
      <c r="BH32" s="1425"/>
      <c r="BI32" s="1425"/>
      <c r="BJ32" s="1425"/>
      <c r="BK32" s="1425"/>
      <c r="BL32" s="1425"/>
      <c r="BM32" s="1425"/>
      <c r="BN32" s="1425"/>
      <c r="BO32" s="1425"/>
      <c r="BP32" s="1425"/>
      <c r="BQ32" s="1425"/>
      <c r="BR32" s="1425"/>
      <c r="BS32" s="1425"/>
      <c r="BT32" s="1425"/>
      <c r="BU32" s="1425"/>
      <c r="BV32" s="1425"/>
      <c r="BW32" s="1425"/>
      <c r="BX32" s="1425"/>
      <c r="BY32" s="1425"/>
      <c r="BZ32" s="1425"/>
      <c r="CA32" s="1425"/>
      <c r="CB32" s="1425"/>
      <c r="CC32" s="1425"/>
      <c r="CD32" s="1425"/>
      <c r="CE32" s="1425"/>
      <c r="CF32" s="1425"/>
      <c r="CG32" s="1425"/>
      <c r="CH32" s="1425"/>
      <c r="CI32" s="1425"/>
      <c r="CJ32" s="1425"/>
      <c r="CK32" s="1425"/>
      <c r="CL32" s="1425"/>
      <c r="CM32" s="1425"/>
      <c r="CN32" s="1425"/>
      <c r="CO32" s="1425"/>
      <c r="CP32" s="1425"/>
      <c r="CQ32" s="1425"/>
      <c r="CR32" s="1425"/>
      <c r="CS32" s="1425"/>
      <c r="CT32" s="1425"/>
      <c r="CU32" s="1425"/>
      <c r="CV32" s="1425"/>
      <c r="CW32" s="1425"/>
      <c r="CX32" s="1425"/>
      <c r="CY32" s="1425"/>
      <c r="CZ32" s="1425"/>
      <c r="DA32" s="1425"/>
      <c r="DB32" s="1425"/>
      <c r="DC32" s="1425"/>
      <c r="DD32" s="1425"/>
      <c r="DE32" s="1425"/>
      <c r="DF32" s="1425"/>
      <c r="DG32" s="1425"/>
      <c r="DH32" s="1425"/>
      <c r="DI32" s="1425"/>
      <c r="DJ32" s="1425"/>
      <c r="DK32" s="1425"/>
      <c r="DL32" s="1425"/>
      <c r="DM32" s="1425"/>
      <c r="DN32" s="1425"/>
      <c r="DO32" s="1425"/>
      <c r="DP32" s="1426"/>
      <c r="DQ32" s="1426"/>
      <c r="DR32" s="1426"/>
      <c r="DS32" s="1426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</row>
    <row r="33" spans="2:157" x14ac:dyDescent="0.4">
      <c r="B33" s="1419"/>
      <c r="C33" s="1419"/>
      <c r="D33" s="1419"/>
      <c r="E33" s="1419"/>
      <c r="F33" s="1419"/>
      <c r="G33" s="1419"/>
      <c r="H33" s="1419"/>
      <c r="I33" s="1419"/>
      <c r="J33" s="1419"/>
      <c r="K33" s="1419"/>
      <c r="L33" s="1419"/>
      <c r="M33" s="1419"/>
      <c r="N33" s="1419"/>
      <c r="O33" s="1419"/>
      <c r="P33" s="1419"/>
      <c r="Q33" s="1419"/>
      <c r="R33" s="1419"/>
      <c r="S33" s="1419"/>
      <c r="T33" s="1419"/>
      <c r="U33" s="1419"/>
      <c r="V33" s="1419"/>
      <c r="W33" s="1419"/>
      <c r="X33" s="1419"/>
      <c r="Y33" s="1419"/>
      <c r="Z33" s="1419"/>
      <c r="AA33" s="1419"/>
      <c r="AB33" s="1419"/>
      <c r="AC33" s="1419"/>
      <c r="AD33" s="1419"/>
      <c r="AE33" s="1419"/>
      <c r="AF33" s="1419"/>
      <c r="AG33" s="1419"/>
      <c r="AH33" s="1419"/>
      <c r="AI33" s="1419"/>
      <c r="AJ33" s="1419"/>
      <c r="AK33" s="1419"/>
      <c r="AL33" s="1419"/>
      <c r="AM33" s="1419"/>
      <c r="AN33" s="1419"/>
      <c r="AO33" s="1419"/>
      <c r="AP33" s="1419"/>
      <c r="AQ33" s="1419"/>
      <c r="AR33" s="1419"/>
      <c r="AS33" s="1419"/>
      <c r="AT33" s="1419"/>
      <c r="AU33" s="1419"/>
      <c r="AV33" s="1419"/>
      <c r="AW33" s="1419"/>
      <c r="AX33" s="1419"/>
      <c r="AY33" s="1419"/>
      <c r="AZ33" s="1419"/>
      <c r="BA33" s="1419"/>
      <c r="BB33" s="1419"/>
      <c r="BC33" s="1419"/>
      <c r="BD33" s="1419"/>
      <c r="BE33" s="1419"/>
      <c r="BF33" s="1419"/>
      <c r="BG33" s="1419"/>
      <c r="BH33" s="1419"/>
      <c r="BI33" s="1419"/>
      <c r="BJ33" s="1419"/>
      <c r="BK33" s="1419"/>
      <c r="BL33" s="1419"/>
      <c r="BM33" s="1419"/>
      <c r="BN33" s="1419"/>
      <c r="BO33" s="1419"/>
      <c r="BP33" s="1419"/>
      <c r="BQ33" s="1419"/>
      <c r="BR33" s="1419"/>
      <c r="BS33" s="1419"/>
      <c r="BT33" s="1419"/>
      <c r="BU33" s="1419"/>
      <c r="BV33" s="1419"/>
      <c r="BW33" s="1419"/>
      <c r="BX33" s="1419"/>
      <c r="BY33" s="1419"/>
      <c r="BZ33" s="1419"/>
      <c r="CA33" s="1419"/>
      <c r="CB33" s="1419"/>
      <c r="CC33" s="1419"/>
      <c r="CD33" s="1419"/>
      <c r="CE33" s="1419"/>
      <c r="CF33" s="1419"/>
      <c r="CG33" s="1419"/>
      <c r="CH33" s="1419"/>
      <c r="CI33" s="1419"/>
      <c r="CJ33" s="1419"/>
      <c r="CK33" s="1419"/>
      <c r="CL33" s="1419"/>
      <c r="CM33" s="1419"/>
      <c r="CN33" s="1419"/>
      <c r="CO33" s="1419"/>
      <c r="CP33" s="1419"/>
      <c r="CQ33" s="1419"/>
      <c r="CR33" s="1419"/>
      <c r="CS33" s="1419"/>
    </row>
    <row r="34" spans="2:157" x14ac:dyDescent="0.4">
      <c r="B34" s="1419"/>
      <c r="C34" s="1419"/>
      <c r="D34" s="1419"/>
      <c r="E34" s="1419"/>
      <c r="F34" s="1419"/>
      <c r="G34" s="1419"/>
      <c r="H34" s="1419"/>
      <c r="I34" s="1419"/>
      <c r="J34" s="1419"/>
      <c r="K34" s="1419"/>
      <c r="L34" s="1419"/>
      <c r="M34" s="1419"/>
      <c r="N34" s="1419"/>
      <c r="O34" s="1419"/>
      <c r="P34" s="1419"/>
      <c r="Q34" s="1419"/>
      <c r="R34" s="1419"/>
      <c r="S34" s="1419"/>
      <c r="T34" s="1419"/>
      <c r="U34" s="1419"/>
      <c r="V34" s="1419"/>
      <c r="W34" s="1419"/>
      <c r="X34" s="1419"/>
      <c r="Y34" s="1419"/>
      <c r="Z34" s="1419"/>
      <c r="AA34" s="1419"/>
      <c r="AB34" s="1419"/>
      <c r="AC34" s="1419"/>
      <c r="AD34" s="1419"/>
      <c r="AE34" s="1419"/>
      <c r="AF34" s="1419"/>
      <c r="AG34" s="1419"/>
      <c r="AH34" s="1419"/>
      <c r="AI34" s="1419"/>
      <c r="AJ34" s="1419"/>
      <c r="AK34" s="1419"/>
      <c r="AL34" s="1419"/>
      <c r="AM34" s="1419"/>
      <c r="AN34" s="1419"/>
      <c r="AO34" s="1419"/>
      <c r="AP34" s="1419"/>
      <c r="AQ34" s="1419"/>
      <c r="AR34" s="1419"/>
      <c r="AS34" s="1419"/>
      <c r="AT34" s="1419"/>
      <c r="AU34" s="1419"/>
      <c r="AV34" s="1419"/>
      <c r="AW34" s="1419"/>
      <c r="AX34" s="1419"/>
      <c r="AY34" s="1419"/>
      <c r="AZ34" s="1419"/>
      <c r="BA34" s="1419"/>
      <c r="BB34" s="1419"/>
      <c r="BC34" s="1419"/>
      <c r="BD34" s="1419"/>
      <c r="BE34" s="1419"/>
      <c r="BF34" s="1419"/>
      <c r="BG34" s="1419"/>
      <c r="BH34" s="1419"/>
      <c r="BI34" s="1419"/>
      <c r="BJ34" s="1419"/>
      <c r="BK34" s="1419"/>
      <c r="BL34" s="1419"/>
      <c r="BM34" s="1419"/>
      <c r="BN34" s="1419"/>
      <c r="BO34" s="1419"/>
      <c r="BP34" s="1419"/>
      <c r="BQ34" s="1419"/>
      <c r="BR34" s="1419"/>
      <c r="BS34" s="1419"/>
      <c r="BT34" s="1419"/>
      <c r="BU34" s="1419"/>
      <c r="BV34" s="1419"/>
      <c r="BW34" s="1419"/>
      <c r="BX34" s="1419"/>
      <c r="BY34" s="1419"/>
      <c r="BZ34" s="1419"/>
      <c r="CA34" s="1419"/>
      <c r="CB34" s="1419"/>
      <c r="CC34" s="1419"/>
      <c r="CD34" s="1419"/>
      <c r="CE34" s="1419"/>
      <c r="CF34" s="1419"/>
      <c r="CG34" s="1419"/>
      <c r="CH34" s="1419"/>
      <c r="CI34" s="1419"/>
      <c r="CJ34" s="1419"/>
      <c r="CK34" s="1419"/>
      <c r="CL34" s="1419"/>
      <c r="CM34" s="1419"/>
      <c r="CN34" s="1419"/>
      <c r="CO34" s="1419"/>
      <c r="CP34" s="1419"/>
      <c r="CQ34" s="1419"/>
      <c r="CR34" s="1419"/>
      <c r="CS34" s="1419"/>
      <c r="CT34" s="1419"/>
      <c r="CU34" s="1419"/>
      <c r="CV34" s="1419"/>
      <c r="CW34" s="1419"/>
      <c r="CX34" s="1419"/>
      <c r="CY34" s="1419"/>
      <c r="CZ34" s="1419"/>
      <c r="DA34" s="1419"/>
      <c r="DB34" s="1419"/>
      <c r="DC34" s="1419"/>
      <c r="DD34" s="1419"/>
      <c r="DE34" s="1419"/>
      <c r="DF34" s="1419"/>
      <c r="DG34" s="1419"/>
      <c r="DH34" s="1419"/>
      <c r="DI34" s="1419"/>
      <c r="DJ34" s="1419"/>
      <c r="DK34" s="1419"/>
      <c r="DL34" s="1419"/>
      <c r="DM34" s="1419"/>
      <c r="DN34" s="1419"/>
      <c r="DO34" s="1419"/>
      <c r="DP34" s="1419"/>
      <c r="DQ34" s="1419"/>
      <c r="DR34" s="1419"/>
      <c r="DS34" s="1419"/>
      <c r="DT34" s="1419"/>
      <c r="DU34" s="1419"/>
      <c r="DV34" s="1419"/>
      <c r="DW34" s="1419"/>
      <c r="DX34" s="1419"/>
      <c r="DY34" s="1419"/>
      <c r="DZ34" s="1419"/>
      <c r="EA34" s="1419"/>
      <c r="EB34" s="1419"/>
      <c r="EC34" s="1419"/>
      <c r="ED34" s="1419"/>
      <c r="EE34" s="1419"/>
      <c r="EF34" s="1419"/>
      <c r="EG34" s="1419"/>
      <c r="EH34" s="1419"/>
      <c r="EI34" s="1419"/>
      <c r="EJ34" s="1419"/>
      <c r="EK34" s="1419"/>
      <c r="EL34" s="1419"/>
      <c r="EM34" s="1419"/>
      <c r="EN34" s="1419"/>
      <c r="EO34" s="1419"/>
      <c r="EP34" s="1419"/>
      <c r="EQ34" s="1419"/>
      <c r="ER34" s="1419"/>
      <c r="ES34" s="1419"/>
      <c r="ET34" s="1419"/>
      <c r="EU34" s="1419"/>
      <c r="EV34" s="1419"/>
      <c r="EW34" s="1419"/>
      <c r="EX34" s="1419"/>
      <c r="EY34" s="1419"/>
      <c r="EZ34" s="1419"/>
      <c r="FA34" s="1419"/>
    </row>
    <row r="35" spans="2:157" x14ac:dyDescent="0.4">
      <c r="B35" s="1419"/>
      <c r="C35" s="1419"/>
      <c r="D35" s="1419"/>
      <c r="E35" s="1419"/>
      <c r="F35" s="1419"/>
      <c r="G35" s="1419"/>
      <c r="H35" s="1419"/>
      <c r="I35" s="1419"/>
      <c r="J35" s="1419"/>
      <c r="K35" s="1419"/>
      <c r="L35" s="1419"/>
      <c r="M35" s="1419"/>
      <c r="N35" s="1419"/>
      <c r="O35" s="1419"/>
      <c r="P35" s="1419"/>
      <c r="Q35" s="1419"/>
      <c r="R35" s="1419"/>
      <c r="S35" s="1419"/>
      <c r="T35" s="1419"/>
      <c r="U35" s="1419"/>
      <c r="V35" s="1419"/>
      <c r="W35" s="1419"/>
      <c r="X35" s="1419"/>
      <c r="Y35" s="1419"/>
      <c r="Z35" s="1419"/>
      <c r="AA35" s="1419"/>
      <c r="AB35" s="1419"/>
      <c r="AC35" s="1419"/>
      <c r="AD35" s="1419"/>
      <c r="AE35" s="1419"/>
      <c r="AF35" s="1419"/>
      <c r="AG35" s="1419"/>
      <c r="AH35" s="1419"/>
      <c r="AI35" s="1419"/>
      <c r="AJ35" s="1419"/>
      <c r="AK35" s="1419"/>
      <c r="AL35" s="1419"/>
      <c r="AM35" s="1419"/>
      <c r="AN35" s="1419"/>
      <c r="AO35" s="1419"/>
      <c r="AP35" s="1419"/>
      <c r="AQ35" s="1419"/>
      <c r="AR35" s="1419"/>
      <c r="AS35" s="1419"/>
      <c r="AT35" s="1419"/>
      <c r="AU35" s="1419"/>
      <c r="AV35" s="1419"/>
      <c r="AW35" s="1419"/>
      <c r="AX35" s="1419"/>
      <c r="AY35" s="1419"/>
      <c r="AZ35" s="1419"/>
      <c r="BA35" s="1419"/>
      <c r="BB35" s="1419"/>
      <c r="BC35" s="1419"/>
      <c r="BD35" s="1419"/>
      <c r="BE35" s="1419"/>
      <c r="BF35" s="1419"/>
      <c r="BG35" s="1419"/>
      <c r="BH35" s="1419"/>
      <c r="BI35" s="1419"/>
      <c r="BJ35" s="1419"/>
      <c r="BK35" s="1419"/>
      <c r="BL35" s="1419"/>
      <c r="BM35" s="1419"/>
      <c r="BN35" s="1419"/>
      <c r="BO35" s="1419"/>
      <c r="BP35" s="1419"/>
      <c r="BQ35" s="1419"/>
      <c r="BR35" s="1419"/>
      <c r="BS35" s="1419"/>
      <c r="BT35" s="1419"/>
      <c r="BU35" s="1419"/>
      <c r="BV35" s="1419"/>
      <c r="BW35" s="1419"/>
      <c r="BX35" s="1419"/>
      <c r="BY35" s="1419"/>
      <c r="BZ35" s="1419"/>
      <c r="CA35" s="1419"/>
      <c r="CB35" s="1419"/>
      <c r="CC35" s="1419"/>
      <c r="CD35" s="1419"/>
      <c r="CE35" s="1419"/>
      <c r="CF35" s="1419"/>
      <c r="CG35" s="1419"/>
      <c r="CH35" s="1419"/>
      <c r="CI35" s="1419"/>
      <c r="CJ35" s="1419"/>
      <c r="CK35" s="1419"/>
      <c r="CL35" s="1419"/>
      <c r="CM35" s="1419"/>
      <c r="CN35" s="1419"/>
      <c r="CO35" s="1419"/>
      <c r="CP35" s="1419"/>
      <c r="CQ35" s="1419"/>
      <c r="CR35" s="1419"/>
      <c r="CS35" s="1419"/>
    </row>
    <row r="36" spans="2:157" x14ac:dyDescent="0.4">
      <c r="CT36" s="1419"/>
      <c r="CU36" s="1419"/>
      <c r="CV36" s="1419"/>
      <c r="CW36" s="1419"/>
      <c r="CX36" s="1419"/>
      <c r="CY36" s="1419"/>
      <c r="CZ36" s="1419"/>
      <c r="DA36" s="1419"/>
      <c r="DB36" s="1419"/>
      <c r="DC36" s="1419"/>
      <c r="DD36" s="1419"/>
      <c r="DE36" s="1419"/>
      <c r="DF36" s="1419"/>
      <c r="DG36" s="1419"/>
      <c r="DH36" s="1419"/>
      <c r="DI36" s="1419"/>
      <c r="DJ36" s="1419"/>
      <c r="DK36" s="1419"/>
      <c r="DL36" s="1419"/>
      <c r="DM36" s="1419"/>
      <c r="DN36" s="1419"/>
      <c r="DO36" s="1419"/>
      <c r="DP36" s="1419"/>
      <c r="DQ36" s="1419"/>
      <c r="DR36" s="1419"/>
      <c r="DS36" s="1419"/>
      <c r="DT36" s="1419"/>
      <c r="DU36" s="1419"/>
      <c r="DV36" s="1419"/>
      <c r="DW36" s="1419"/>
      <c r="DX36" s="1419"/>
      <c r="DY36" s="1419"/>
      <c r="DZ36" s="1419"/>
      <c r="EA36" s="1419"/>
      <c r="EB36" s="1419"/>
      <c r="EC36" s="1419"/>
      <c r="ED36" s="1419"/>
      <c r="EE36" s="1419"/>
      <c r="EF36" s="1419"/>
      <c r="EG36" s="1419"/>
      <c r="EH36" s="1419"/>
      <c r="EI36" s="1419"/>
      <c r="EJ36" s="1419"/>
      <c r="EK36" s="1419"/>
      <c r="EL36" s="1419"/>
      <c r="EM36" s="1419"/>
      <c r="EN36" s="1419"/>
      <c r="EO36" s="1419"/>
      <c r="EP36" s="1419"/>
      <c r="EQ36" s="1419"/>
      <c r="ER36" s="1419"/>
      <c r="ES36" s="1419"/>
      <c r="ET36" s="1419"/>
      <c r="EU36" s="1419"/>
      <c r="EV36" s="1419"/>
      <c r="EW36" s="1419"/>
      <c r="EX36" s="1419"/>
      <c r="EY36" s="1419"/>
      <c r="EZ36" s="1419"/>
      <c r="FA36" s="1419"/>
    </row>
  </sheetData>
  <mergeCells count="14">
    <mergeCell ref="AX2:BI2"/>
    <mergeCell ref="A2:A3"/>
    <mergeCell ref="B2:M2"/>
    <mergeCell ref="N2:Y2"/>
    <mergeCell ref="Z2:AK2"/>
    <mergeCell ref="AL2:AW2"/>
    <mergeCell ref="ED2:EO2"/>
    <mergeCell ref="EP2:FA2"/>
    <mergeCell ref="BJ2:BU2"/>
    <mergeCell ref="BV2:CG2"/>
    <mergeCell ref="CH2:CS2"/>
    <mergeCell ref="CT2:DE2"/>
    <mergeCell ref="DF2:DQ2"/>
    <mergeCell ref="DR2:EC2"/>
  </mergeCells>
  <phoneticPr fontId="153" type="noConversion"/>
  <printOptions horizontalCentered="1"/>
  <pageMargins left="0" right="0" top="0.49370078740157503" bottom="0.94488188976377996" header="0.31496062992126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&amp;C35_x000D_&amp;1#&amp;"Aptos"&amp;10&amp;K000000 PUBLIC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5E622-249C-4953-AD16-A9353AEEABD9}">
  <dimension ref="B1:DC56"/>
  <sheetViews>
    <sheetView showGridLines="0" view="pageBreakPreview" zoomScale="60" zoomScaleNormal="100" workbookViewId="0">
      <pane xSplit="2" ySplit="2" topLeftCell="K19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21.5" x14ac:dyDescent="0.45"/>
  <cols>
    <col min="1" max="1" width="5.81640625" style="1430" customWidth="1"/>
    <col min="2" max="2" width="61.7265625" style="1430" customWidth="1"/>
    <col min="3" max="5" width="16.1796875" style="1430" hidden="1" customWidth="1"/>
    <col min="6" max="6" width="15" style="1430" hidden="1" customWidth="1"/>
    <col min="7" max="7" width="16.1796875" style="1430" hidden="1" customWidth="1"/>
    <col min="8" max="9" width="14.81640625" style="1430" hidden="1" customWidth="1"/>
    <col min="10" max="10" width="16.1796875" style="1431" hidden="1" customWidth="1"/>
    <col min="11" max="11" width="16" style="1432" customWidth="1"/>
    <col min="12" max="21" width="16" style="1431" customWidth="1"/>
    <col min="22" max="22" width="5.81640625" style="1430" customWidth="1"/>
    <col min="23" max="16384" width="9.1796875" style="1430"/>
  </cols>
  <sheetData>
    <row r="1" spans="2:69" ht="36" customHeight="1" thickBot="1" x14ac:dyDescent="0.55000000000000004">
      <c r="B1" s="1428" t="s">
        <v>1038</v>
      </c>
      <c r="C1" s="1429"/>
      <c r="D1" s="1429"/>
      <c r="E1" s="1429"/>
      <c r="F1" s="1429"/>
      <c r="G1" s="1429"/>
      <c r="L1" s="1433"/>
      <c r="M1" s="1433"/>
      <c r="N1" s="1433"/>
      <c r="O1" s="1434"/>
      <c r="P1" s="1434"/>
      <c r="Q1" s="1434"/>
      <c r="R1" s="1434"/>
      <c r="S1" s="1434"/>
      <c r="T1" s="1434"/>
      <c r="U1" s="1433"/>
    </row>
    <row r="2" spans="2:69" s="1441" customFormat="1" ht="45.75" customHeight="1" thickTop="1" thickBot="1" x14ac:dyDescent="0.55000000000000004">
      <c r="B2" s="1435"/>
      <c r="C2" s="1436">
        <v>2007</v>
      </c>
      <c r="D2" s="1436">
        <v>2008</v>
      </c>
      <c r="E2" s="1436">
        <v>2009</v>
      </c>
      <c r="F2" s="1436">
        <v>2010</v>
      </c>
      <c r="G2" s="1436">
        <v>2011</v>
      </c>
      <c r="H2" s="1436">
        <v>2012</v>
      </c>
      <c r="I2" s="1437">
        <v>2013</v>
      </c>
      <c r="J2" s="1438">
        <v>2014</v>
      </c>
      <c r="K2" s="1438">
        <v>2015</v>
      </c>
      <c r="L2" s="1438">
        <v>2016</v>
      </c>
      <c r="M2" s="1438">
        <v>2017</v>
      </c>
      <c r="N2" s="1438">
        <v>2018</v>
      </c>
      <c r="O2" s="1439">
        <v>2019</v>
      </c>
      <c r="P2" s="1439">
        <v>2020</v>
      </c>
      <c r="Q2" s="1439">
        <v>2021</v>
      </c>
      <c r="R2" s="1439">
        <v>2022</v>
      </c>
      <c r="S2" s="1439">
        <v>2023</v>
      </c>
      <c r="T2" s="1439">
        <v>2024</v>
      </c>
      <c r="U2" s="1440">
        <v>2025</v>
      </c>
      <c r="BQ2" s="1442"/>
    </row>
    <row r="3" spans="2:69" ht="45" customHeight="1" thickTop="1" x14ac:dyDescent="0.5">
      <c r="B3" s="1443" t="s">
        <v>945</v>
      </c>
      <c r="C3" s="1444">
        <v>5322.0220925546382</v>
      </c>
      <c r="D3" s="1444">
        <v>5716.0773508717084</v>
      </c>
      <c r="E3" s="1444">
        <v>6129.095042970388</v>
      </c>
      <c r="F3" s="1445">
        <v>6452.5012299999999</v>
      </c>
      <c r="G3" s="1445">
        <v>6507.0967443967984</v>
      </c>
      <c r="H3" s="1445">
        <v>6656.8867706170558</v>
      </c>
      <c r="I3" s="1445">
        <v>25355.886759851681</v>
      </c>
      <c r="J3" s="1445">
        <v>25584.208209449724</v>
      </c>
      <c r="K3" s="1445">
        <v>26110.539288154665</v>
      </c>
      <c r="L3" s="1445">
        <v>26824.149255949767</v>
      </c>
      <c r="M3" s="1445">
        <v>28490.958804346781</v>
      </c>
      <c r="N3" s="1445">
        <v>29880.099351873163</v>
      </c>
      <c r="O3" s="1445">
        <v>31271.050337930163</v>
      </c>
      <c r="P3" s="1445">
        <v>33548.743231193861</v>
      </c>
      <c r="Q3" s="1445">
        <v>36385.909689257649</v>
      </c>
      <c r="R3" s="1445">
        <v>37899.734570734159</v>
      </c>
      <c r="S3" s="1445">
        <v>40123.901987804042</v>
      </c>
      <c r="T3" s="1445">
        <v>41219.334731626972</v>
      </c>
      <c r="U3" s="1446">
        <v>44013.390876483696</v>
      </c>
      <c r="BQ3" s="1447"/>
    </row>
    <row r="4" spans="2:69" ht="45" customHeight="1" x14ac:dyDescent="0.5">
      <c r="B4" s="1448" t="s">
        <v>946</v>
      </c>
      <c r="C4" s="1449">
        <v>3742.5960471347789</v>
      </c>
      <c r="D4" s="1449">
        <v>4064.4593071883701</v>
      </c>
      <c r="E4" s="1449">
        <v>4479.4262706341497</v>
      </c>
      <c r="F4" s="1450">
        <v>4703.3999989999993</v>
      </c>
      <c r="G4" s="1450">
        <v>4877.6072833807993</v>
      </c>
      <c r="H4" s="1450">
        <v>4915.3543529587669</v>
      </c>
      <c r="I4" s="1450">
        <v>18521.356315686771</v>
      </c>
      <c r="J4" s="1450">
        <v>19035.39967650548</v>
      </c>
      <c r="K4" s="1450">
        <v>19355.409262188354</v>
      </c>
      <c r="L4" s="1450">
        <v>19787.85674118725</v>
      </c>
      <c r="M4" s="1450">
        <v>21206.817224143459</v>
      </c>
      <c r="N4" s="1450">
        <v>22446.938551796447</v>
      </c>
      <c r="O4" s="1450">
        <v>23635.593823667616</v>
      </c>
      <c r="P4" s="1450">
        <v>25677.325932688225</v>
      </c>
      <c r="Q4" s="1450">
        <v>27962.745465029704</v>
      </c>
      <c r="R4" s="1450">
        <v>29024.634570734157</v>
      </c>
      <c r="S4" s="1450">
        <v>30968.813569863036</v>
      </c>
      <c r="T4" s="1450">
        <v>31935.35798307394</v>
      </c>
      <c r="U4" s="1451">
        <v>34266.437217180021</v>
      </c>
      <c r="BQ4" s="1447"/>
    </row>
    <row r="5" spans="2:69" ht="45" customHeight="1" x14ac:dyDescent="0.5">
      <c r="B5" s="1452" t="s">
        <v>947</v>
      </c>
      <c r="C5" s="1449">
        <v>493.15620531424054</v>
      </c>
      <c r="D5" s="1449">
        <v>509.06044759209732</v>
      </c>
      <c r="E5" s="1449">
        <v>534.51346997170219</v>
      </c>
      <c r="F5" s="1450">
        <v>676.69405298417496</v>
      </c>
      <c r="G5" s="1450">
        <v>771.43122040195954</v>
      </c>
      <c r="H5" s="1450">
        <v>698.51489422289512</v>
      </c>
      <c r="I5" s="1453">
        <v>2597.2161133724085</v>
      </c>
      <c r="J5" s="1453">
        <v>2708.7789340071004</v>
      </c>
      <c r="K5" s="1453">
        <v>2493.2023699458764</v>
      </c>
      <c r="L5" s="1453">
        <v>2318.2699918329481</v>
      </c>
      <c r="M5" s="1453">
        <v>2531.2088278430683</v>
      </c>
      <c r="N5" s="1453">
        <v>2625.4145356362187</v>
      </c>
      <c r="O5" s="1453">
        <v>2768.0955304531935</v>
      </c>
      <c r="P5" s="1453">
        <v>2807.0525927387662</v>
      </c>
      <c r="Q5" s="1453">
        <v>3098.5821400689101</v>
      </c>
      <c r="R5" s="1453">
        <v>3126.7</v>
      </c>
      <c r="S5" s="1453">
        <v>3116.2585403865633</v>
      </c>
      <c r="T5" s="1453">
        <v>2446.8707833819903</v>
      </c>
      <c r="U5" s="1454">
        <v>2797.9359362593086</v>
      </c>
      <c r="BQ5" s="1447"/>
    </row>
    <row r="6" spans="2:69" ht="45" customHeight="1" x14ac:dyDescent="0.5">
      <c r="B6" s="1448" t="s">
        <v>948</v>
      </c>
      <c r="C6" s="1449">
        <v>457.77915103181823</v>
      </c>
      <c r="D6" s="1449">
        <v>481.14404086167349</v>
      </c>
      <c r="E6" s="1449">
        <v>502.15328993482967</v>
      </c>
      <c r="F6" s="1450">
        <v>525.500001</v>
      </c>
      <c r="G6" s="1450">
        <v>552.30050105099997</v>
      </c>
      <c r="H6" s="1450">
        <v>581.210442614729</v>
      </c>
      <c r="I6" s="1450">
        <v>3058.4362781099562</v>
      </c>
      <c r="J6" s="1450">
        <v>3214.2935397106812</v>
      </c>
      <c r="K6" s="1450">
        <v>3383.0182069008911</v>
      </c>
      <c r="L6" s="1450">
        <v>3564.2222068630626</v>
      </c>
      <c r="M6" s="1450">
        <v>3766.2090815486199</v>
      </c>
      <c r="N6" s="1450">
        <v>3968.6695946674909</v>
      </c>
      <c r="O6" s="1450">
        <v>4183.71633123436</v>
      </c>
      <c r="P6" s="1450">
        <v>4411.6440474980445</v>
      </c>
      <c r="Q6" s="1450">
        <v>4653.2450404273741</v>
      </c>
      <c r="R6" s="1450">
        <v>4909.3</v>
      </c>
      <c r="S6" s="1450">
        <v>5227.8697498393367</v>
      </c>
      <c r="T6" s="1450">
        <v>5411.397287195934</v>
      </c>
      <c r="U6" s="1451">
        <v>5714.4815821247757</v>
      </c>
      <c r="BQ6" s="1447"/>
    </row>
    <row r="7" spans="2:69" ht="45" customHeight="1" x14ac:dyDescent="0.5">
      <c r="B7" s="1448" t="s">
        <v>949</v>
      </c>
      <c r="C7" s="1449">
        <v>705.88126916661315</v>
      </c>
      <c r="D7" s="1449">
        <v>682.44508318328474</v>
      </c>
      <c r="E7" s="1449">
        <v>687.36015399999997</v>
      </c>
      <c r="F7" s="1450">
        <v>756.58618000000013</v>
      </c>
      <c r="G7" s="1450">
        <v>650.66411480000011</v>
      </c>
      <c r="H7" s="1450">
        <v>694.91819049986418</v>
      </c>
      <c r="I7" s="1450">
        <v>2013.7403410993634</v>
      </c>
      <c r="J7" s="1450">
        <v>1982.731172306816</v>
      </c>
      <c r="K7" s="1450">
        <v>1905.0148749242449</v>
      </c>
      <c r="L7" s="1450">
        <v>1959.5125645940457</v>
      </c>
      <c r="M7" s="1450">
        <v>2025.8483811147037</v>
      </c>
      <c r="N7" s="1450">
        <v>2073.4780323644991</v>
      </c>
      <c r="O7" s="1450">
        <v>2037.3532262019362</v>
      </c>
      <c r="P7" s="1450">
        <v>1845.9267622733125</v>
      </c>
      <c r="Q7" s="1450">
        <v>1926.7664702837542</v>
      </c>
      <c r="R7" s="1450">
        <v>1959.8999999999999</v>
      </c>
      <c r="S7" s="1450">
        <v>1838.9683799823715</v>
      </c>
      <c r="T7" s="1450">
        <v>1732.150563035631</v>
      </c>
      <c r="U7" s="1451">
        <v>1689.7564491204616</v>
      </c>
      <c r="BQ7" s="1447"/>
    </row>
    <row r="8" spans="2:69" ht="45" customHeight="1" x14ac:dyDescent="0.5">
      <c r="B8" s="1448" t="s">
        <v>950</v>
      </c>
      <c r="C8" s="1449">
        <v>415.76562522142734</v>
      </c>
      <c r="D8" s="1449">
        <v>488.02891963837965</v>
      </c>
      <c r="E8" s="1449">
        <v>460.15532840140935</v>
      </c>
      <c r="F8" s="1450">
        <v>467.01504999999992</v>
      </c>
      <c r="G8" s="1450">
        <v>426.52484516499993</v>
      </c>
      <c r="H8" s="1450">
        <v>465.40378454369568</v>
      </c>
      <c r="I8" s="1450">
        <v>1762.35382495559</v>
      </c>
      <c r="J8" s="1450">
        <v>1351.7838209267484</v>
      </c>
      <c r="K8" s="1450">
        <v>1467.0969441411758</v>
      </c>
      <c r="L8" s="1450">
        <v>1512.5577433054082</v>
      </c>
      <c r="M8" s="1450">
        <v>1492.0841175399969</v>
      </c>
      <c r="N8" s="1450">
        <v>1391.0131730447233</v>
      </c>
      <c r="O8" s="1450">
        <v>1414.3869568262503</v>
      </c>
      <c r="P8" s="1450">
        <v>1613.8464887342811</v>
      </c>
      <c r="Q8" s="1450">
        <v>1843.1527135168167</v>
      </c>
      <c r="R8" s="1450">
        <v>2005.9</v>
      </c>
      <c r="S8" s="1450">
        <v>2088.2502881193022</v>
      </c>
      <c r="T8" s="1450">
        <v>2140.4288983214656</v>
      </c>
      <c r="U8" s="1451">
        <v>2342.7156280584368</v>
      </c>
      <c r="BQ8" s="1447"/>
    </row>
    <row r="9" spans="2:69" ht="45" customHeight="1" x14ac:dyDescent="0.5">
      <c r="B9" s="1443" t="s">
        <v>951</v>
      </c>
      <c r="C9" s="1444">
        <v>3929.5743425427536</v>
      </c>
      <c r="D9" s="1444">
        <v>4521.8658471726521</v>
      </c>
      <c r="E9" s="1444">
        <v>4724.7225206786188</v>
      </c>
      <c r="F9" s="1445">
        <v>5052.9963974551301</v>
      </c>
      <c r="G9" s="1445">
        <v>7157.0576410635513</v>
      </c>
      <c r="H9" s="1445">
        <v>7947.4523419368206</v>
      </c>
      <c r="I9" s="1445">
        <v>42434.185343653313</v>
      </c>
      <c r="J9" s="1445">
        <v>42914.094642850505</v>
      </c>
      <c r="K9" s="1445">
        <v>43408.165410954563</v>
      </c>
      <c r="L9" s="1445">
        <v>45284.56470287079</v>
      </c>
      <c r="M9" s="1445">
        <v>52355.486999575391</v>
      </c>
      <c r="N9" s="1445">
        <v>57854.380653300286</v>
      </c>
      <c r="O9" s="1445">
        <v>61537.28184007926</v>
      </c>
      <c r="P9" s="1445">
        <v>60001.224065915907</v>
      </c>
      <c r="Q9" s="1445">
        <v>59714.104724549201</v>
      </c>
      <c r="R9" s="1445">
        <v>60068.513751856502</v>
      </c>
      <c r="S9" s="1445">
        <v>59019.980250358611</v>
      </c>
      <c r="T9" s="1445">
        <v>63266.717396390843</v>
      </c>
      <c r="U9" s="1446">
        <v>64724.776177608786</v>
      </c>
      <c r="BQ9" s="1447"/>
    </row>
    <row r="10" spans="2:69" ht="45" customHeight="1" x14ac:dyDescent="0.5">
      <c r="B10" s="1448" t="s">
        <v>952</v>
      </c>
      <c r="C10" s="1449">
        <v>531.5802961133287</v>
      </c>
      <c r="D10" s="1449">
        <v>544.44120883450603</v>
      </c>
      <c r="E10" s="1449">
        <v>581.20000099999993</v>
      </c>
      <c r="F10" s="1450">
        <v>690.23985600000003</v>
      </c>
      <c r="G10" s="1450">
        <v>2115.5383043544398</v>
      </c>
      <c r="H10" s="1450">
        <v>2461.8150253607773</v>
      </c>
      <c r="I10" s="1450">
        <v>15557.807132524489</v>
      </c>
      <c r="J10" s="1450">
        <v>16393.878295025519</v>
      </c>
      <c r="K10" s="1450">
        <v>15040.286553691407</v>
      </c>
      <c r="L10" s="1450">
        <v>15004.412548502172</v>
      </c>
      <c r="M10" s="1450">
        <v>19618.627747276936</v>
      </c>
      <c r="N10" s="1450">
        <v>24191.798483111219</v>
      </c>
      <c r="O10" s="1450">
        <v>27240.320658286706</v>
      </c>
      <c r="P10" s="1450">
        <v>24737.070228938355</v>
      </c>
      <c r="Q10" s="1450">
        <v>21722.30329889651</v>
      </c>
      <c r="R10" s="1450">
        <v>23651.3</v>
      </c>
      <c r="S10" s="1450">
        <v>24057.018900438015</v>
      </c>
      <c r="T10" s="1450">
        <v>26317.477407240334</v>
      </c>
      <c r="U10" s="1451">
        <v>26073.98775571067</v>
      </c>
      <c r="BQ10" s="1447"/>
    </row>
    <row r="11" spans="2:69" ht="45" customHeight="1" x14ac:dyDescent="0.5">
      <c r="B11" s="1452" t="s">
        <v>953</v>
      </c>
      <c r="C11" s="1455">
        <v>1E-3</v>
      </c>
      <c r="D11" s="1455">
        <v>1E-3</v>
      </c>
      <c r="E11" s="1455">
        <v>1E-3</v>
      </c>
      <c r="F11" s="1450">
        <v>64.62</v>
      </c>
      <c r="G11" s="1450">
        <v>1372.11</v>
      </c>
      <c r="H11" s="1450">
        <v>1668.5224518544208</v>
      </c>
      <c r="I11" s="1453">
        <v>6648.758909169308</v>
      </c>
      <c r="J11" s="1453">
        <v>7266.2791553437128</v>
      </c>
      <c r="K11" s="1453">
        <v>7412.4071558547357</v>
      </c>
      <c r="L11" s="1453">
        <v>6254.61993674921</v>
      </c>
      <c r="M11" s="1453">
        <v>11278.506824315653</v>
      </c>
      <c r="N11" s="1453">
        <v>12174.737495225254</v>
      </c>
      <c r="O11" s="1453">
        <v>13932.441589435604</v>
      </c>
      <c r="P11" s="1453">
        <v>13287.963409310409</v>
      </c>
      <c r="Q11" s="1453">
        <v>11617.042921710548</v>
      </c>
      <c r="R11" s="1453">
        <v>10626.6</v>
      </c>
      <c r="S11" s="1453">
        <v>10254.649733018301</v>
      </c>
      <c r="T11" s="1453">
        <v>10368.872747374295</v>
      </c>
      <c r="U11" s="1454">
        <v>7962.2567683078978</v>
      </c>
      <c r="BQ11" s="1447"/>
    </row>
    <row r="12" spans="2:69" ht="45" customHeight="1" x14ac:dyDescent="0.5">
      <c r="B12" s="1452" t="s">
        <v>954</v>
      </c>
      <c r="C12" s="1455"/>
      <c r="D12" s="1455"/>
      <c r="E12" s="1455"/>
      <c r="F12" s="1450"/>
      <c r="G12" s="1450"/>
      <c r="H12" s="1450"/>
      <c r="I12" s="1453">
        <v>8421.7982932322884</v>
      </c>
      <c r="J12" s="1453">
        <v>8564.1639644600327</v>
      </c>
      <c r="K12" s="1453">
        <v>6940.3560641486092</v>
      </c>
      <c r="L12" s="1453">
        <v>8133.6648525519959</v>
      </c>
      <c r="M12" s="1453">
        <v>7834.5418834690754</v>
      </c>
      <c r="N12" s="1453">
        <v>9701.3445172837237</v>
      </c>
      <c r="O12" s="1453">
        <v>9814.9152871049555</v>
      </c>
      <c r="P12" s="1453">
        <v>8620.6456877576966</v>
      </c>
      <c r="Q12" s="1453">
        <v>5927.3127058722057</v>
      </c>
      <c r="R12" s="1453">
        <v>7841.6281244961501</v>
      </c>
      <c r="S12" s="1453">
        <v>8366.4296606546959</v>
      </c>
      <c r="T12" s="1453">
        <v>9967.7792811133204</v>
      </c>
      <c r="U12" s="1454">
        <v>11925.945010010792</v>
      </c>
      <c r="BQ12" s="1447"/>
    </row>
    <row r="13" spans="2:69" ht="45" customHeight="1" x14ac:dyDescent="0.5">
      <c r="B13" s="1448" t="s">
        <v>230</v>
      </c>
      <c r="C13" s="1449">
        <v>1801.3122840461203</v>
      </c>
      <c r="D13" s="1449">
        <v>1867.9694015807725</v>
      </c>
      <c r="E13" s="1449">
        <v>1843.5798967413004</v>
      </c>
      <c r="F13" s="1450">
        <v>1983.7</v>
      </c>
      <c r="G13" s="1450">
        <v>2320.9290000000001</v>
      </c>
      <c r="H13" s="1450">
        <v>2366.2748786437219</v>
      </c>
      <c r="I13" s="1450">
        <v>14425.143335088829</v>
      </c>
      <c r="J13" s="1450">
        <v>14054.737795764595</v>
      </c>
      <c r="K13" s="1450">
        <v>14569.082402754004</v>
      </c>
      <c r="L13" s="1450">
        <v>15722.818799205033</v>
      </c>
      <c r="M13" s="1450">
        <v>17219.02808324678</v>
      </c>
      <c r="N13" s="1450">
        <v>17932.727508903856</v>
      </c>
      <c r="O13" s="1450">
        <v>19066.332743894818</v>
      </c>
      <c r="P13" s="1450">
        <v>19431.133792966088</v>
      </c>
      <c r="Q13" s="1450">
        <v>21013.216706389394</v>
      </c>
      <c r="R13" s="1450">
        <v>20491.675195876618</v>
      </c>
      <c r="S13" s="1450">
        <v>20684.305435989358</v>
      </c>
      <c r="T13" s="1450">
        <v>21553.046264300909</v>
      </c>
      <c r="U13" s="1451">
        <v>22791.029867090547</v>
      </c>
      <c r="BQ13" s="1447"/>
    </row>
    <row r="14" spans="2:69" ht="45" customHeight="1" x14ac:dyDescent="0.5">
      <c r="B14" s="1448" t="s">
        <v>955</v>
      </c>
      <c r="C14" s="1449">
        <v>118.15348396860392</v>
      </c>
      <c r="D14" s="1449">
        <v>141.10301794833273</v>
      </c>
      <c r="E14" s="1449">
        <v>151.69193847708095</v>
      </c>
      <c r="F14" s="1450">
        <v>170.28971799999999</v>
      </c>
      <c r="G14" s="1450">
        <v>168.927400256</v>
      </c>
      <c r="H14" s="1450">
        <v>187.64763744711928</v>
      </c>
      <c r="I14" s="1450">
        <v>1340.7363583301396</v>
      </c>
      <c r="J14" s="1450">
        <v>1358.1265202915833</v>
      </c>
      <c r="K14" s="1450">
        <v>1598.1927531023966</v>
      </c>
      <c r="L14" s="1450">
        <v>1506.0903434661154</v>
      </c>
      <c r="M14" s="1450">
        <v>1798.555328171974</v>
      </c>
      <c r="N14" s="1450">
        <v>1898.1554151860259</v>
      </c>
      <c r="O14" s="1450">
        <v>2011.6044806447428</v>
      </c>
      <c r="P14" s="1450">
        <v>2210.1052700554228</v>
      </c>
      <c r="Q14" s="1450">
        <v>2384.5709800735976</v>
      </c>
      <c r="R14" s="1450">
        <v>2301.4</v>
      </c>
      <c r="S14" s="1450">
        <v>2052.1102784802856</v>
      </c>
      <c r="T14" s="1450">
        <v>2093.5208890281529</v>
      </c>
      <c r="U14" s="1451">
        <v>2169.6739779500895</v>
      </c>
      <c r="BQ14" s="1447"/>
    </row>
    <row r="15" spans="2:69" ht="45" customHeight="1" x14ac:dyDescent="0.5">
      <c r="B15" s="1448" t="s">
        <v>956</v>
      </c>
      <c r="C15" s="1449">
        <v>226.96636816948859</v>
      </c>
      <c r="D15" s="1449">
        <v>228.88780012856219</v>
      </c>
      <c r="E15" s="1449">
        <v>246.39794840645183</v>
      </c>
      <c r="F15" s="1450">
        <v>259.36776900000001</v>
      </c>
      <c r="G15" s="1450">
        <v>266.96724463170005</v>
      </c>
      <c r="H15" s="1450">
        <v>272.92768657104983</v>
      </c>
      <c r="I15" s="1450">
        <v>702.61782849605811</v>
      </c>
      <c r="J15" s="1450">
        <v>744.34545002748746</v>
      </c>
      <c r="K15" s="1450">
        <v>848.10778187756227</v>
      </c>
      <c r="L15" s="1450">
        <v>747.98800792944905</v>
      </c>
      <c r="M15" s="1450">
        <v>793.35204341299402</v>
      </c>
      <c r="N15" s="1450">
        <v>764.84971428258609</v>
      </c>
      <c r="O15" s="1450">
        <v>731.20765184305048</v>
      </c>
      <c r="P15" s="1450">
        <v>746.97240579974482</v>
      </c>
      <c r="Q15" s="1450">
        <v>940.90492396806997</v>
      </c>
      <c r="R15" s="1450">
        <v>895.33855597988986</v>
      </c>
      <c r="S15" s="1450">
        <v>917.47574323531569</v>
      </c>
      <c r="T15" s="1450">
        <v>909.17217393211035</v>
      </c>
      <c r="U15" s="1451">
        <v>906.79787323366634</v>
      </c>
      <c r="BQ15" s="1447"/>
    </row>
    <row r="16" spans="2:69" ht="54.75" customHeight="1" x14ac:dyDescent="0.5">
      <c r="B16" s="1448" t="s">
        <v>234</v>
      </c>
      <c r="C16" s="1449">
        <v>1251.5619102452122</v>
      </c>
      <c r="D16" s="1449">
        <v>1739.464418680479</v>
      </c>
      <c r="E16" s="1449">
        <v>1901.8527360537855</v>
      </c>
      <c r="F16" s="1450">
        <v>1949.39905445513</v>
      </c>
      <c r="G16" s="1450">
        <v>2284.6956918214123</v>
      </c>
      <c r="H16" s="1450">
        <v>2658.7871139141525</v>
      </c>
      <c r="I16" s="1450">
        <v>10407.880689213793</v>
      </c>
      <c r="J16" s="1450">
        <v>10363.00658174132</v>
      </c>
      <c r="K16" s="1450">
        <v>11352.495919529192</v>
      </c>
      <c r="L16" s="1450">
        <v>12303.255003768019</v>
      </c>
      <c r="M16" s="1450">
        <v>12925.923797466707</v>
      </c>
      <c r="N16" s="1450">
        <v>13066.849531816604</v>
      </c>
      <c r="O16" s="1450">
        <v>12487.816305409946</v>
      </c>
      <c r="P16" s="1450">
        <v>12875.942368156297</v>
      </c>
      <c r="Q16" s="1450">
        <v>13653.108815221633</v>
      </c>
      <c r="R16" s="1450">
        <v>12728.8</v>
      </c>
      <c r="S16" s="1450">
        <v>11309.069892215639</v>
      </c>
      <c r="T16" s="1450">
        <v>12393.500661889335</v>
      </c>
      <c r="U16" s="1451">
        <v>12783.286703623819</v>
      </c>
      <c r="BQ16" s="1447"/>
    </row>
    <row r="17" spans="2:107" ht="54.75" customHeight="1" x14ac:dyDescent="0.5">
      <c r="B17" s="1443" t="s">
        <v>957</v>
      </c>
      <c r="C17" s="1444">
        <v>9358.3495223661885</v>
      </c>
      <c r="D17" s="1444">
        <v>10105.970206031943</v>
      </c>
      <c r="E17" s="1444">
        <v>10666.89462891631</v>
      </c>
      <c r="F17" s="1445">
        <v>11714.746203111526</v>
      </c>
      <c r="G17" s="1445">
        <v>12812.883628376299</v>
      </c>
      <c r="H17" s="1445">
        <v>14360.821994120632</v>
      </c>
      <c r="I17" s="1445">
        <v>50523.645539334902</v>
      </c>
      <c r="J17" s="1445">
        <v>53154.195359729289</v>
      </c>
      <c r="K17" s="1445">
        <v>54682.740362538418</v>
      </c>
      <c r="L17" s="1445">
        <v>56191.069602539959</v>
      </c>
      <c r="M17" s="1445">
        <v>58127.919006418408</v>
      </c>
      <c r="N17" s="1445">
        <v>59761.371488388511</v>
      </c>
      <c r="O17" s="1445">
        <v>64316.771411889495</v>
      </c>
      <c r="P17" s="1445">
        <v>64754.396581689172</v>
      </c>
      <c r="Q17" s="1445">
        <v>70819.700200361593</v>
      </c>
      <c r="R17" s="1445">
        <v>75259.339476445704</v>
      </c>
      <c r="S17" s="1445">
        <v>79559.568237735279</v>
      </c>
      <c r="T17" s="1445">
        <v>84505.326304593167</v>
      </c>
      <c r="U17" s="1446">
        <v>91366.164741264321</v>
      </c>
      <c r="BQ17" s="1447"/>
    </row>
    <row r="18" spans="2:107" ht="54.75" customHeight="1" x14ac:dyDescent="0.5">
      <c r="B18" s="1448" t="s">
        <v>958</v>
      </c>
      <c r="C18" s="1449">
        <v>1202.6216724278104</v>
      </c>
      <c r="D18" s="1449">
        <v>1316.9256762063744</v>
      </c>
      <c r="E18" s="1449">
        <v>1387.9310089999999</v>
      </c>
      <c r="F18" s="1450">
        <v>1573.0945219999999</v>
      </c>
      <c r="G18" s="1450">
        <v>1745.8</v>
      </c>
      <c r="H18" s="1450">
        <v>1943.6030693003827</v>
      </c>
      <c r="I18" s="1450">
        <v>13876.807337491518</v>
      </c>
      <c r="J18" s="1450">
        <v>14160.448241478229</v>
      </c>
      <c r="K18" s="1450">
        <v>14232.367195556895</v>
      </c>
      <c r="L18" s="1450">
        <v>14168.348770121869</v>
      </c>
      <c r="M18" s="1450">
        <v>15330.719604434416</v>
      </c>
      <c r="N18" s="1450">
        <v>15753.936795258749</v>
      </c>
      <c r="O18" s="1450">
        <v>16329.877514340187</v>
      </c>
      <c r="P18" s="1450">
        <v>15856.31106642433</v>
      </c>
      <c r="Q18" s="1450">
        <v>16860.574794771892</v>
      </c>
      <c r="R18" s="1450">
        <v>17086.599999999999</v>
      </c>
      <c r="S18" s="1450">
        <v>17130.90333393326</v>
      </c>
      <c r="T18" s="1450">
        <v>17825.012942083325</v>
      </c>
      <c r="U18" s="1451">
        <v>18496.476668643667</v>
      </c>
      <c r="BQ18" s="1447"/>
    </row>
    <row r="19" spans="2:107" ht="54.75" customHeight="1" x14ac:dyDescent="0.5">
      <c r="B19" s="1448" t="s">
        <v>959</v>
      </c>
      <c r="C19" s="1449">
        <v>916.59233209358729</v>
      </c>
      <c r="D19" s="1449">
        <v>999.77812513400113</v>
      </c>
      <c r="E19" s="1449">
        <v>962.00084100000004</v>
      </c>
      <c r="F19" s="1450">
        <v>987.85721299999989</v>
      </c>
      <c r="G19" s="1450">
        <v>1023.2668728240949</v>
      </c>
      <c r="H19" s="1450">
        <v>1082</v>
      </c>
      <c r="I19" s="1450">
        <v>4675.1491566365366</v>
      </c>
      <c r="J19" s="1450">
        <v>4746.2956066274573</v>
      </c>
      <c r="K19" s="1450">
        <v>4938.9807627864157</v>
      </c>
      <c r="L19" s="1450">
        <v>5052.319526465164</v>
      </c>
      <c r="M19" s="1450">
        <v>5438.5622262368524</v>
      </c>
      <c r="N19" s="1450">
        <v>5612.3845540192751</v>
      </c>
      <c r="O19" s="1450">
        <v>5949.5445028789227</v>
      </c>
      <c r="P19" s="1450">
        <v>3748.7211077246293</v>
      </c>
      <c r="Q19" s="1450">
        <v>3924.9484869987641</v>
      </c>
      <c r="R19" s="1450">
        <v>3925.7</v>
      </c>
      <c r="S19" s="1450">
        <v>4083.750201639582</v>
      </c>
      <c r="T19" s="1450">
        <v>4288.0818115463017</v>
      </c>
      <c r="U19" s="1451">
        <v>4366.8311834964388</v>
      </c>
      <c r="BQ19" s="1447"/>
      <c r="DC19" s="1456"/>
    </row>
    <row r="20" spans="2:107" ht="54.75" customHeight="1" x14ac:dyDescent="0.5">
      <c r="B20" s="1448" t="s">
        <v>960</v>
      </c>
      <c r="C20" s="1449">
        <v>2573.4037110869308</v>
      </c>
      <c r="D20" s="1449">
        <v>2671.9100022865191</v>
      </c>
      <c r="E20" s="1449">
        <v>2790.1362986905042</v>
      </c>
      <c r="F20" s="1450">
        <v>3014.3079710000002</v>
      </c>
      <c r="G20" s="1450">
        <v>3345.8818478100006</v>
      </c>
      <c r="H20" s="1450">
        <v>3653.4461548920863</v>
      </c>
      <c r="I20" s="1450">
        <v>7054.7116110969946</v>
      </c>
      <c r="J20" s="1450">
        <v>7463.3628256734219</v>
      </c>
      <c r="K20" s="1450">
        <v>7659.1233759701372</v>
      </c>
      <c r="L20" s="1450">
        <v>7746.5589821261765</v>
      </c>
      <c r="M20" s="1450">
        <v>8439.7933888832522</v>
      </c>
      <c r="N20" s="1450">
        <v>8532.9449777261616</v>
      </c>
      <c r="O20" s="1450">
        <v>8903.4717568592514</v>
      </c>
      <c r="P20" s="1450">
        <v>9269.7263306976565</v>
      </c>
      <c r="Q20" s="1450">
        <v>9932.6028613995149</v>
      </c>
      <c r="R20" s="1450">
        <v>10329.700000000001</v>
      </c>
      <c r="S20" s="1450">
        <v>10736.008122664323</v>
      </c>
      <c r="T20" s="1450">
        <v>11534.906431644056</v>
      </c>
      <c r="U20" s="1451">
        <v>12531.767039373644</v>
      </c>
      <c r="BQ20" s="1447"/>
    </row>
    <row r="21" spans="2:107" ht="54.75" customHeight="1" x14ac:dyDescent="0.5">
      <c r="B21" s="1448" t="s">
        <v>961</v>
      </c>
      <c r="C21" s="1449">
        <v>502.841755343476</v>
      </c>
      <c r="D21" s="1449">
        <v>600.89589763545382</v>
      </c>
      <c r="E21" s="1449">
        <v>624.16471600000011</v>
      </c>
      <c r="F21" s="1450">
        <v>776.90601500000025</v>
      </c>
      <c r="G21" s="1450">
        <v>908.98003755000025</v>
      </c>
      <c r="H21" s="1450">
        <v>1286.0402417064558</v>
      </c>
      <c r="I21" s="1450">
        <v>1949.3711948300192</v>
      </c>
      <c r="J21" s="1450">
        <v>2527.5178359562374</v>
      </c>
      <c r="K21" s="1450">
        <v>2829.5502407483145</v>
      </c>
      <c r="L21" s="1450">
        <v>2986.8402361563194</v>
      </c>
      <c r="M21" s="1450">
        <v>3111.6389991640726</v>
      </c>
      <c r="N21" s="1450">
        <v>3520.0021583948228</v>
      </c>
      <c r="O21" s="1450">
        <v>5157.8891512951368</v>
      </c>
      <c r="P21" s="1450">
        <v>6266.8353188235933</v>
      </c>
      <c r="Q21" s="1450">
        <v>8252.2436739257155</v>
      </c>
      <c r="R21" s="1450">
        <v>9999.2000000000007</v>
      </c>
      <c r="S21" s="1450">
        <v>11950.579933203586</v>
      </c>
      <c r="T21" s="1450">
        <v>13842.962146015538</v>
      </c>
      <c r="U21" s="1451">
        <v>16635.323874384645</v>
      </c>
      <c r="BQ21" s="1447"/>
    </row>
    <row r="22" spans="2:107" ht="54.75" customHeight="1" x14ac:dyDescent="0.5">
      <c r="B22" s="1448" t="s">
        <v>962</v>
      </c>
      <c r="C22" s="1449">
        <v>559.76896800603345</v>
      </c>
      <c r="D22" s="1449">
        <v>620.12126920962771</v>
      </c>
      <c r="E22" s="1449">
        <v>677.93816802119284</v>
      </c>
      <c r="F22" s="1450">
        <v>791.49056399999995</v>
      </c>
      <c r="G22" s="1450">
        <v>799.40546963999998</v>
      </c>
      <c r="H22" s="1450">
        <v>974.73772323445019</v>
      </c>
      <c r="I22" s="1450">
        <v>5882.646400175041</v>
      </c>
      <c r="J22" s="1450">
        <v>7140.6580686708257</v>
      </c>
      <c r="K22" s="1450">
        <v>8062.2697457827644</v>
      </c>
      <c r="L22" s="1450">
        <v>8706.9883485378268</v>
      </c>
      <c r="M22" s="1450">
        <v>7165.3169220934715</v>
      </c>
      <c r="N22" s="1450">
        <v>6577.4815821027205</v>
      </c>
      <c r="O22" s="1450">
        <v>6680.5874518361334</v>
      </c>
      <c r="P22" s="1450">
        <v>7299.0093559742072</v>
      </c>
      <c r="Q22" s="1450">
        <v>7473.5941738273377</v>
      </c>
      <c r="R22" s="1450">
        <v>8205.4000000000015</v>
      </c>
      <c r="S22" s="1450">
        <v>8648.3048834117253</v>
      </c>
      <c r="T22" s="1450">
        <v>9318.9425685824499</v>
      </c>
      <c r="U22" s="1451">
        <v>9953.0047617932923</v>
      </c>
      <c r="BQ22" s="1447"/>
    </row>
    <row r="23" spans="2:107" ht="54.75" customHeight="1" x14ac:dyDescent="0.5">
      <c r="B23" s="1448" t="s">
        <v>963</v>
      </c>
      <c r="C23" s="1449">
        <v>943.5159662053486</v>
      </c>
      <c r="D23" s="1449">
        <v>943.19960929380909</v>
      </c>
      <c r="E23" s="1449">
        <v>944.79098694112065</v>
      </c>
      <c r="F23" s="1450">
        <v>1076.0488511115263</v>
      </c>
      <c r="G23" s="1450">
        <v>1227.139823538203</v>
      </c>
      <c r="H23" s="1450">
        <v>1452.024440213421</v>
      </c>
      <c r="I23" s="1450">
        <v>1173.3067739112741</v>
      </c>
      <c r="J23" s="1450">
        <v>1170.3082111390545</v>
      </c>
      <c r="K23" s="1450">
        <v>1206.6322165925469</v>
      </c>
      <c r="L23" s="1450">
        <v>1244.736909143176</v>
      </c>
      <c r="M23" s="1450">
        <v>1292.2765559711636</v>
      </c>
      <c r="N23" s="1450">
        <v>1208.3307293001412</v>
      </c>
      <c r="O23" s="1450">
        <v>1448.2001092167234</v>
      </c>
      <c r="P23" s="1450">
        <v>1617.0167794126846</v>
      </c>
      <c r="Q23" s="1450">
        <v>1761.5295689887957</v>
      </c>
      <c r="R23" s="1450">
        <v>1692.2000000000003</v>
      </c>
      <c r="S23" s="1450">
        <v>1761.4987179706534</v>
      </c>
      <c r="T23" s="1450">
        <v>1788.291364030707</v>
      </c>
      <c r="U23" s="1451">
        <v>1779.6061773688116</v>
      </c>
      <c r="BQ23" s="1447"/>
    </row>
    <row r="24" spans="2:107" ht="54.75" customHeight="1" x14ac:dyDescent="0.5">
      <c r="B24" s="1448" t="s">
        <v>964</v>
      </c>
      <c r="C24" s="1449">
        <v>959.55966830199895</v>
      </c>
      <c r="D24" s="1449">
        <v>1081.7510171692327</v>
      </c>
      <c r="E24" s="1449">
        <v>1208.1798796532601</v>
      </c>
      <c r="F24" s="1450">
        <v>1248.961399</v>
      </c>
      <c r="G24" s="1450">
        <v>1341.3845425260001</v>
      </c>
      <c r="H24" s="1450">
        <v>1397.1861394950818</v>
      </c>
      <c r="I24" s="1450">
        <v>1671.1971027371123</v>
      </c>
      <c r="J24" s="1450">
        <v>1784.9199707745652</v>
      </c>
      <c r="K24" s="1450">
        <v>1810.046931938894</v>
      </c>
      <c r="L24" s="1450">
        <v>1733.6170585964044</v>
      </c>
      <c r="M24" s="1450">
        <v>1783.6156581394928</v>
      </c>
      <c r="N24" s="1450">
        <v>1788.4049165534461</v>
      </c>
      <c r="O24" s="1450">
        <v>1879.3238165075256</v>
      </c>
      <c r="P24" s="1450">
        <v>1763.6630530936243</v>
      </c>
      <c r="Q24" s="1450">
        <v>1954.561941960478</v>
      </c>
      <c r="R24" s="1450">
        <v>1802.6999999999998</v>
      </c>
      <c r="S24" s="1450">
        <v>1879.2740869707104</v>
      </c>
      <c r="T24" s="1450">
        <v>1900.648049883976</v>
      </c>
      <c r="U24" s="1451">
        <v>1959.2453889926501</v>
      </c>
      <c r="BQ24" s="1447"/>
    </row>
    <row r="25" spans="2:107" ht="54.75" customHeight="1" x14ac:dyDescent="0.5">
      <c r="B25" s="1448" t="s">
        <v>965</v>
      </c>
      <c r="C25" s="1449">
        <v>720.45594830000016</v>
      </c>
      <c r="D25" s="1449">
        <v>814.29858208688984</v>
      </c>
      <c r="E25" s="1449">
        <v>914.89015573904624</v>
      </c>
      <c r="F25" s="1450">
        <v>963.21807600000022</v>
      </c>
      <c r="G25" s="1450">
        <v>999.82036288800032</v>
      </c>
      <c r="H25" s="1450">
        <v>1066.8083272014962</v>
      </c>
      <c r="I25" s="1450">
        <v>4585.0190833403694</v>
      </c>
      <c r="J25" s="1450">
        <v>4424.4400758698393</v>
      </c>
      <c r="K25" s="1450">
        <v>4310.9102866981411</v>
      </c>
      <c r="L25" s="1450">
        <v>4692.9445726592994</v>
      </c>
      <c r="M25" s="1450">
        <v>4888.5794416500848</v>
      </c>
      <c r="N25" s="1450">
        <v>5098.6381874154167</v>
      </c>
      <c r="O25" s="1450">
        <v>5286.9222968853819</v>
      </c>
      <c r="P25" s="1450">
        <v>5816.2618802250863</v>
      </c>
      <c r="Q25" s="1450">
        <v>7301.254092873015</v>
      </c>
      <c r="R25" s="1450">
        <v>7746.0999999999995</v>
      </c>
      <c r="S25" s="1450">
        <v>8095.1016061578057</v>
      </c>
      <c r="T25" s="1450">
        <v>8311.6463190126869</v>
      </c>
      <c r="U25" s="1451">
        <v>8858.082041387328</v>
      </c>
      <c r="BQ25" s="1447"/>
    </row>
    <row r="26" spans="2:107" ht="54.75" customHeight="1" x14ac:dyDescent="0.5">
      <c r="B26" s="1448" t="s">
        <v>966</v>
      </c>
      <c r="C26" s="1449">
        <v>259.27272368374065</v>
      </c>
      <c r="D26" s="1449">
        <v>270.78237328234979</v>
      </c>
      <c r="E26" s="1449">
        <v>311.81224933890746</v>
      </c>
      <c r="F26" s="1450">
        <v>346.86159199999997</v>
      </c>
      <c r="G26" s="1450">
        <v>364.20467159999998</v>
      </c>
      <c r="H26" s="1450">
        <v>404.06925723382324</v>
      </c>
      <c r="I26" s="1450">
        <v>5325.0569777149976</v>
      </c>
      <c r="J26" s="1450">
        <v>5309.2784482423158</v>
      </c>
      <c r="K26" s="1450">
        <v>5285.178959351646</v>
      </c>
      <c r="L26" s="1450">
        <v>5406.3096028074297</v>
      </c>
      <c r="M26" s="1450">
        <v>5746.5745679609099</v>
      </c>
      <c r="N26" s="1450">
        <v>5972.8909398211945</v>
      </c>
      <c r="O26" s="1450">
        <v>6534.5700207310874</v>
      </c>
      <c r="P26" s="1450">
        <v>7044.966999154276</v>
      </c>
      <c r="Q26" s="1450">
        <v>6771.8748739043695</v>
      </c>
      <c r="R26" s="1450">
        <v>7460.7526811360185</v>
      </c>
      <c r="S26" s="1450">
        <v>7786.4153533771732</v>
      </c>
      <c r="T26" s="1450">
        <v>7994.4158823788766</v>
      </c>
      <c r="U26" s="1451">
        <v>8920.585269492005</v>
      </c>
      <c r="BQ26" s="1447"/>
    </row>
    <row r="27" spans="2:107" ht="54.75" customHeight="1" x14ac:dyDescent="0.5">
      <c r="B27" s="1448" t="s">
        <v>967</v>
      </c>
      <c r="C27" s="1449">
        <v>720.31677691726304</v>
      </c>
      <c r="D27" s="1449">
        <v>786.30765372768735</v>
      </c>
      <c r="E27" s="1449">
        <v>845.05032453227989</v>
      </c>
      <c r="F27" s="1450">
        <v>936</v>
      </c>
      <c r="G27" s="1450">
        <v>1057</v>
      </c>
      <c r="H27" s="1450">
        <v>1100.9066408434362</v>
      </c>
      <c r="I27" s="1450">
        <v>2700.226396282063</v>
      </c>
      <c r="J27" s="1450">
        <v>2773.4246655278785</v>
      </c>
      <c r="K27" s="1450">
        <v>2650.2215886039285</v>
      </c>
      <c r="L27" s="1450">
        <v>2756.48298309749</v>
      </c>
      <c r="M27" s="1450">
        <v>3144.7164554541814</v>
      </c>
      <c r="N27" s="1450">
        <v>3854.1044592668218</v>
      </c>
      <c r="O27" s="1450">
        <v>4256.1722541203517</v>
      </c>
      <c r="P27" s="1450">
        <v>4507.1480046383149</v>
      </c>
      <c r="Q27" s="1450">
        <v>4847.4830267907664</v>
      </c>
      <c r="R27" s="1450">
        <v>5294.6534395321914</v>
      </c>
      <c r="S27" s="1450">
        <v>5736.2280248040934</v>
      </c>
      <c r="T27" s="1450">
        <v>5986.3751894011857</v>
      </c>
      <c r="U27" s="1451">
        <v>6198.981444460992</v>
      </c>
      <c r="BQ27" s="1447"/>
    </row>
    <row r="28" spans="2:107" ht="54.75" customHeight="1" x14ac:dyDescent="0.5">
      <c r="B28" s="1448" t="s">
        <v>968</v>
      </c>
      <c r="C28" s="1449">
        <v>449.95089037622898</v>
      </c>
      <c r="D28" s="1449">
        <v>522.31527514899255</v>
      </c>
      <c r="E28" s="1449">
        <v>738.60776946235069</v>
      </c>
      <c r="F28" s="1450">
        <v>796.65148344328804</v>
      </c>
      <c r="G28" s="1450">
        <v>903.60189860313403</v>
      </c>
      <c r="H28" s="1450">
        <v>1015.252140946089</v>
      </c>
      <c r="I28" s="1450">
        <v>1630.1535051189821</v>
      </c>
      <c r="J28" s="1450">
        <v>1653.541409769467</v>
      </c>
      <c r="K28" s="1450">
        <v>1697.4590585087328</v>
      </c>
      <c r="L28" s="1450">
        <v>1695.922612828809</v>
      </c>
      <c r="M28" s="1450">
        <v>1786.1251864305182</v>
      </c>
      <c r="N28" s="1450">
        <v>1842.252188529759</v>
      </c>
      <c r="O28" s="1450">
        <v>1890.2125372188</v>
      </c>
      <c r="P28" s="1450">
        <v>1564.736685520767</v>
      </c>
      <c r="Q28" s="1450">
        <v>1739.0327049209254</v>
      </c>
      <c r="R28" s="1450">
        <v>1716.3333557774972</v>
      </c>
      <c r="S28" s="1450">
        <v>1751.5039736023807</v>
      </c>
      <c r="T28" s="1450">
        <v>1714.0436000140817</v>
      </c>
      <c r="U28" s="1451">
        <v>1666.2608918708436</v>
      </c>
      <c r="BQ28" s="1447"/>
    </row>
    <row r="29" spans="2:107" ht="45.75" customHeight="1" x14ac:dyDescent="0.5">
      <c r="B29" s="1443" t="s">
        <v>969</v>
      </c>
      <c r="C29" s="1444">
        <v>18159.995067087351</v>
      </c>
      <c r="D29" s="1444">
        <v>19821.598128927308</v>
      </c>
      <c r="E29" s="1444">
        <v>20782.10442310297</v>
      </c>
      <c r="F29" s="1445">
        <v>22423.592347123369</v>
      </c>
      <c r="G29" s="1445">
        <v>25573.436115233515</v>
      </c>
      <c r="H29" s="1445">
        <v>27949.90896572842</v>
      </c>
      <c r="I29" s="1445">
        <v>118313.71764283991</v>
      </c>
      <c r="J29" s="1445">
        <v>121652.4982120295</v>
      </c>
      <c r="K29" s="1445">
        <v>124201.44506164764</v>
      </c>
      <c r="L29" s="1445">
        <v>128299.78356136053</v>
      </c>
      <c r="M29" s="1445">
        <v>138974.36481034057</v>
      </c>
      <c r="N29" s="1445">
        <v>147495.85149356196</v>
      </c>
      <c r="O29" s="1445">
        <v>157125.10358989891</v>
      </c>
      <c r="P29" s="1445">
        <v>158304.36387879893</v>
      </c>
      <c r="Q29" s="1445">
        <v>166919.71461416839</v>
      </c>
      <c r="R29" s="1445">
        <v>173227.58779903641</v>
      </c>
      <c r="S29" s="1445">
        <v>178703.45047589793</v>
      </c>
      <c r="T29" s="1445">
        <v>188991.378432611</v>
      </c>
      <c r="U29" s="1446">
        <v>200104.33179535682</v>
      </c>
      <c r="BQ29" s="1447"/>
    </row>
    <row r="30" spans="2:107" ht="45.75" customHeight="1" x14ac:dyDescent="0.5">
      <c r="B30" s="1448" t="s">
        <v>970</v>
      </c>
      <c r="C30" s="1449">
        <v>1358.1657362846074</v>
      </c>
      <c r="D30" s="1449">
        <v>1482.4351723477621</v>
      </c>
      <c r="E30" s="1449">
        <v>1554</v>
      </c>
      <c r="F30" s="1450">
        <v>1677</v>
      </c>
      <c r="G30" s="1450">
        <v>1912.5961935749656</v>
      </c>
      <c r="H30" s="1450">
        <v>2090.3424560023695</v>
      </c>
      <c r="I30" s="1450">
        <v>6163.8611427921987</v>
      </c>
      <c r="J30" s="1450">
        <v>6380.4592175444186</v>
      </c>
      <c r="K30" s="1450">
        <v>6546.7832325003283</v>
      </c>
      <c r="L30" s="1450">
        <v>6859.1913998973632</v>
      </c>
      <c r="M30" s="1450">
        <v>7171.541194845131</v>
      </c>
      <c r="N30" s="1450">
        <v>7711.2141981629802</v>
      </c>
      <c r="O30" s="1450">
        <v>8182.4883914436605</v>
      </c>
      <c r="P30" s="1450">
        <v>7852.8126843251603</v>
      </c>
      <c r="Q30" s="1450">
        <v>7672.3753010401488</v>
      </c>
      <c r="R30" s="1450">
        <v>8007.4688525297152</v>
      </c>
      <c r="S30" s="1450">
        <v>8222.5518798824978</v>
      </c>
      <c r="T30" s="1450">
        <v>8865.0631092437616</v>
      </c>
      <c r="U30" s="1451">
        <v>9533.3076292365549</v>
      </c>
      <c r="BQ30" s="1447"/>
    </row>
    <row r="31" spans="2:107" ht="45.75" customHeight="1" x14ac:dyDescent="0.5">
      <c r="B31" s="1443" t="s">
        <v>971</v>
      </c>
      <c r="C31" s="1444">
        <v>19518.16080337196</v>
      </c>
      <c r="D31" s="1444">
        <v>21304.033301275071</v>
      </c>
      <c r="E31" s="1444">
        <v>22336.10442310297</v>
      </c>
      <c r="F31" s="1445">
        <v>24100.592347123369</v>
      </c>
      <c r="G31" s="1445">
        <v>27486.032308808481</v>
      </c>
      <c r="H31" s="1445">
        <v>30040.251421730791</v>
      </c>
      <c r="I31" s="1445">
        <v>124477.57878563211</v>
      </c>
      <c r="J31" s="1445">
        <v>128032.95742957391</v>
      </c>
      <c r="K31" s="1445">
        <v>130748.22829414796</v>
      </c>
      <c r="L31" s="1445">
        <v>135158.97496125789</v>
      </c>
      <c r="M31" s="1445">
        <v>146145.90600518571</v>
      </c>
      <c r="N31" s="1445">
        <v>155207.06569172494</v>
      </c>
      <c r="O31" s="1445">
        <v>165307.59198134256</v>
      </c>
      <c r="P31" s="1445">
        <v>166157.17656312409</v>
      </c>
      <c r="Q31" s="1445">
        <v>174592.08991520855</v>
      </c>
      <c r="R31" s="1445">
        <v>181235.05665156612</v>
      </c>
      <c r="S31" s="1445">
        <v>186926.00235578042</v>
      </c>
      <c r="T31" s="1445">
        <v>197856.44154185476</v>
      </c>
      <c r="U31" s="1446">
        <v>209637.63942459336</v>
      </c>
      <c r="BQ31" s="1447"/>
    </row>
    <row r="32" spans="2:107" s="1459" customFormat="1" ht="45.75" customHeight="1" x14ac:dyDescent="0.5">
      <c r="B32" s="1452" t="s">
        <v>972</v>
      </c>
      <c r="C32" s="1457"/>
      <c r="D32" s="1457"/>
      <c r="E32" s="1457"/>
      <c r="F32" s="1458"/>
      <c r="G32" s="1458"/>
      <c r="H32" s="1458"/>
      <c r="I32" s="1453">
        <v>36119.602672934649</v>
      </c>
      <c r="J32" s="1453">
        <v>37085.651242477281</v>
      </c>
      <c r="K32" s="1453">
        <v>38119.064424808166</v>
      </c>
      <c r="L32" s="1453">
        <v>39156.039083199554</v>
      </c>
      <c r="M32" s="1453">
        <v>41562.492619705168</v>
      </c>
      <c r="N32" s="1453">
        <v>42647.775978811522</v>
      </c>
      <c r="O32" s="1453">
        <v>45155.829859319609</v>
      </c>
      <c r="P32" s="1453">
        <v>44805.324495604713</v>
      </c>
      <c r="Q32" s="1453">
        <v>46830.760229521853</v>
      </c>
      <c r="R32" s="1453">
        <v>48855.11360728008</v>
      </c>
      <c r="S32" s="1453">
        <v>51583.344295211573</v>
      </c>
      <c r="T32" s="1453">
        <v>53658.036507355493</v>
      </c>
      <c r="U32" s="1454">
        <v>57353.697075997028</v>
      </c>
      <c r="BQ32" s="1460"/>
    </row>
    <row r="33" spans="2:69" ht="45.75" customHeight="1" thickBot="1" x14ac:dyDescent="0.55000000000000004">
      <c r="B33" s="1461" t="s">
        <v>973</v>
      </c>
      <c r="C33" s="1462"/>
      <c r="D33" s="1462"/>
      <c r="E33" s="1462"/>
      <c r="F33" s="1463"/>
      <c r="G33" s="1463"/>
      <c r="H33" s="1463"/>
      <c r="I33" s="1463">
        <v>117828.81987646279</v>
      </c>
      <c r="J33" s="1463">
        <v>120766.67827423022</v>
      </c>
      <c r="K33" s="1463">
        <v>123335.82113829323</v>
      </c>
      <c r="L33" s="1463">
        <v>128904.35502450867</v>
      </c>
      <c r="M33" s="1463">
        <v>134867.39918087007</v>
      </c>
      <c r="N33" s="1463">
        <v>143032.3281964997</v>
      </c>
      <c r="O33" s="1463">
        <v>151375.15039190697</v>
      </c>
      <c r="P33" s="1463">
        <v>152869.21315381367</v>
      </c>
      <c r="Q33" s="1463">
        <v>162975.04699349805</v>
      </c>
      <c r="R33" s="1463">
        <v>170608.45665156608</v>
      </c>
      <c r="S33" s="1463">
        <v>176671.35262276212</v>
      </c>
      <c r="T33" s="1463">
        <v>187487.6</v>
      </c>
      <c r="U33" s="1464">
        <v>201675.4</v>
      </c>
      <c r="BQ33" s="1447"/>
    </row>
    <row r="34" spans="2:69" ht="45.65" customHeight="1" thickTop="1" x14ac:dyDescent="0.5">
      <c r="B34" s="1427" t="s">
        <v>974</v>
      </c>
      <c r="C34" s="1445"/>
      <c r="D34" s="1445"/>
      <c r="E34" s="1445"/>
      <c r="F34" s="1445"/>
      <c r="G34" s="1445"/>
      <c r="BQ34" s="1447"/>
    </row>
    <row r="35" spans="2:69" x14ac:dyDescent="0.45">
      <c r="D35" s="1465"/>
      <c r="E35" s="1465"/>
      <c r="F35" s="1465"/>
      <c r="G35" s="1465"/>
      <c r="H35" s="1465"/>
      <c r="I35" s="1465"/>
      <c r="BQ35" s="1447"/>
    </row>
    <row r="36" spans="2:69" x14ac:dyDescent="0.45">
      <c r="BQ36" s="1447"/>
    </row>
    <row r="37" spans="2:69" x14ac:dyDescent="0.45">
      <c r="H37" s="1466"/>
      <c r="I37" s="1466"/>
      <c r="BQ37" s="1447"/>
    </row>
    <row r="38" spans="2:69" x14ac:dyDescent="0.45">
      <c r="BQ38" s="1447"/>
    </row>
    <row r="39" spans="2:69" x14ac:dyDescent="0.45">
      <c r="BQ39" s="1447"/>
    </row>
    <row r="40" spans="2:69" x14ac:dyDescent="0.45">
      <c r="BQ40" s="1447"/>
    </row>
    <row r="41" spans="2:69" x14ac:dyDescent="0.45">
      <c r="BQ41" s="1447"/>
    </row>
    <row r="42" spans="2:69" x14ac:dyDescent="0.45">
      <c r="BQ42" s="1447"/>
    </row>
    <row r="43" spans="2:69" x14ac:dyDescent="0.45">
      <c r="BQ43" s="1447"/>
    </row>
    <row r="44" spans="2:69" x14ac:dyDescent="0.45">
      <c r="BQ44" s="1447"/>
    </row>
    <row r="45" spans="2:69" x14ac:dyDescent="0.45">
      <c r="BQ45" s="1447"/>
    </row>
    <row r="46" spans="2:69" x14ac:dyDescent="0.45">
      <c r="BQ46" s="1447"/>
    </row>
    <row r="47" spans="2:69" x14ac:dyDescent="0.45">
      <c r="BQ47" s="1447"/>
    </row>
    <row r="48" spans="2:69" ht="21" x14ac:dyDescent="0.4">
      <c r="J48" s="1430"/>
      <c r="K48" s="1430"/>
      <c r="L48" s="1430"/>
      <c r="M48" s="1430"/>
      <c r="N48" s="1430"/>
      <c r="U48" s="1430"/>
      <c r="BQ48" s="1447"/>
    </row>
    <row r="49" spans="10:69" ht="21" x14ac:dyDescent="0.4">
      <c r="J49" s="1430"/>
      <c r="K49" s="1430"/>
      <c r="L49" s="1430"/>
      <c r="M49" s="1430"/>
      <c r="N49" s="1430"/>
      <c r="U49" s="1430"/>
      <c r="BQ49" s="1447"/>
    </row>
    <row r="50" spans="10:69" ht="21" x14ac:dyDescent="0.4">
      <c r="J50" s="1430"/>
      <c r="K50" s="1430"/>
      <c r="L50" s="1430"/>
      <c r="M50" s="1430"/>
      <c r="N50" s="1430"/>
      <c r="U50" s="1430"/>
      <c r="BQ50" s="1447"/>
    </row>
    <row r="51" spans="10:69" ht="21" x14ac:dyDescent="0.4">
      <c r="J51" s="1430"/>
      <c r="K51" s="1430"/>
      <c r="L51" s="1430"/>
      <c r="M51" s="1430"/>
      <c r="N51" s="1430"/>
      <c r="U51" s="1430"/>
      <c r="BQ51" s="1447"/>
    </row>
    <row r="52" spans="10:69" ht="21" x14ac:dyDescent="0.4">
      <c r="J52" s="1430"/>
      <c r="K52" s="1430"/>
      <c r="L52" s="1430"/>
      <c r="M52" s="1430"/>
      <c r="N52" s="1430"/>
      <c r="U52" s="1430"/>
      <c r="BQ52" s="1447"/>
    </row>
    <row r="53" spans="10:69" ht="21" x14ac:dyDescent="0.4">
      <c r="J53" s="1430"/>
      <c r="K53" s="1430"/>
      <c r="L53" s="1430"/>
      <c r="M53" s="1430"/>
      <c r="N53" s="1430"/>
      <c r="U53" s="1430"/>
      <c r="BQ53" s="1447"/>
    </row>
    <row r="54" spans="10:69" ht="21" x14ac:dyDescent="0.4">
      <c r="J54" s="1430"/>
      <c r="K54" s="1430"/>
      <c r="L54" s="1430"/>
      <c r="M54" s="1430"/>
      <c r="N54" s="1430"/>
      <c r="U54" s="1430"/>
      <c r="BQ54" s="1447"/>
    </row>
    <row r="55" spans="10:69" ht="21" x14ac:dyDescent="0.4">
      <c r="J55" s="1430"/>
      <c r="K55" s="1430"/>
      <c r="L55" s="1430"/>
      <c r="M55" s="1430"/>
      <c r="N55" s="1430"/>
      <c r="U55" s="1430"/>
      <c r="BQ55" s="1447"/>
    </row>
    <row r="56" spans="10:69" ht="21" x14ac:dyDescent="0.4">
      <c r="J56" s="1430"/>
      <c r="K56" s="1430"/>
      <c r="L56" s="1430"/>
      <c r="M56" s="1430"/>
      <c r="N56" s="1430"/>
      <c r="U56" s="1430"/>
      <c r="BQ56" s="1447"/>
    </row>
  </sheetData>
  <printOptions horizontalCentered="1"/>
  <pageMargins left="0" right="0" top="0.59055118110236227" bottom="0.23622047244094491" header="0.31496062992125984" footer="0.51181102362204722"/>
  <pageSetup paperSize="9" scale="39" orientation="portrait" r:id="rId1"/>
  <headerFooter>
    <oddHeader>&amp;C&amp;"Aptos"&amp;10&amp;K000000 PUBLIC&amp;1#_x000D_&amp;"Arialri"&amp;10&amp;K000000&amp;G</oddHeader>
    <oddFooter>&amp;C&amp;12 &amp;14 
&amp;16 38&amp;10_x000D_&amp;1#&amp;"Aptos"&amp;10&amp;K000000 PUBLIC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9C2A1-395A-4E6A-B1F9-FCF5F99A1114}">
  <dimension ref="B1:CZ57"/>
  <sheetViews>
    <sheetView showGridLines="0" view="pageBreakPreview" zoomScale="60" zoomScaleNormal="60" workbookViewId="0">
      <pane xSplit="5" ySplit="2" topLeftCell="H3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21" x14ac:dyDescent="0.4"/>
  <cols>
    <col min="1" max="1" width="7" style="1430" customWidth="1"/>
    <col min="2" max="2" width="77.54296875" style="1430" customWidth="1"/>
    <col min="3" max="3" width="15" style="1430" hidden="1" customWidth="1"/>
    <col min="4" max="4" width="16.1796875" style="1430" hidden="1" customWidth="1"/>
    <col min="5" max="5" width="14.54296875" style="1431" hidden="1" customWidth="1"/>
    <col min="6" max="6" width="15.1796875" style="1431" hidden="1" customWidth="1"/>
    <col min="7" max="7" width="5.1796875" style="1431" hidden="1" customWidth="1"/>
    <col min="8" max="18" width="13.26953125" style="1431" customWidth="1"/>
    <col min="19" max="19" width="5.81640625" style="1430" customWidth="1"/>
    <col min="20" max="16384" width="9.1796875" style="1430"/>
  </cols>
  <sheetData>
    <row r="1" spans="2:18" ht="39" customHeight="1" thickBot="1" x14ac:dyDescent="0.55000000000000004">
      <c r="B1" s="1428" t="s">
        <v>1033</v>
      </c>
      <c r="C1" s="1429"/>
      <c r="H1" s="1433"/>
      <c r="I1" s="1434"/>
      <c r="J1" s="1434"/>
      <c r="K1" s="1434"/>
      <c r="L1" s="1434"/>
      <c r="M1" s="1434"/>
      <c r="N1" s="1434"/>
      <c r="O1" s="1434"/>
      <c r="P1" s="1434"/>
      <c r="Q1" s="1434"/>
      <c r="R1" s="1434"/>
    </row>
    <row r="2" spans="2:18" s="1441" customFormat="1" ht="45.75" customHeight="1" thickTop="1" thickBot="1" x14ac:dyDescent="0.6">
      <c r="B2" s="1467"/>
      <c r="C2" s="1468">
        <v>2010</v>
      </c>
      <c r="D2" s="1468">
        <v>2011</v>
      </c>
      <c r="E2" s="1469">
        <v>2012</v>
      </c>
      <c r="F2" s="1469">
        <v>2013</v>
      </c>
      <c r="G2" s="1469">
        <v>2014</v>
      </c>
      <c r="H2" s="1469">
        <v>2015</v>
      </c>
      <c r="I2" s="1469">
        <v>2016</v>
      </c>
      <c r="J2" s="1469">
        <v>2017</v>
      </c>
      <c r="K2" s="1469">
        <v>2018</v>
      </c>
      <c r="L2" s="1469">
        <v>2019</v>
      </c>
      <c r="M2" s="1469">
        <v>2020</v>
      </c>
      <c r="N2" s="1469">
        <v>2021</v>
      </c>
      <c r="O2" s="1469">
        <v>2022</v>
      </c>
      <c r="P2" s="1469">
        <v>2023</v>
      </c>
      <c r="Q2" s="1469">
        <v>2024</v>
      </c>
      <c r="R2" s="1623">
        <v>2025</v>
      </c>
    </row>
    <row r="3" spans="2:18" ht="45" customHeight="1" thickTop="1" x14ac:dyDescent="0.55000000000000004">
      <c r="B3" s="1470" t="s">
        <v>945</v>
      </c>
      <c r="C3" s="1624">
        <v>5.276573209621449</v>
      </c>
      <c r="D3" s="1624">
        <v>0.84611397116771681</v>
      </c>
      <c r="E3" s="1624">
        <v>2.3019486585817361</v>
      </c>
      <c r="F3" s="1624">
        <v>5.6780656920729422</v>
      </c>
      <c r="G3" s="1624">
        <v>0.90046722388572586</v>
      </c>
      <c r="H3" s="1624">
        <v>2.0572498253455196</v>
      </c>
      <c r="I3" s="1624">
        <v>2.7330341971099736</v>
      </c>
      <c r="J3" s="1624">
        <v>6.2138393747093623</v>
      </c>
      <c r="K3" s="1624">
        <v>4.8757241097637127</v>
      </c>
      <c r="L3" s="1624">
        <v>4.6551083036134644</v>
      </c>
      <c r="M3" s="1624">
        <v>7.2837108720360977</v>
      </c>
      <c r="N3" s="1624">
        <v>8.4568487067073548</v>
      </c>
      <c r="O3" s="1624">
        <v>4.1604700676851403</v>
      </c>
      <c r="P3" s="1624">
        <v>5.8685567122345184</v>
      </c>
      <c r="Q3" s="1624">
        <v>2.7301251611966837</v>
      </c>
      <c r="R3" s="1471">
        <v>6.7785085883806939</v>
      </c>
    </row>
    <row r="4" spans="2:18" ht="45" customHeight="1" x14ac:dyDescent="0.55000000000000004">
      <c r="B4" s="1472" t="s">
        <v>946</v>
      </c>
      <c r="C4" s="1624">
        <v>5.000053909451708</v>
      </c>
      <c r="D4" s="1624">
        <v>3.7038585792796397</v>
      </c>
      <c r="E4" s="1624">
        <v>0.77388496828314146</v>
      </c>
      <c r="F4" s="1625">
        <v>5.8803319764580948</v>
      </c>
      <c r="G4" s="1625">
        <v>2.7754088418640022</v>
      </c>
      <c r="H4" s="1625">
        <v>1.6811287975100786</v>
      </c>
      <c r="I4" s="1625">
        <v>2.234246112499938</v>
      </c>
      <c r="J4" s="1625">
        <v>7.1708649477066677</v>
      </c>
      <c r="K4" s="1625">
        <v>5.8477484600618856</v>
      </c>
      <c r="L4" s="1625">
        <v>5.2954003911417136</v>
      </c>
      <c r="M4" s="1625">
        <v>8.6383787276633317</v>
      </c>
      <c r="N4" s="1625">
        <v>8.9005355866595526</v>
      </c>
      <c r="O4" s="1625">
        <v>3.7975137564101313</v>
      </c>
      <c r="P4" s="1625">
        <v>6.698375458925554</v>
      </c>
      <c r="Q4" s="1625">
        <v>3.1210249983599114</v>
      </c>
      <c r="R4" s="1473">
        <v>7.299367789587885</v>
      </c>
    </row>
    <row r="5" spans="2:18" ht="45" customHeight="1" x14ac:dyDescent="0.55000000000000004">
      <c r="B5" s="1474" t="s">
        <v>947</v>
      </c>
      <c r="C5" s="1624">
        <v>26.599999999999994</v>
      </c>
      <c r="D5" s="1624">
        <v>14.000000000000014</v>
      </c>
      <c r="E5" s="1624">
        <v>-9.4520838994655776</v>
      </c>
      <c r="F5" s="1626">
        <v>2.6454072373177837</v>
      </c>
      <c r="G5" s="1626">
        <v>4.2954769940122928</v>
      </c>
      <c r="H5" s="1626">
        <v>-7.9584406595454844</v>
      </c>
      <c r="I5" s="1626">
        <v>-7.0163730077284381</v>
      </c>
      <c r="J5" s="1626">
        <v>9.1852474802453621</v>
      </c>
      <c r="K5" s="1626">
        <v>3.7217675111154813</v>
      </c>
      <c r="L5" s="1626">
        <v>5.434608244918504</v>
      </c>
      <c r="M5" s="1626">
        <v>1.4073597481368161</v>
      </c>
      <c r="N5" s="1626">
        <v>10.385610447209558</v>
      </c>
      <c r="O5" s="1626">
        <v>0.90744278060237438</v>
      </c>
      <c r="P5" s="1626">
        <v>-0.33394504152738369</v>
      </c>
      <c r="Q5" s="1626">
        <v>-21.480494905327628</v>
      </c>
      <c r="R5" s="1475">
        <v>14.347515008213341</v>
      </c>
    </row>
    <row r="6" spans="2:18" ht="45" customHeight="1" x14ac:dyDescent="0.55000000000000004">
      <c r="B6" s="1472" t="s">
        <v>948</v>
      </c>
      <c r="C6" s="1624">
        <v>4.6493195470650619</v>
      </c>
      <c r="D6" s="1624">
        <v>5.0999999999999943</v>
      </c>
      <c r="E6" s="1624">
        <v>5.2344586884702977</v>
      </c>
      <c r="F6" s="1625">
        <v>5.2781988125062611</v>
      </c>
      <c r="G6" s="1625">
        <v>5.0959787103048937</v>
      </c>
      <c r="H6" s="1625">
        <v>5.2491990885622952</v>
      </c>
      <c r="I6" s="1625">
        <v>5.3562821386104353</v>
      </c>
      <c r="J6" s="1625">
        <v>5.6670673982285091</v>
      </c>
      <c r="K6" s="1625">
        <v>5.3757109266918679</v>
      </c>
      <c r="L6" s="1625">
        <v>5.4186102278662052</v>
      </c>
      <c r="M6" s="1625">
        <v>5.4479725253369971</v>
      </c>
      <c r="N6" s="1625">
        <v>5.4764389494738941</v>
      </c>
      <c r="O6" s="1625">
        <v>5.502718153633035</v>
      </c>
      <c r="P6" s="1625">
        <v>6.489107405115524</v>
      </c>
      <c r="Q6" s="1625">
        <v>3.5105606325069205</v>
      </c>
      <c r="R6" s="1473">
        <v>5.6008509234015902</v>
      </c>
    </row>
    <row r="7" spans="2:18" ht="45" customHeight="1" x14ac:dyDescent="0.55000000000000004">
      <c r="B7" s="1472" t="s">
        <v>949</v>
      </c>
      <c r="C7" s="1624">
        <v>10.071288770108168</v>
      </c>
      <c r="D7" s="1624">
        <v>-14</v>
      </c>
      <c r="E7" s="1624">
        <v>6.8013702758860148</v>
      </c>
      <c r="F7" s="1625">
        <v>4.5877813741060862</v>
      </c>
      <c r="G7" s="1625">
        <v>-1.539879206850403</v>
      </c>
      <c r="H7" s="1625">
        <v>-3.9196588255659415</v>
      </c>
      <c r="I7" s="1625">
        <v>2.8607487735216708</v>
      </c>
      <c r="J7" s="1625">
        <v>3.3853223357310114</v>
      </c>
      <c r="K7" s="1625">
        <v>2.3510965427524955</v>
      </c>
      <c r="L7" s="1625">
        <v>-1.7422324036569514</v>
      </c>
      <c r="M7" s="1625">
        <v>-9.3958407146454306</v>
      </c>
      <c r="N7" s="1625">
        <v>4.3793561945483228</v>
      </c>
      <c r="O7" s="1625">
        <v>1.7196442966628034</v>
      </c>
      <c r="P7" s="1625">
        <v>-6.1702954241353307</v>
      </c>
      <c r="Q7" s="1625">
        <v>-5.8085727905644813</v>
      </c>
      <c r="R7" s="1473">
        <v>-2.4474843480622566</v>
      </c>
    </row>
    <row r="8" spans="2:18" ht="45" customHeight="1" x14ac:dyDescent="0.55000000000000004">
      <c r="B8" s="1472" t="s">
        <v>950</v>
      </c>
      <c r="C8" s="1624">
        <v>1.4907404468011691</v>
      </c>
      <c r="D8" s="1624">
        <v>-8.6700000000000017</v>
      </c>
      <c r="E8" s="1624">
        <v>9.1152812830060554</v>
      </c>
      <c r="F8" s="1625">
        <v>5.6691589102305926</v>
      </c>
      <c r="G8" s="1625">
        <v>-23.296684139984634</v>
      </c>
      <c r="H8" s="1625">
        <v>8.5304411422361568</v>
      </c>
      <c r="I8" s="1625">
        <v>3.0986908769580213</v>
      </c>
      <c r="J8" s="1625">
        <v>-1.3535764737596101</v>
      </c>
      <c r="K8" s="1625">
        <v>-6.7738100893339421</v>
      </c>
      <c r="L8" s="1625">
        <v>1.6803423744985224</v>
      </c>
      <c r="M8" s="1625">
        <v>14.102189711618873</v>
      </c>
      <c r="N8" s="1625">
        <v>14.208676375556472</v>
      </c>
      <c r="O8" s="1625">
        <v>8.8298319119013424</v>
      </c>
      <c r="P8" s="1625">
        <v>4.1054034657411753</v>
      </c>
      <c r="Q8" s="1625">
        <v>2.498676068621819</v>
      </c>
      <c r="R8" s="1473">
        <v>9.4507568037230918</v>
      </c>
    </row>
    <row r="9" spans="2:18" ht="45" customHeight="1" x14ac:dyDescent="0.55000000000000004">
      <c r="B9" s="1470" t="s">
        <v>951</v>
      </c>
      <c r="C9" s="1624">
        <v>6.9480033026227517</v>
      </c>
      <c r="D9" s="1624">
        <v>41.639872228448496</v>
      </c>
      <c r="E9" s="1624">
        <v>11.043570423946107</v>
      </c>
      <c r="F9" s="1624">
        <v>6.6436707185328174</v>
      </c>
      <c r="G9" s="1624">
        <v>1.1309497173343841</v>
      </c>
      <c r="H9" s="1624">
        <v>1.1513018559891064</v>
      </c>
      <c r="I9" s="1624">
        <v>4.3226873887710848</v>
      </c>
      <c r="J9" s="1624">
        <v>15.614420372812688</v>
      </c>
      <c r="K9" s="1624">
        <v>10.502993991383347</v>
      </c>
      <c r="L9" s="1624">
        <v>6.3658121393593836</v>
      </c>
      <c r="M9" s="1624">
        <v>-2.4961417342988956</v>
      </c>
      <c r="N9" s="1624">
        <v>-0.47852247322701658</v>
      </c>
      <c r="O9" s="1624">
        <v>0.5935097393524158</v>
      </c>
      <c r="P9" s="1624">
        <v>-1.7455625851330203</v>
      </c>
      <c r="Q9" s="1624">
        <v>7.1954228517493002</v>
      </c>
      <c r="R9" s="1471">
        <v>2.3046221476651585</v>
      </c>
    </row>
    <row r="10" spans="2:18" ht="45" customHeight="1" x14ac:dyDescent="0.55000000000000004">
      <c r="B10" s="1472" t="s">
        <v>952</v>
      </c>
      <c r="C10" s="1624">
        <v>18.761158777079928</v>
      </c>
      <c r="D10" s="1624">
        <v>206.49321188349916</v>
      </c>
      <c r="E10" s="1624">
        <v>16.368255790670005</v>
      </c>
      <c r="F10" s="1625">
        <v>11.584338047389608</v>
      </c>
      <c r="G10" s="1625">
        <v>5.3739653370118878</v>
      </c>
      <c r="H10" s="1625">
        <v>-8.2566901923679659</v>
      </c>
      <c r="I10" s="1625">
        <v>-0.2385194262168433</v>
      </c>
      <c r="J10" s="1625">
        <v>30.752388231523152</v>
      </c>
      <c r="K10" s="1625">
        <v>23.310349708169763</v>
      </c>
      <c r="L10" s="1625">
        <v>12.601469780362628</v>
      </c>
      <c r="M10" s="1625">
        <v>-9.1895042674060576</v>
      </c>
      <c r="N10" s="1625">
        <v>-12.187243283624827</v>
      </c>
      <c r="O10" s="1625">
        <v>8.8802585736913251</v>
      </c>
      <c r="P10" s="1625">
        <v>1.7154190274446535</v>
      </c>
      <c r="Q10" s="1625">
        <v>9.3962536096322538</v>
      </c>
      <c r="R10" s="1473">
        <v>-0.92520133203449761</v>
      </c>
    </row>
    <row r="11" spans="2:18" ht="45" customHeight="1" x14ac:dyDescent="0.55000000000000004">
      <c r="B11" s="1474" t="s">
        <v>953</v>
      </c>
      <c r="C11" s="1627" t="s">
        <v>105</v>
      </c>
      <c r="D11" s="1627" t="s">
        <v>105</v>
      </c>
      <c r="E11" s="1627">
        <v>21.602674119015305</v>
      </c>
      <c r="F11" s="1628">
        <v>18.008062381611722</v>
      </c>
      <c r="G11" s="1626">
        <v>9.2877521145003694</v>
      </c>
      <c r="H11" s="1626">
        <v>2.0110430302358928</v>
      </c>
      <c r="I11" s="1626">
        <v>-15.619584768640781</v>
      </c>
      <c r="J11" s="1626">
        <v>80.322816388066087</v>
      </c>
      <c r="K11" s="1626">
        <v>7.9463592554414264</v>
      </c>
      <c r="L11" s="1626">
        <v>14.437305895915165</v>
      </c>
      <c r="M11" s="1626">
        <v>-4.6257375348616296</v>
      </c>
      <c r="N11" s="1626">
        <v>-12.574692118952591</v>
      </c>
      <c r="O11" s="1626">
        <v>-8.5257748325914822</v>
      </c>
      <c r="P11" s="1626">
        <v>-3.5001813089953426</v>
      </c>
      <c r="Q11" s="1626">
        <v>1.1138655861468783</v>
      </c>
      <c r="R11" s="1475">
        <v>-23.210005925435084</v>
      </c>
    </row>
    <row r="12" spans="2:18" ht="45" customHeight="1" x14ac:dyDescent="0.55000000000000004">
      <c r="B12" s="1474" t="s">
        <v>954</v>
      </c>
      <c r="C12" s="1627"/>
      <c r="D12" s="1627"/>
      <c r="E12" s="1627"/>
      <c r="F12" s="1628"/>
      <c r="G12" s="1626">
        <v>1.6904426616598967</v>
      </c>
      <c r="H12" s="1626">
        <v>-18.960495233977039</v>
      </c>
      <c r="I12" s="1626">
        <v>17.19376898496019</v>
      </c>
      <c r="J12" s="1626">
        <v>-3.6775915224619649</v>
      </c>
      <c r="K12" s="1626">
        <v>23.827846753281289</v>
      </c>
      <c r="L12" s="1626">
        <v>1.1706704119093692</v>
      </c>
      <c r="M12" s="1626">
        <v>-12.167905319736338</v>
      </c>
      <c r="N12" s="1626">
        <v>-31.242821935140331</v>
      </c>
      <c r="O12" s="1626">
        <v>32.296514687464125</v>
      </c>
      <c r="P12" s="1626">
        <v>6.6925073189729511</v>
      </c>
      <c r="Q12" s="1626">
        <v>19.140179089646647</v>
      </c>
      <c r="R12" s="1475">
        <v>19.644954745414054</v>
      </c>
    </row>
    <row r="13" spans="2:18" ht="45" customHeight="1" x14ac:dyDescent="0.55000000000000004">
      <c r="B13" s="1472" t="s">
        <v>230</v>
      </c>
      <c r="C13" s="1624">
        <v>7.6004356256202925</v>
      </c>
      <c r="D13" s="1624">
        <v>17</v>
      </c>
      <c r="E13" s="1624">
        <v>1.9537813799440613</v>
      </c>
      <c r="F13" s="1625">
        <v>-0.4953548927387601</v>
      </c>
      <c r="G13" s="1625">
        <v>-2.5677771840452501</v>
      </c>
      <c r="H13" s="1625">
        <v>3.6595816618109067</v>
      </c>
      <c r="I13" s="1625">
        <v>7.9190738617343381</v>
      </c>
      <c r="J13" s="1625">
        <v>9.5161643923378225</v>
      </c>
      <c r="K13" s="1625">
        <v>4.1448299068137739</v>
      </c>
      <c r="L13" s="1625">
        <v>6.3214323333029565</v>
      </c>
      <c r="M13" s="1625">
        <v>1.9133257243088897</v>
      </c>
      <c r="N13" s="1625">
        <v>8.1420000000000492</v>
      </c>
      <c r="O13" s="1625">
        <v>-2.481968933172396</v>
      </c>
      <c r="P13" s="1625">
        <v>0.94004144742398932</v>
      </c>
      <c r="Q13" s="1625">
        <v>4.1999999999999815</v>
      </c>
      <c r="R13" s="1473">
        <v>5.7438915483615682</v>
      </c>
    </row>
    <row r="14" spans="2:18" ht="45" customHeight="1" x14ac:dyDescent="0.55000000000000004">
      <c r="B14" s="1472" t="s">
        <v>955</v>
      </c>
      <c r="C14" s="1624">
        <v>12.260229323741527</v>
      </c>
      <c r="D14" s="1624">
        <v>-0.79999999999999716</v>
      </c>
      <c r="E14" s="1624">
        <v>11.081824004128293</v>
      </c>
      <c r="F14" s="1625">
        <v>16.329545213225202</v>
      </c>
      <c r="G14" s="1625">
        <v>1.2970605185275152</v>
      </c>
      <c r="H14" s="1625">
        <v>17.676278993452854</v>
      </c>
      <c r="I14" s="1625">
        <v>-5.7629099780043935</v>
      </c>
      <c r="J14" s="1625">
        <v>19.418820788185908</v>
      </c>
      <c r="K14" s="1625">
        <v>5.5377827667544732</v>
      </c>
      <c r="L14" s="1625">
        <v>5.9768059322791833</v>
      </c>
      <c r="M14" s="1625">
        <v>9.8677842150688644</v>
      </c>
      <c r="N14" s="1625">
        <v>7.8939999999999788</v>
      </c>
      <c r="O14" s="1625">
        <v>-3.48788024213188</v>
      </c>
      <c r="P14" s="1625">
        <v>-10.832090098188685</v>
      </c>
      <c r="Q14" s="1625">
        <v>2.0179524941775773</v>
      </c>
      <c r="R14" s="1473">
        <v>3.6375605001623956</v>
      </c>
    </row>
    <row r="15" spans="2:18" ht="45" customHeight="1" x14ac:dyDescent="0.55000000000000004">
      <c r="B15" s="1472" t="s">
        <v>956</v>
      </c>
      <c r="C15" s="1624">
        <v>5.263769717819855</v>
      </c>
      <c r="D15" s="1624">
        <v>2.9300000000000068</v>
      </c>
      <c r="E15" s="1624">
        <v>2.2326491579791394</v>
      </c>
      <c r="F15" s="1625">
        <v>-1.5916598894496161</v>
      </c>
      <c r="G15" s="1625">
        <v>5.9388788384073132</v>
      </c>
      <c r="H15" s="1625">
        <v>13.940077399041396</v>
      </c>
      <c r="I15" s="1625">
        <v>-11.805076676276393</v>
      </c>
      <c r="J15" s="1625">
        <v>6.0648078582329124</v>
      </c>
      <c r="K15" s="1625">
        <v>-3.5926458332156241</v>
      </c>
      <c r="L15" s="1625">
        <v>-4.39851931841162</v>
      </c>
      <c r="M15" s="1625">
        <v>2.155988646584639</v>
      </c>
      <c r="N15" s="1625">
        <v>25.96247420420994</v>
      </c>
      <c r="O15" s="1625">
        <v>-4.8428238419683804</v>
      </c>
      <c r="P15" s="1625">
        <v>2.4724934615597105</v>
      </c>
      <c r="Q15" s="1625">
        <v>-0.90504510494460177</v>
      </c>
      <c r="R15" s="1473">
        <v>-0.26114973230816352</v>
      </c>
    </row>
    <row r="16" spans="2:18" ht="54.75" customHeight="1" x14ac:dyDescent="0.55000000000000004">
      <c r="B16" s="1472" t="s">
        <v>234</v>
      </c>
      <c r="C16" s="1624">
        <v>2.4999999999999858</v>
      </c>
      <c r="D16" s="1624">
        <v>17.199999999999989</v>
      </c>
      <c r="E16" s="1624">
        <v>16.37379645052448</v>
      </c>
      <c r="F16" s="1625">
        <v>8.5844075811796472</v>
      </c>
      <c r="G16" s="1625">
        <v>-0.43115509115105866</v>
      </c>
      <c r="H16" s="1625">
        <v>9.5482843707854315</v>
      </c>
      <c r="I16" s="1625">
        <v>8.3748903411035691</v>
      </c>
      <c r="J16" s="1625">
        <v>5.0610085990088649</v>
      </c>
      <c r="K16" s="1625">
        <v>1.0902565770774197</v>
      </c>
      <c r="L16" s="1625">
        <v>-4.4313147174210972</v>
      </c>
      <c r="M16" s="1625">
        <v>3.1080378927275554</v>
      </c>
      <c r="N16" s="1625">
        <v>6.0358024666789412</v>
      </c>
      <c r="O16" s="1625">
        <v>-6.7699512816534195</v>
      </c>
      <c r="P16" s="1625">
        <v>-11.15368383338854</v>
      </c>
      <c r="Q16" s="1625">
        <v>9.5890358801314015</v>
      </c>
      <c r="R16" s="1473">
        <v>3.1450842854521044</v>
      </c>
    </row>
    <row r="17" spans="2:104" ht="54.75" customHeight="1" x14ac:dyDescent="0.55000000000000004">
      <c r="B17" s="1470" t="s">
        <v>957</v>
      </c>
      <c r="C17" s="1624">
        <v>9.8233985677017159</v>
      </c>
      <c r="D17" s="1624">
        <v>9.3739753830356136</v>
      </c>
      <c r="E17" s="1624">
        <v>12.081108442413083</v>
      </c>
      <c r="F17" s="1624">
        <v>10.008065950666719</v>
      </c>
      <c r="G17" s="1624">
        <v>5.2065716800787643</v>
      </c>
      <c r="H17" s="1624">
        <v>2.8756808234316367</v>
      </c>
      <c r="I17" s="1624">
        <v>2.7583278197133909</v>
      </c>
      <c r="J17" s="1624">
        <v>3.4468989780377823</v>
      </c>
      <c r="K17" s="1624">
        <v>2.8100997074912426</v>
      </c>
      <c r="L17" s="1624">
        <v>7.6226495645035364</v>
      </c>
      <c r="M17" s="1624">
        <v>0.68042154510072894</v>
      </c>
      <c r="N17" s="1624">
        <v>9.36662827368162</v>
      </c>
      <c r="O17" s="1624">
        <v>6.2689326042380644</v>
      </c>
      <c r="P17" s="1624">
        <v>5.7138805511778967</v>
      </c>
      <c r="Q17" s="1624">
        <v>6.2164214517596017</v>
      </c>
      <c r="R17" s="1471">
        <v>8.118823672654397</v>
      </c>
    </row>
    <row r="18" spans="2:104" ht="54.75" customHeight="1" x14ac:dyDescent="0.55000000000000004">
      <c r="B18" s="1472" t="s">
        <v>958</v>
      </c>
      <c r="C18" s="1624">
        <v>13.340973852397013</v>
      </c>
      <c r="D18" s="1624">
        <v>10.978709517113174</v>
      </c>
      <c r="E18" s="1624">
        <v>11.330225071622337</v>
      </c>
      <c r="F18" s="1625">
        <v>14.462946411429584</v>
      </c>
      <c r="G18" s="1625">
        <v>2.0439925199536857</v>
      </c>
      <c r="H18" s="1625">
        <v>0.5078861406943691</v>
      </c>
      <c r="I18" s="1625">
        <v>-0.44980869700306236</v>
      </c>
      <c r="J18" s="1625">
        <v>8.2039964795597609</v>
      </c>
      <c r="K18" s="1625">
        <v>2.7605826845982895</v>
      </c>
      <c r="L18" s="1625">
        <v>3.6558526707735073</v>
      </c>
      <c r="M18" s="1625">
        <v>-2.8999999999999471</v>
      </c>
      <c r="N18" s="1625">
        <v>6.3335269101404412</v>
      </c>
      <c r="O18" s="1625">
        <v>1.3405545657802387</v>
      </c>
      <c r="P18" s="1625">
        <v>0.25928700814241701</v>
      </c>
      <c r="Q18" s="1625">
        <v>4.0517980553609112</v>
      </c>
      <c r="R18" s="1473">
        <v>3.7669746930453663</v>
      </c>
    </row>
    <row r="19" spans="2:104" ht="54.75" customHeight="1" x14ac:dyDescent="0.55000000000000004">
      <c r="B19" s="1472" t="s">
        <v>975</v>
      </c>
      <c r="C19" s="1624">
        <v>2.6877702074690717</v>
      </c>
      <c r="D19" s="1624">
        <v>3.5844917016458595</v>
      </c>
      <c r="E19" s="1624">
        <v>5.7397663049335961</v>
      </c>
      <c r="F19" s="1625">
        <v>24.565619223659894</v>
      </c>
      <c r="G19" s="1625">
        <v>1.5218006443693088</v>
      </c>
      <c r="H19" s="1625">
        <v>4.0596956474835633</v>
      </c>
      <c r="I19" s="1625">
        <v>2.2947804237813285</v>
      </c>
      <c r="J19" s="1625">
        <v>7.644858915760655</v>
      </c>
      <c r="K19" s="1625">
        <v>3.1961080990094093</v>
      </c>
      <c r="L19" s="1625">
        <v>6.0074277807316667</v>
      </c>
      <c r="M19" s="1625">
        <v>-36.991460339347626</v>
      </c>
      <c r="N19" s="1625">
        <v>4.7009999999999996</v>
      </c>
      <c r="O19" s="1625">
        <v>1.9147079349579599E-2</v>
      </c>
      <c r="P19" s="1625">
        <v>4.0260387100283346</v>
      </c>
      <c r="Q19" s="1625">
        <v>5.0035286150627689</v>
      </c>
      <c r="R19" s="1473">
        <v>1.8364708373355354</v>
      </c>
      <c r="CZ19" s="1456"/>
    </row>
    <row r="20" spans="2:104" ht="54.75" customHeight="1" x14ac:dyDescent="0.55000000000000004">
      <c r="B20" s="1472" t="s">
        <v>960</v>
      </c>
      <c r="C20" s="1624">
        <v>8.0344344616679422</v>
      </c>
      <c r="D20" s="1624">
        <v>11.000000000000014</v>
      </c>
      <c r="E20" s="1624">
        <v>9.1923242084414056</v>
      </c>
      <c r="F20" s="1625">
        <v>-0.5048974067234866</v>
      </c>
      <c r="G20" s="1625">
        <v>5.7925998553026936</v>
      </c>
      <c r="H20" s="1625">
        <v>2.6229536854796009</v>
      </c>
      <c r="I20" s="1625">
        <v>1.1415876447474549</v>
      </c>
      <c r="J20" s="1625">
        <v>8.9489334342718116</v>
      </c>
      <c r="K20" s="1625">
        <v>1.103718829961009</v>
      </c>
      <c r="L20" s="1625">
        <v>4.3423083132527962</v>
      </c>
      <c r="M20" s="1625">
        <v>4.1136152709895679</v>
      </c>
      <c r="N20" s="1625">
        <v>7.150982748073953</v>
      </c>
      <c r="O20" s="1625">
        <v>3.9979161972105048</v>
      </c>
      <c r="P20" s="1625">
        <v>3.9333971234820186</v>
      </c>
      <c r="Q20" s="1625">
        <v>7.4412975460889763</v>
      </c>
      <c r="R20" s="1473">
        <v>8.6421213179057155</v>
      </c>
    </row>
    <row r="21" spans="2:104" ht="54.75" customHeight="1" x14ac:dyDescent="0.55000000000000004">
      <c r="B21" s="1472" t="s">
        <v>961</v>
      </c>
      <c r="C21" s="1624">
        <v>24.47131263344275</v>
      </c>
      <c r="D21" s="1624">
        <v>17</v>
      </c>
      <c r="E21" s="1624">
        <v>41.481681508953358</v>
      </c>
      <c r="F21" s="1625">
        <v>24.306159485662945</v>
      </c>
      <c r="G21" s="1625">
        <v>29.658109376989692</v>
      </c>
      <c r="H21" s="1625">
        <v>11.949763538574953</v>
      </c>
      <c r="I21" s="1625">
        <v>5.5588338083867095</v>
      </c>
      <c r="J21" s="1625">
        <v>4.17828719116069</v>
      </c>
      <c r="K21" s="1625">
        <v>13.123731877009348</v>
      </c>
      <c r="L21" s="1625">
        <v>46.530851948318585</v>
      </c>
      <c r="M21" s="1625">
        <v>21.500000000000028</v>
      </c>
      <c r="N21" s="1625">
        <v>31.681195597059684</v>
      </c>
      <c r="O21" s="1625">
        <v>21.169470935450853</v>
      </c>
      <c r="P21" s="1625">
        <v>19.515360560880723</v>
      </c>
      <c r="Q21" s="1625">
        <v>15.835065941479055</v>
      </c>
      <c r="R21" s="1473">
        <v>20.171706741052109</v>
      </c>
    </row>
    <row r="22" spans="2:104" ht="54.75" customHeight="1" x14ac:dyDescent="0.55000000000000004">
      <c r="B22" s="1472" t="s">
        <v>976</v>
      </c>
      <c r="C22" s="1624">
        <v>16.749668529543158</v>
      </c>
      <c r="D22" s="1624">
        <v>1</v>
      </c>
      <c r="E22" s="1624">
        <v>21.932831366966795</v>
      </c>
      <c r="F22" s="1625">
        <v>23.212631600503641</v>
      </c>
      <c r="G22" s="1625">
        <v>21.385131502351594</v>
      </c>
      <c r="H22" s="1625">
        <v>12.906537020102537</v>
      </c>
      <c r="I22" s="1625">
        <v>7.9967381777607205</v>
      </c>
      <c r="J22" s="1625">
        <v>-17.706138617990106</v>
      </c>
      <c r="K22" s="1625">
        <v>-8.2038986744358056</v>
      </c>
      <c r="L22" s="1625">
        <v>1.5675584712234514</v>
      </c>
      <c r="M22" s="1625">
        <v>9.256998858208231</v>
      </c>
      <c r="N22" s="1625">
        <v>2.3918974389344205</v>
      </c>
      <c r="O22" s="1625">
        <v>9.7918860611332157</v>
      </c>
      <c r="P22" s="1625">
        <v>5.3977244669574098</v>
      </c>
      <c r="Q22" s="1625">
        <v>7.7545564617763629</v>
      </c>
      <c r="R22" s="1473">
        <v>6.8040143883759674</v>
      </c>
    </row>
    <row r="23" spans="2:104" ht="54.75" customHeight="1" x14ac:dyDescent="0.55000000000000004">
      <c r="B23" s="1472" t="s">
        <v>963</v>
      </c>
      <c r="C23" s="1624">
        <v>13.892793854370851</v>
      </c>
      <c r="D23" s="1624">
        <v>14.041274452419543</v>
      </c>
      <c r="E23" s="1624">
        <v>18.325916277968219</v>
      </c>
      <c r="F23" s="1625">
        <v>-17.494501688696374</v>
      </c>
      <c r="G23" s="1625">
        <v>-0.25556511211674016</v>
      </c>
      <c r="H23" s="1625">
        <v>3.1037982223621752</v>
      </c>
      <c r="I23" s="1625">
        <v>3.1579376073874732</v>
      </c>
      <c r="J23" s="1625">
        <v>3.8192526050112807</v>
      </c>
      <c r="K23" s="1625">
        <v>-6.4959645273403481</v>
      </c>
      <c r="L23" s="1625">
        <v>19.851301808364429</v>
      </c>
      <c r="M23" s="1625">
        <v>11.656998858208055</v>
      </c>
      <c r="N23" s="1625">
        <v>8.9369999999999727</v>
      </c>
      <c r="O23" s="1625">
        <v>-3.9357595926473143</v>
      </c>
      <c r="P23" s="1625">
        <v>4.0951848463924634</v>
      </c>
      <c r="Q23" s="1625">
        <v>1.5210142242351621</v>
      </c>
      <c r="R23" s="1473">
        <v>-0.48566955232168807</v>
      </c>
    </row>
    <row r="24" spans="2:104" ht="54.75" customHeight="1" x14ac:dyDescent="0.55000000000000004">
      <c r="B24" s="1472" t="s">
        <v>964</v>
      </c>
      <c r="C24" s="1624">
        <v>3.3754509600378384</v>
      </c>
      <c r="D24" s="1624">
        <v>7.4000000000000057</v>
      </c>
      <c r="E24" s="1624">
        <v>4.1600000000000108</v>
      </c>
      <c r="F24" s="1625">
        <v>8.3915623378398578</v>
      </c>
      <c r="G24" s="1625">
        <v>6.8048746524988379</v>
      </c>
      <c r="H24" s="1625">
        <v>1.407736009218663</v>
      </c>
      <c r="I24" s="1625">
        <v>-4.2225354488802713</v>
      </c>
      <c r="J24" s="1625">
        <v>2.8840625036055556</v>
      </c>
      <c r="K24" s="1625">
        <v>0.26851403732064405</v>
      </c>
      <c r="L24" s="1625">
        <v>5.0837983676143894</v>
      </c>
      <c r="M24" s="1625">
        <v>-6.15438182595065</v>
      </c>
      <c r="N24" s="1625">
        <v>10.823999999999989</v>
      </c>
      <c r="O24" s="1625">
        <v>-7.7696152114860357</v>
      </c>
      <c r="P24" s="1625">
        <v>4.2477443263277737</v>
      </c>
      <c r="Q24" s="1625">
        <v>1.1373520797979708</v>
      </c>
      <c r="R24" s="1473">
        <v>3.0830189267419206</v>
      </c>
    </row>
    <row r="25" spans="2:104" ht="54.75" customHeight="1" x14ac:dyDescent="0.55000000000000004">
      <c r="B25" s="1472" t="s">
        <v>965</v>
      </c>
      <c r="C25" s="1624">
        <v>5.2823740596394089</v>
      </c>
      <c r="D25" s="1624">
        <v>3.7999999999999972</v>
      </c>
      <c r="E25" s="1624">
        <v>6.6999999999999886</v>
      </c>
      <c r="F25" s="1625">
        <v>6.860808163215566</v>
      </c>
      <c r="G25" s="1625">
        <v>-3.5022538522029856</v>
      </c>
      <c r="H25" s="1625">
        <v>-2.5659696419185529</v>
      </c>
      <c r="I25" s="1625">
        <v>8.8620328551019423</v>
      </c>
      <c r="J25" s="1625">
        <v>4.1687018877345716</v>
      </c>
      <c r="K25" s="1625">
        <v>4.2969281418576921</v>
      </c>
      <c r="L25" s="1625">
        <v>3.6928313512163413</v>
      </c>
      <c r="M25" s="1625">
        <v>10.012244432863104</v>
      </c>
      <c r="N25" s="1625">
        <v>25.531728853145452</v>
      </c>
      <c r="O25" s="1625">
        <v>6.0927328575129724</v>
      </c>
      <c r="P25" s="1625">
        <v>4.5055138218949686</v>
      </c>
      <c r="Q25" s="1625">
        <v>2.6750092017394644</v>
      </c>
      <c r="R25" s="1473">
        <v>6.5743379999782192</v>
      </c>
    </row>
    <row r="26" spans="2:104" ht="54.75" customHeight="1" x14ac:dyDescent="0.55000000000000004">
      <c r="B26" s="1472" t="s">
        <v>966</v>
      </c>
      <c r="C26" s="1624">
        <v>11.240527828974905</v>
      </c>
      <c r="D26" s="1624">
        <v>5</v>
      </c>
      <c r="E26" s="1624">
        <v>10.945654666836859</v>
      </c>
      <c r="F26" s="1625">
        <v>7.7780760643139502</v>
      </c>
      <c r="G26" s="1625">
        <v>-0.29630724213306481</v>
      </c>
      <c r="H26" s="1625">
        <v>-0.45391269502258469</v>
      </c>
      <c r="I26" s="1625">
        <v>2.2918929403791255</v>
      </c>
      <c r="J26" s="1625">
        <v>6.2938490421781346</v>
      </c>
      <c r="K26" s="1625">
        <v>3.9382830446867301</v>
      </c>
      <c r="L26" s="1625">
        <v>9.4038060726203021</v>
      </c>
      <c r="M26" s="1625">
        <v>7.8107201668042636</v>
      </c>
      <c r="N26" s="1625">
        <v>-3.8764145422212848</v>
      </c>
      <c r="O26" s="1625">
        <v>10.172630476181133</v>
      </c>
      <c r="P26" s="1625">
        <v>4.3650109601484299</v>
      </c>
      <c r="Q26" s="1625">
        <v>2.6713258869691225</v>
      </c>
      <c r="R26" s="1473">
        <v>11.585203981626368</v>
      </c>
    </row>
    <row r="27" spans="2:104" ht="54.75" customHeight="1" x14ac:dyDescent="0.55000000000000004">
      <c r="B27" s="1472" t="s">
        <v>967</v>
      </c>
      <c r="C27" s="1624">
        <v>10.762634227501081</v>
      </c>
      <c r="D27" s="1624">
        <v>12.927350427350433</v>
      </c>
      <c r="E27" s="1624">
        <v>4.1538922273828121</v>
      </c>
      <c r="F27" s="1625">
        <v>36.523838102067259</v>
      </c>
      <c r="G27" s="1625">
        <v>2.7108197055847549</v>
      </c>
      <c r="H27" s="1625">
        <v>-4.4422723449205392</v>
      </c>
      <c r="I27" s="1625">
        <v>4.0095286730170043</v>
      </c>
      <c r="J27" s="1625">
        <v>14.084377619499367</v>
      </c>
      <c r="K27" s="1625">
        <v>22.558091130355518</v>
      </c>
      <c r="L27" s="1625">
        <v>10.43219765065777</v>
      </c>
      <c r="M27" s="1625">
        <v>5.8967479588025729</v>
      </c>
      <c r="N27" s="1625">
        <v>7.5510061307552334</v>
      </c>
      <c r="O27" s="1625">
        <v>9.2247958429154231</v>
      </c>
      <c r="P27" s="1625">
        <v>8.3400092246815216</v>
      </c>
      <c r="Q27" s="1625">
        <v>4.3608302095981433</v>
      </c>
      <c r="R27" s="1473">
        <v>3.5515023421222036</v>
      </c>
    </row>
    <row r="28" spans="2:104" ht="54.75" customHeight="1" x14ac:dyDescent="0.55000000000000004">
      <c r="B28" s="1472" t="s">
        <v>968</v>
      </c>
      <c r="C28" s="1624">
        <v>7.8585301131057292</v>
      </c>
      <c r="D28" s="1624">
        <v>13.424994164020717</v>
      </c>
      <c r="E28" s="1624">
        <v>12.356131889004843</v>
      </c>
      <c r="F28" s="1625">
        <v>29.488379074161941</v>
      </c>
      <c r="G28" s="1625">
        <v>1.4347056628128962</v>
      </c>
      <c r="H28" s="1625">
        <v>2.6559751379548802</v>
      </c>
      <c r="I28" s="1625">
        <v>-9.0514447003731124E-2</v>
      </c>
      <c r="J28" s="1625">
        <v>5.3187906641123606</v>
      </c>
      <c r="K28" s="1625">
        <v>3.1423890400094523</v>
      </c>
      <c r="L28" s="1625">
        <v>2.6033541437840091</v>
      </c>
      <c r="M28" s="1625">
        <v>-17.219008195603656</v>
      </c>
      <c r="N28" s="1625">
        <v>11.13900000000001</v>
      </c>
      <c r="O28" s="1625">
        <v>-1.3052859258595895</v>
      </c>
      <c r="P28" s="1625">
        <v>2.0491717245075147</v>
      </c>
      <c r="Q28" s="1625">
        <v>-2.1387547018379305</v>
      </c>
      <c r="R28" s="1473">
        <v>-2.7877183604224309</v>
      </c>
    </row>
    <row r="29" spans="2:104" ht="45.75" customHeight="1" x14ac:dyDescent="0.55000000000000004">
      <c r="B29" s="1470" t="s">
        <v>969</v>
      </c>
      <c r="C29" s="1624">
        <v>7.8985645082006073</v>
      </c>
      <c r="D29" s="1624">
        <v>14.047007809229228</v>
      </c>
      <c r="E29" s="1624">
        <v>9.2927396998453844</v>
      </c>
      <c r="F29" s="1624">
        <v>7.3125250849582102</v>
      </c>
      <c r="G29" s="1624">
        <v>2.8219724945745872</v>
      </c>
      <c r="H29" s="1624">
        <v>2.095268808352424</v>
      </c>
      <c r="I29" s="1624">
        <v>3.2997510598034241</v>
      </c>
      <c r="J29" s="1624">
        <v>8.320030597615812</v>
      </c>
      <c r="K29" s="1624">
        <v>6.1316968023928275</v>
      </c>
      <c r="L29" s="1624">
        <v>6.5284901228271242</v>
      </c>
      <c r="M29" s="1624">
        <v>0.75052315763490807</v>
      </c>
      <c r="N29" s="1624">
        <v>5.442269893434859</v>
      </c>
      <c r="O29" s="1624">
        <v>3.7789863225254905</v>
      </c>
      <c r="P29" s="1624">
        <v>3.1610800256678173</v>
      </c>
      <c r="Q29" s="1624">
        <v>5.7569833874587806</v>
      </c>
      <c r="R29" s="1471">
        <v>5.8801377369224195</v>
      </c>
    </row>
    <row r="30" spans="2:104" ht="45.75" customHeight="1" x14ac:dyDescent="0.55000000000000004">
      <c r="B30" s="1472" t="s">
        <v>970</v>
      </c>
      <c r="C30" s="1624">
        <v>7.8985645082006073</v>
      </c>
      <c r="D30" s="1624">
        <v>14.04866986135751</v>
      </c>
      <c r="E30" s="1624">
        <v>9.2934547827979515</v>
      </c>
      <c r="F30" s="1625">
        <v>7.3125250849582102</v>
      </c>
      <c r="G30" s="1625">
        <v>3.513999905813936</v>
      </c>
      <c r="H30" s="1625">
        <v>2.6067718526993522</v>
      </c>
      <c r="I30" s="1625">
        <v>4.771933884203472</v>
      </c>
      <c r="J30" s="1625">
        <v>4.5537407653100548</v>
      </c>
      <c r="K30" s="1625">
        <v>7.5252025841497483</v>
      </c>
      <c r="L30" s="1625">
        <v>6.1115432818991122</v>
      </c>
      <c r="M30" s="1625">
        <v>-4.0290397168572634</v>
      </c>
      <c r="N30" s="1625">
        <v>-2.2977421025867417</v>
      </c>
      <c r="O30" s="1625">
        <v>4.3675333692831497</v>
      </c>
      <c r="P30" s="1625">
        <v>2.686030146527929</v>
      </c>
      <c r="Q30" s="1625">
        <v>7.8140124713989012</v>
      </c>
      <c r="R30" s="1473">
        <v>7.5379555876596394</v>
      </c>
    </row>
    <row r="31" spans="2:104" ht="45.75" customHeight="1" x14ac:dyDescent="0.55000000000000004">
      <c r="B31" s="1470" t="s">
        <v>971</v>
      </c>
      <c r="C31" s="1624">
        <v>7.8997120115328983</v>
      </c>
      <c r="D31" s="1624">
        <v>14.047123460387454</v>
      </c>
      <c r="E31" s="1624">
        <v>9.2927894583888531</v>
      </c>
      <c r="F31" s="1624">
        <v>7.3125250849581818</v>
      </c>
      <c r="G31" s="1624">
        <v>2.8562401989394859</v>
      </c>
      <c r="H31" s="1624">
        <v>2.1207593100140754</v>
      </c>
      <c r="I31" s="1624">
        <v>3.3734657246650812</v>
      </c>
      <c r="J31" s="1624">
        <v>8.1288949158405011</v>
      </c>
      <c r="K31" s="1624">
        <v>6.2000776718423634</v>
      </c>
      <c r="L31" s="1624">
        <v>6.5077747875727843</v>
      </c>
      <c r="M31" s="1624">
        <v>0.51394165966522909</v>
      </c>
      <c r="N31" s="1624">
        <v>5.0764664678085714</v>
      </c>
      <c r="O31" s="1624">
        <v>3.8048497727381392</v>
      </c>
      <c r="P31" s="1624">
        <v>3.1400910008020366</v>
      </c>
      <c r="Q31" s="1624">
        <v>5.8474685428034689</v>
      </c>
      <c r="R31" s="1471">
        <v>5.9544171475692798</v>
      </c>
    </row>
    <row r="32" spans="2:104" s="1459" customFormat="1" ht="45.75" customHeight="1" x14ac:dyDescent="0.55000000000000004">
      <c r="B32" s="1474" t="s">
        <v>972</v>
      </c>
      <c r="C32" s="1629" t="s">
        <v>105</v>
      </c>
      <c r="D32" s="1629" t="s">
        <v>105</v>
      </c>
      <c r="E32" s="1629" t="s">
        <v>105</v>
      </c>
      <c r="F32" s="1628" t="s">
        <v>105</v>
      </c>
      <c r="G32" s="1628">
        <v>2.6745824927540518</v>
      </c>
      <c r="H32" s="1626">
        <v>2.7865580021073866</v>
      </c>
      <c r="I32" s="1626">
        <v>2.7203570550291767</v>
      </c>
      <c r="J32" s="1626">
        <v>6.1458043072036395</v>
      </c>
      <c r="K32" s="1626">
        <v>2.6112085457353107</v>
      </c>
      <c r="L32" s="1626">
        <v>5.8808550339275678</v>
      </c>
      <c r="M32" s="1626">
        <v>-0.77621287175293485</v>
      </c>
      <c r="N32" s="1626">
        <v>4.5205246401369692</v>
      </c>
      <c r="O32" s="1626">
        <v>4.3227002248878321</v>
      </c>
      <c r="P32" s="1626">
        <v>5.5843298408069897</v>
      </c>
      <c r="Q32" s="1626">
        <v>4.0220195888627464</v>
      </c>
      <c r="R32" s="1475">
        <v>6.8874316117305767</v>
      </c>
    </row>
    <row r="33" spans="2:18" ht="45.75" customHeight="1" thickBot="1" x14ac:dyDescent="0.6">
      <c r="B33" s="1476" t="s">
        <v>973</v>
      </c>
      <c r="C33" s="1477" t="s">
        <v>105</v>
      </c>
      <c r="D33" s="1477" t="s">
        <v>105</v>
      </c>
      <c r="E33" s="1477" t="s">
        <v>105</v>
      </c>
      <c r="F33" s="1477" t="s">
        <v>105</v>
      </c>
      <c r="G33" s="1477">
        <v>2.4933275244949584</v>
      </c>
      <c r="H33" s="1478">
        <v>2.1273607097391078</v>
      </c>
      <c r="I33" s="1478">
        <v>4.5149364027597301</v>
      </c>
      <c r="J33" s="1478">
        <v>4.6259446821852066</v>
      </c>
      <c r="K33" s="1478">
        <v>6.0540420184715487</v>
      </c>
      <c r="L33" s="1478">
        <v>5.8328227615408679</v>
      </c>
      <c r="M33" s="1478">
        <v>0.98699341208818225</v>
      </c>
      <c r="N33" s="1478">
        <v>6.6107711495290431</v>
      </c>
      <c r="O33" s="1478">
        <v>4.6837904322694044</v>
      </c>
      <c r="P33" s="1478">
        <v>3.5536901805391068</v>
      </c>
      <c r="Q33" s="1478">
        <v>6.1</v>
      </c>
      <c r="R33" s="1479">
        <v>7.6</v>
      </c>
    </row>
    <row r="34" spans="2:18" ht="19.5" customHeight="1" thickTop="1" x14ac:dyDescent="0.5">
      <c r="B34" s="1427"/>
      <c r="C34" s="1444"/>
      <c r="D34" s="1444"/>
    </row>
    <row r="35" spans="2:18" ht="22" x14ac:dyDescent="0.5">
      <c r="B35" s="1427" t="s">
        <v>974</v>
      </c>
      <c r="C35" s="1445"/>
      <c r="D35" s="1445"/>
      <c r="G35" s="1480"/>
      <c r="H35" s="1480"/>
      <c r="I35" s="1480"/>
      <c r="J35" s="1480"/>
      <c r="K35" s="1480"/>
      <c r="L35" s="1480"/>
      <c r="M35" s="1480"/>
      <c r="N35" s="1480"/>
      <c r="O35" s="1480"/>
      <c r="P35" s="1480"/>
      <c r="Q35" s="1480"/>
      <c r="R35" s="1480"/>
    </row>
    <row r="36" spans="2:18" x14ac:dyDescent="0.4">
      <c r="C36" s="1465"/>
      <c r="D36" s="1465"/>
      <c r="E36" s="1480"/>
      <c r="F36" s="1480"/>
    </row>
    <row r="49" spans="5:8" x14ac:dyDescent="0.4">
      <c r="E49" s="1430"/>
      <c r="F49" s="1430"/>
      <c r="G49" s="1430"/>
      <c r="H49" s="1430"/>
    </row>
    <row r="50" spans="5:8" x14ac:dyDescent="0.4">
      <c r="E50" s="1430"/>
      <c r="F50" s="1430"/>
      <c r="G50" s="1430"/>
      <c r="H50" s="1430"/>
    </row>
    <row r="51" spans="5:8" x14ac:dyDescent="0.4">
      <c r="E51" s="1430"/>
      <c r="F51" s="1430"/>
      <c r="G51" s="1430"/>
      <c r="H51" s="1430"/>
    </row>
    <row r="52" spans="5:8" x14ac:dyDescent="0.4">
      <c r="E52" s="1430"/>
      <c r="F52" s="1430"/>
      <c r="G52" s="1430"/>
      <c r="H52" s="1430"/>
    </row>
    <row r="53" spans="5:8" x14ac:dyDescent="0.4">
      <c r="E53" s="1430"/>
      <c r="F53" s="1430"/>
      <c r="G53" s="1430"/>
      <c r="H53" s="1430"/>
    </row>
    <row r="54" spans="5:8" x14ac:dyDescent="0.4">
      <c r="E54" s="1430"/>
      <c r="F54" s="1430"/>
      <c r="G54" s="1430"/>
      <c r="H54" s="1430"/>
    </row>
    <row r="55" spans="5:8" x14ac:dyDescent="0.4">
      <c r="E55" s="1430"/>
      <c r="F55" s="1430"/>
      <c r="G55" s="1430"/>
      <c r="H55" s="1430"/>
    </row>
    <row r="56" spans="5:8" x14ac:dyDescent="0.4">
      <c r="E56" s="1430"/>
      <c r="F56" s="1430"/>
      <c r="G56" s="1430"/>
      <c r="H56" s="1430"/>
    </row>
    <row r="57" spans="5:8" x14ac:dyDescent="0.4">
      <c r="E57" s="1430"/>
      <c r="F57" s="1430"/>
      <c r="G57" s="1430"/>
      <c r="H57" s="1430"/>
    </row>
  </sheetData>
  <printOptions horizontalCentered="1"/>
  <pageMargins left="0" right="0" top="0.6692913385826772" bottom="0.86614173228346458" header="0.31496062992125984" footer="0.31496062992125984"/>
  <pageSetup scale="38" orientation="portrait" r:id="rId1"/>
  <headerFooter>
    <oddHeader>&amp;C&amp;"Aptos"&amp;10&amp;K000000 PUBLIC&amp;1#_x000D_&amp;"Arialri"&amp;10&amp;K000000&amp;G</oddHeader>
    <oddFooter>&amp;C&amp;12 39_x000D_&amp;1#&amp;"Aptos"&amp;10&amp;K000000 PUBLIC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91FF-B73A-4892-BCE7-51304AC41698}">
  <dimension ref="A1:BU59"/>
  <sheetViews>
    <sheetView showGridLines="0" view="pageBreakPreview" zoomScale="60" zoomScaleNormal="100" workbookViewId="0">
      <pane xSplit="1" ySplit="2" topLeftCell="J3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21" x14ac:dyDescent="0.4"/>
  <cols>
    <col min="1" max="1" width="82.36328125" style="1430" customWidth="1"/>
    <col min="2" max="2" width="26.26953125" style="1430" hidden="1" customWidth="1"/>
    <col min="3" max="7" width="17.81640625" style="1430" hidden="1" customWidth="1"/>
    <col min="8" max="9" width="20.81640625" style="1430" hidden="1" customWidth="1"/>
    <col min="10" max="10" width="18.90625" style="1482" customWidth="1"/>
    <col min="11" max="20" width="20.81640625" style="1482" customWidth="1"/>
    <col min="21" max="21" width="5.81640625" style="1430" customWidth="1"/>
    <col min="22" max="16384" width="9.1796875" style="1430"/>
  </cols>
  <sheetData>
    <row r="1" spans="1:73" ht="49" customHeight="1" thickBot="1" x14ac:dyDescent="0.55000000000000004">
      <c r="A1" s="1481" t="s">
        <v>1034</v>
      </c>
      <c r="B1" s="1429"/>
      <c r="C1" s="1429"/>
      <c r="D1" s="1429"/>
      <c r="E1" s="1429"/>
      <c r="F1" s="1429"/>
      <c r="U1" s="400"/>
    </row>
    <row r="2" spans="1:73" ht="34.5" customHeight="1" thickTop="1" thickBot="1" x14ac:dyDescent="0.6">
      <c r="A2" s="1483"/>
      <c r="B2" s="1484">
        <v>2007</v>
      </c>
      <c r="C2" s="1484">
        <v>2008</v>
      </c>
      <c r="D2" s="1484">
        <v>2009</v>
      </c>
      <c r="E2" s="1484">
        <v>2010</v>
      </c>
      <c r="F2" s="1484">
        <v>2011</v>
      </c>
      <c r="G2" s="1484">
        <v>2012</v>
      </c>
      <c r="H2" s="1484">
        <v>2013</v>
      </c>
      <c r="I2" s="1484">
        <v>2014</v>
      </c>
      <c r="J2" s="1484">
        <v>2015</v>
      </c>
      <c r="K2" s="1484">
        <v>2016</v>
      </c>
      <c r="L2" s="1484">
        <v>2017</v>
      </c>
      <c r="M2" s="1484">
        <v>2018</v>
      </c>
      <c r="N2" s="1484">
        <v>2019</v>
      </c>
      <c r="O2" s="1484">
        <v>2020</v>
      </c>
      <c r="P2" s="1484">
        <v>2021</v>
      </c>
      <c r="Q2" s="1484">
        <v>2022</v>
      </c>
      <c r="R2" s="1484">
        <v>2023</v>
      </c>
      <c r="S2" s="1484">
        <v>2024</v>
      </c>
      <c r="T2" s="1485">
        <v>2025</v>
      </c>
      <c r="BU2" s="1447"/>
    </row>
    <row r="3" spans="1:73" ht="53.25" customHeight="1" thickTop="1" x14ac:dyDescent="0.55000000000000004">
      <c r="A3" s="1486" t="s">
        <v>945</v>
      </c>
      <c r="B3" s="1487">
        <v>6319.8016024355975</v>
      </c>
      <c r="C3" s="1487">
        <v>8874.9513068169417</v>
      </c>
      <c r="D3" s="1487">
        <v>11342.832266243851</v>
      </c>
      <c r="E3" s="1487">
        <v>12909.62379357528</v>
      </c>
      <c r="F3" s="1487">
        <v>14154.757736196527</v>
      </c>
      <c r="G3" s="1487">
        <v>16668.159986108334</v>
      </c>
      <c r="H3" s="1487">
        <v>25355.886759851681</v>
      </c>
      <c r="I3" s="1487">
        <v>31076.313515792688</v>
      </c>
      <c r="J3" s="1488">
        <v>36673.2873558336</v>
      </c>
      <c r="K3" s="1488">
        <v>45772.940716475539</v>
      </c>
      <c r="L3" s="1488">
        <v>51407.775786945487</v>
      </c>
      <c r="M3" s="1488">
        <v>55967.108328806993</v>
      </c>
      <c r="N3" s="1488">
        <v>61764.983869052696</v>
      </c>
      <c r="O3" s="1488">
        <v>73895.65401517805</v>
      </c>
      <c r="P3" s="1488">
        <v>90757.559793350389</v>
      </c>
      <c r="Q3" s="1488">
        <v>119879.3537367884</v>
      </c>
      <c r="R3" s="1488">
        <v>185921.70024623908</v>
      </c>
      <c r="S3" s="1488">
        <v>243363.37536381264</v>
      </c>
      <c r="T3" s="1489">
        <v>305120.29487064888</v>
      </c>
      <c r="BU3" s="1447"/>
    </row>
    <row r="4" spans="1:73" ht="53.25" customHeight="1" x14ac:dyDescent="0.55000000000000004">
      <c r="A4" s="1490" t="s">
        <v>946</v>
      </c>
      <c r="B4" s="1491">
        <v>4408.7781435247689</v>
      </c>
      <c r="C4" s="1491">
        <v>6434.9820378384557</v>
      </c>
      <c r="D4" s="1491">
        <v>8425.261563810669</v>
      </c>
      <c r="E4" s="1491">
        <v>9421.5535809743942</v>
      </c>
      <c r="F4" s="1491">
        <v>10649.86091572737</v>
      </c>
      <c r="G4" s="1491">
        <v>12524.569112776284</v>
      </c>
      <c r="H4" s="1491">
        <v>18521.356315686771</v>
      </c>
      <c r="I4" s="1491">
        <v>22402.740342812605</v>
      </c>
      <c r="J4" s="1492">
        <v>26573.641842915447</v>
      </c>
      <c r="K4" s="1492">
        <v>34965.470195520684</v>
      </c>
      <c r="L4" s="1492">
        <v>39729.8737868881</v>
      </c>
      <c r="M4" s="1492">
        <v>43801.147742848108</v>
      </c>
      <c r="N4" s="1492">
        <v>48924.595550258513</v>
      </c>
      <c r="O4" s="1492">
        <v>59815.999999999985</v>
      </c>
      <c r="P4" s="1492">
        <v>74172.860712353722</v>
      </c>
      <c r="Q4" s="1492">
        <v>101087.1837367884</v>
      </c>
      <c r="R4" s="1492">
        <v>161839.05622074183</v>
      </c>
      <c r="S4" s="1492">
        <v>216900.59703632205</v>
      </c>
      <c r="T4" s="1493">
        <v>276820.5016318768</v>
      </c>
      <c r="BU4" s="1447"/>
    </row>
    <row r="5" spans="1:73" s="1459" customFormat="1" ht="53.25" customHeight="1" x14ac:dyDescent="0.55000000000000004">
      <c r="A5" s="1494" t="s">
        <v>947</v>
      </c>
      <c r="B5" s="1495">
        <v>580.93800986017527</v>
      </c>
      <c r="C5" s="1495">
        <v>706.41503815639157</v>
      </c>
      <c r="D5" s="1495">
        <v>873.76476069564092</v>
      </c>
      <c r="E5" s="1495">
        <v>1391.5822232971773</v>
      </c>
      <c r="F5" s="1495">
        <v>1995.6958980749475</v>
      </c>
      <c r="G5" s="1495">
        <v>1868.5011230226769</v>
      </c>
      <c r="H5" s="1495">
        <v>2597.2161133724085</v>
      </c>
      <c r="I5" s="1495">
        <v>4267.2544850796785</v>
      </c>
      <c r="J5" s="1496">
        <v>4781.483997156477</v>
      </c>
      <c r="K5" s="1496">
        <v>5028.2111695006897</v>
      </c>
      <c r="L5" s="1496">
        <v>5490.0648092486654</v>
      </c>
      <c r="M5" s="1496">
        <v>5694.3922576584682</v>
      </c>
      <c r="N5" s="1496">
        <v>5792.5462013006545</v>
      </c>
      <c r="O5" s="1496">
        <v>6626.5770853714757</v>
      </c>
      <c r="P5" s="1496">
        <v>9364.0631242804902</v>
      </c>
      <c r="Q5" s="1496">
        <v>10643.000000000007</v>
      </c>
      <c r="R5" s="1496">
        <v>14889.86463493454</v>
      </c>
      <c r="S5" s="1496">
        <v>15626.14458379001</v>
      </c>
      <c r="T5" s="1497">
        <v>17845.112808294405</v>
      </c>
      <c r="BU5" s="1460"/>
    </row>
    <row r="6" spans="1:73" ht="53.25" customHeight="1" x14ac:dyDescent="0.55000000000000004">
      <c r="A6" s="1490" t="s">
        <v>948</v>
      </c>
      <c r="B6" s="1491">
        <v>501.03928080432507</v>
      </c>
      <c r="C6" s="1491">
        <v>606.45814054328389</v>
      </c>
      <c r="D6" s="1491">
        <v>729.11437410507097</v>
      </c>
      <c r="E6" s="1491">
        <v>873.03973916283837</v>
      </c>
      <c r="F6" s="1491">
        <v>1003.8158538509967</v>
      </c>
      <c r="G6" s="1491">
        <v>1161.9961980320568</v>
      </c>
      <c r="H6" s="1491">
        <v>3058.4362781099562</v>
      </c>
      <c r="I6" s="1491">
        <v>3914.0782968846347</v>
      </c>
      <c r="J6" s="1492">
        <v>4250.9706591108688</v>
      </c>
      <c r="K6" s="1492">
        <v>4582.6726185927673</v>
      </c>
      <c r="L6" s="1492">
        <v>4987.4853286016614</v>
      </c>
      <c r="M6" s="1492">
        <v>5288.1347265461918</v>
      </c>
      <c r="N6" s="1492">
        <v>5654.6421040011201</v>
      </c>
      <c r="O6" s="1492">
        <v>6133.7814156392415</v>
      </c>
      <c r="P6" s="1492">
        <v>7080.4152786054792</v>
      </c>
      <c r="Q6" s="1492">
        <v>7510</v>
      </c>
      <c r="R6" s="1492">
        <v>10117.030000000001</v>
      </c>
      <c r="S6" s="1492">
        <v>10672.256491612792</v>
      </c>
      <c r="T6" s="1493">
        <v>11610.124488868742</v>
      </c>
      <c r="BU6" s="1447"/>
    </row>
    <row r="7" spans="1:73" ht="53.25" customHeight="1" x14ac:dyDescent="0.55000000000000004">
      <c r="A7" s="1490" t="s">
        <v>949</v>
      </c>
      <c r="B7" s="1491">
        <v>910.23389659034774</v>
      </c>
      <c r="C7" s="1491">
        <v>1071.5037493696761</v>
      </c>
      <c r="D7" s="1491">
        <v>1314.0593416210063</v>
      </c>
      <c r="E7" s="1491">
        <v>1614.1846906192839</v>
      </c>
      <c r="F7" s="1491">
        <v>1549.2298986687638</v>
      </c>
      <c r="G7" s="1491">
        <v>1879.624191930227</v>
      </c>
      <c r="H7" s="1491">
        <v>2013.7403410993634</v>
      </c>
      <c r="I7" s="1491">
        <v>2843.8685574944607</v>
      </c>
      <c r="J7" s="1492">
        <v>3398.1825053036314</v>
      </c>
      <c r="K7" s="1492">
        <v>3482.8295888389753</v>
      </c>
      <c r="L7" s="1492">
        <v>3987.7798890547301</v>
      </c>
      <c r="M7" s="1492">
        <v>4168.3103340485613</v>
      </c>
      <c r="N7" s="1492">
        <v>4256.9723390534764</v>
      </c>
      <c r="O7" s="1492">
        <v>4394.8725995388168</v>
      </c>
      <c r="P7" s="1492">
        <v>4947.2498247800886</v>
      </c>
      <c r="Q7" s="1492">
        <v>5901.55</v>
      </c>
      <c r="R7" s="1492">
        <v>6955.7960783995668</v>
      </c>
      <c r="S7" s="1492">
        <v>7829.686532372014</v>
      </c>
      <c r="T7" s="1493">
        <v>7860.8760412498204</v>
      </c>
      <c r="BU7" s="1447"/>
    </row>
    <row r="8" spans="1:73" ht="53.25" customHeight="1" x14ac:dyDescent="0.55000000000000004">
      <c r="A8" s="1490" t="s">
        <v>950</v>
      </c>
      <c r="B8" s="1491">
        <v>499.75028151615578</v>
      </c>
      <c r="C8" s="1491">
        <v>762.00737906552672</v>
      </c>
      <c r="D8" s="1491">
        <v>874.39698670710482</v>
      </c>
      <c r="E8" s="1491">
        <v>1000.8457828187629</v>
      </c>
      <c r="F8" s="1491">
        <v>951.85106794939759</v>
      </c>
      <c r="G8" s="1491">
        <v>1101.9704833697674</v>
      </c>
      <c r="H8" s="1491">
        <v>1762.35382495559</v>
      </c>
      <c r="I8" s="1491">
        <v>1915.6263186009867</v>
      </c>
      <c r="J8" s="1492">
        <v>2450.4923485036456</v>
      </c>
      <c r="K8" s="1492">
        <v>2741.9683135231107</v>
      </c>
      <c r="L8" s="1492">
        <v>2702.636782400999</v>
      </c>
      <c r="M8" s="1492">
        <v>2709.5155253641333</v>
      </c>
      <c r="N8" s="1492">
        <v>2928.7738757395873</v>
      </c>
      <c r="O8" s="1492">
        <v>3551</v>
      </c>
      <c r="P8" s="1492">
        <v>4557.0339776111123</v>
      </c>
      <c r="Q8" s="1492">
        <v>5380.62</v>
      </c>
      <c r="R8" s="1492">
        <v>7009.817947097682</v>
      </c>
      <c r="S8" s="1492">
        <v>7960.8353035057471</v>
      </c>
      <c r="T8" s="1493">
        <v>8828.7927086535001</v>
      </c>
      <c r="BU8" s="1447"/>
    </row>
    <row r="9" spans="1:73" ht="53.25" customHeight="1" x14ac:dyDescent="0.55000000000000004">
      <c r="A9" s="1486" t="s">
        <v>951</v>
      </c>
      <c r="B9" s="1487">
        <v>4513.4517737775932</v>
      </c>
      <c r="C9" s="1487">
        <v>5854.5165704319861</v>
      </c>
      <c r="D9" s="1487">
        <v>6775.7119140660716</v>
      </c>
      <c r="E9" s="1487">
        <v>8294.4579654436966</v>
      </c>
      <c r="F9" s="1487">
        <v>14274.36345978944</v>
      </c>
      <c r="G9" s="1487">
        <v>20437.97941487173</v>
      </c>
      <c r="H9" s="1487">
        <v>42434.185343653313</v>
      </c>
      <c r="I9" s="1487">
        <v>53791.022701549504</v>
      </c>
      <c r="J9" s="1488">
        <v>57112.040427877291</v>
      </c>
      <c r="K9" s="1488">
        <v>60812.890547518546</v>
      </c>
      <c r="L9" s="1488">
        <v>78713.818874718811</v>
      </c>
      <c r="M9" s="1488">
        <v>96210.587077492848</v>
      </c>
      <c r="N9" s="1488">
        <v>110912.80736401057</v>
      </c>
      <c r="O9" s="1488">
        <v>117099.16963369396</v>
      </c>
      <c r="P9" s="1488">
        <v>131144.51431655098</v>
      </c>
      <c r="Q9" s="1488">
        <v>193331.92898160504</v>
      </c>
      <c r="R9" s="1488">
        <v>261589.38739104543</v>
      </c>
      <c r="S9" s="1488">
        <v>345376.07639041648</v>
      </c>
      <c r="T9" s="1489">
        <v>419520.22280161618</v>
      </c>
      <c r="BU9" s="1447"/>
    </row>
    <row r="10" spans="1:73" ht="53.25" customHeight="1" x14ac:dyDescent="0.55000000000000004">
      <c r="A10" s="1490" t="s">
        <v>952</v>
      </c>
      <c r="B10" s="1491">
        <v>601.61411156516158</v>
      </c>
      <c r="C10" s="1491">
        <v>693.22622251940095</v>
      </c>
      <c r="D10" s="1491">
        <v>740.03046551895454</v>
      </c>
      <c r="E10" s="1491">
        <v>1012.7002257600001</v>
      </c>
      <c r="F10" s="1491">
        <v>4689.8505321098401</v>
      </c>
      <c r="G10" s="1491">
        <v>6960.5158925153391</v>
      </c>
      <c r="H10" s="1491">
        <v>15557.807132524489</v>
      </c>
      <c r="I10" s="1491">
        <v>22265.411133196598</v>
      </c>
      <c r="J10" s="1492">
        <v>17137.183650310668</v>
      </c>
      <c r="K10" s="1492">
        <v>16851.221867589098</v>
      </c>
      <c r="L10" s="1492">
        <v>26267.736568080971</v>
      </c>
      <c r="M10" s="1492">
        <v>39296.17985486969</v>
      </c>
      <c r="N10" s="1492">
        <v>47459.808578197888</v>
      </c>
      <c r="O10" s="1492">
        <v>41714.742704195989</v>
      </c>
      <c r="P10" s="1492">
        <v>41581.581942905934</v>
      </c>
      <c r="Q10" s="1492">
        <v>77245.111912060704</v>
      </c>
      <c r="R10" s="1492">
        <v>106417.17616235206</v>
      </c>
      <c r="S10" s="1492">
        <v>152754.29301120347</v>
      </c>
      <c r="T10" s="1493">
        <v>198129.23850404992</v>
      </c>
      <c r="BU10" s="1447"/>
    </row>
    <row r="11" spans="1:73" ht="53.25" customHeight="1" x14ac:dyDescent="0.55000000000000004">
      <c r="A11" s="1494" t="s">
        <v>953</v>
      </c>
      <c r="B11" s="1498">
        <v>0</v>
      </c>
      <c r="C11" s="1498">
        <v>0</v>
      </c>
      <c r="D11" s="1498">
        <v>0</v>
      </c>
      <c r="E11" s="1491">
        <v>177.51</v>
      </c>
      <c r="F11" s="1491">
        <v>3746.25</v>
      </c>
      <c r="G11" s="1491">
        <v>5648.8698221876766</v>
      </c>
      <c r="H11" s="1495">
        <v>6648.758909169308</v>
      </c>
      <c r="I11" s="1495">
        <v>9555.8073278005795</v>
      </c>
      <c r="J11" s="1496">
        <v>4691.8730594969675</v>
      </c>
      <c r="K11" s="1496">
        <v>1027.0307360010427</v>
      </c>
      <c r="L11" s="1496">
        <v>9022.5816222249487</v>
      </c>
      <c r="M11" s="1496">
        <v>16971.082610004749</v>
      </c>
      <c r="N11" s="1496">
        <v>21334.682958952286</v>
      </c>
      <c r="O11" s="1496">
        <v>13792.815318918254</v>
      </c>
      <c r="P11" s="1496">
        <v>21081.500410556873</v>
      </c>
      <c r="Q11" s="1496">
        <v>32939.33046567846</v>
      </c>
      <c r="R11" s="1496">
        <v>37275.073332680535</v>
      </c>
      <c r="S11" s="1496">
        <v>48014.770136340703</v>
      </c>
      <c r="T11" s="1497">
        <v>29899.562631610585</v>
      </c>
      <c r="BU11" s="1447"/>
    </row>
    <row r="12" spans="1:73" ht="53.25" customHeight="1" x14ac:dyDescent="0.55000000000000004">
      <c r="A12" s="1494" t="s">
        <v>954</v>
      </c>
      <c r="B12" s="1498"/>
      <c r="C12" s="1498"/>
      <c r="D12" s="1498"/>
      <c r="E12" s="1491"/>
      <c r="F12" s="1491"/>
      <c r="G12" s="1491"/>
      <c r="H12" s="1495">
        <v>8174.4935906848768</v>
      </c>
      <c r="I12" s="1495">
        <v>11158.752473879938</v>
      </c>
      <c r="J12" s="1496">
        <v>10647.462136351036</v>
      </c>
      <c r="K12" s="1496">
        <v>13965.43636309421</v>
      </c>
      <c r="L12" s="1496">
        <v>15189.1383309185</v>
      </c>
      <c r="M12" s="1496">
        <v>19773.163931007181</v>
      </c>
      <c r="N12" s="1496">
        <v>22736.734982189893</v>
      </c>
      <c r="O12" s="1496">
        <v>27233.207641633649</v>
      </c>
      <c r="P12" s="1496">
        <v>18635.611574726307</v>
      </c>
      <c r="Q12" s="1496">
        <v>42904.277562827585</v>
      </c>
      <c r="R12" s="1496">
        <v>65579.694586520753</v>
      </c>
      <c r="S12" s="1496">
        <v>88052.089147379927</v>
      </c>
      <c r="T12" s="1497">
        <v>133616.04988562316</v>
      </c>
      <c r="BU12" s="1447"/>
    </row>
    <row r="13" spans="1:73" ht="53.25" customHeight="1" x14ac:dyDescent="0.55000000000000004">
      <c r="A13" s="1490" t="s">
        <v>230</v>
      </c>
      <c r="B13" s="1491">
        <v>1990.450073870963</v>
      </c>
      <c r="C13" s="1491">
        <v>2276.709126187669</v>
      </c>
      <c r="D13" s="1491">
        <v>2478.4220635269626</v>
      </c>
      <c r="E13" s="1491">
        <v>2941.4726095071392</v>
      </c>
      <c r="F13" s="1491">
        <v>3842.4603771622242</v>
      </c>
      <c r="G13" s="1491">
        <v>4263.2913953022344</v>
      </c>
      <c r="H13" s="1491">
        <v>14425.143335088829</v>
      </c>
      <c r="I13" s="1491">
        <v>17486.894971187892</v>
      </c>
      <c r="J13" s="1492">
        <v>20368.225291964427</v>
      </c>
      <c r="K13" s="1492">
        <v>23761.067602742129</v>
      </c>
      <c r="L13" s="1492">
        <v>26679.835835080929</v>
      </c>
      <c r="M13" s="1492">
        <v>31229.455886903077</v>
      </c>
      <c r="N13" s="1492">
        <v>36229.24265120444</v>
      </c>
      <c r="O13" s="1492">
        <v>42929.487411924514</v>
      </c>
      <c r="P13" s="1492">
        <v>50257.458517010971</v>
      </c>
      <c r="Q13" s="1492">
        <v>70553.029379241649</v>
      </c>
      <c r="R13" s="1492">
        <v>98907.802612942542</v>
      </c>
      <c r="S13" s="1492">
        <v>125039.6799911694</v>
      </c>
      <c r="T13" s="1493">
        <v>144939.3585693512</v>
      </c>
      <c r="BU13" s="1447"/>
    </row>
    <row r="14" spans="1:73" ht="53.25" customHeight="1" x14ac:dyDescent="0.55000000000000004">
      <c r="A14" s="1490" t="s">
        <v>955</v>
      </c>
      <c r="B14" s="1491">
        <v>129.96883236546435</v>
      </c>
      <c r="C14" s="1491">
        <v>155.21331974316601</v>
      </c>
      <c r="D14" s="1491">
        <v>166.86113232478908</v>
      </c>
      <c r="E14" s="1491">
        <v>265.99253951600002</v>
      </c>
      <c r="F14" s="1491">
        <v>279.69647515186443</v>
      </c>
      <c r="G14" s="1491">
        <v>332.44038251312031</v>
      </c>
      <c r="H14" s="1491">
        <v>1340.7363583301396</v>
      </c>
      <c r="I14" s="1491">
        <v>1392.7212116027247</v>
      </c>
      <c r="J14" s="1492">
        <v>3009.4789555543393</v>
      </c>
      <c r="K14" s="1492">
        <v>3521.981999316683</v>
      </c>
      <c r="L14" s="1492">
        <v>4435.061042039194</v>
      </c>
      <c r="M14" s="1492">
        <v>4221.0931947455529</v>
      </c>
      <c r="N14" s="1492">
        <v>4377.3330554768236</v>
      </c>
      <c r="O14" s="1492">
        <v>4808</v>
      </c>
      <c r="P14" s="1492">
        <v>5457.9547283687125</v>
      </c>
      <c r="Q14" s="1492">
        <v>5362.6976903027007</v>
      </c>
      <c r="R14" s="1492">
        <v>6427.774492466724</v>
      </c>
      <c r="S14" s="1492">
        <v>6835.6059015296223</v>
      </c>
      <c r="T14" s="1493">
        <v>7088.0457772194432</v>
      </c>
      <c r="BU14" s="1447"/>
    </row>
    <row r="15" spans="1:73" ht="53.25" customHeight="1" x14ac:dyDescent="0.55000000000000004">
      <c r="A15" s="1490" t="s">
        <v>956</v>
      </c>
      <c r="B15" s="1491">
        <v>226.96636816948859</v>
      </c>
      <c r="C15" s="1491">
        <v>228.88780012856222</v>
      </c>
      <c r="D15" s="1491">
        <v>246.3979484064518</v>
      </c>
      <c r="E15" s="1491">
        <v>368.30223198000004</v>
      </c>
      <c r="F15" s="1491">
        <v>467.42226993585837</v>
      </c>
      <c r="G15" s="1491">
        <v>511.30824116147375</v>
      </c>
      <c r="H15" s="1491">
        <v>702.61782849605811</v>
      </c>
      <c r="I15" s="1491">
        <v>729.86068239058636</v>
      </c>
      <c r="J15" s="1492">
        <v>1577.1285350162045</v>
      </c>
      <c r="K15" s="1492">
        <v>1845.707643405872</v>
      </c>
      <c r="L15" s="1492">
        <v>2324.2100799639306</v>
      </c>
      <c r="M15" s="1492">
        <v>2212.0794412299465</v>
      </c>
      <c r="N15" s="1492">
        <v>2293.9575159084443</v>
      </c>
      <c r="O15" s="1492">
        <v>2539.2074456316504</v>
      </c>
      <c r="P15" s="1492">
        <v>3931.0407649703848</v>
      </c>
      <c r="Q15" s="1492">
        <v>4580.99</v>
      </c>
      <c r="R15" s="1492">
        <v>6427.6991795623517</v>
      </c>
      <c r="S15" s="1492">
        <v>6589.0180749201954</v>
      </c>
      <c r="T15" s="1493">
        <v>6859.1243437828552</v>
      </c>
      <c r="BU15" s="1447"/>
    </row>
    <row r="16" spans="1:73" ht="53.25" customHeight="1" x14ac:dyDescent="0.55000000000000004">
      <c r="A16" s="1490" t="s">
        <v>234</v>
      </c>
      <c r="B16" s="1491">
        <v>1564.4523878065149</v>
      </c>
      <c r="C16" s="1491">
        <v>2500.4801018531884</v>
      </c>
      <c r="D16" s="1491">
        <v>3144.0003042889139</v>
      </c>
      <c r="E16" s="1491">
        <v>3705.9903586805558</v>
      </c>
      <c r="F16" s="1491">
        <v>4994.9338054296531</v>
      </c>
      <c r="G16" s="1491">
        <v>8370.423503379563</v>
      </c>
      <c r="H16" s="1491">
        <v>10407.880689213793</v>
      </c>
      <c r="I16" s="1491">
        <v>11916.134703171698</v>
      </c>
      <c r="J16" s="1492">
        <v>15020.023995031643</v>
      </c>
      <c r="K16" s="1492">
        <v>14832.911434464766</v>
      </c>
      <c r="L16" s="1492">
        <v>19006.975349553777</v>
      </c>
      <c r="M16" s="1492">
        <v>19251.778699744584</v>
      </c>
      <c r="N16" s="1492">
        <v>20552.465563222973</v>
      </c>
      <c r="O16" s="1492">
        <v>25107.732071941802</v>
      </c>
      <c r="P16" s="1492">
        <v>29916.478363294984</v>
      </c>
      <c r="Q16" s="1492">
        <v>35590.1</v>
      </c>
      <c r="R16" s="1492">
        <v>43408.93494372171</v>
      </c>
      <c r="S16" s="1492">
        <v>54157.479411593842</v>
      </c>
      <c r="T16" s="1493">
        <v>62504.455607212811</v>
      </c>
      <c r="BU16" s="1447"/>
    </row>
    <row r="17" spans="1:73" ht="53.25" customHeight="1" x14ac:dyDescent="0.55000000000000004">
      <c r="A17" s="1486" t="s">
        <v>957</v>
      </c>
      <c r="B17" s="1487">
        <v>10921.617495107923</v>
      </c>
      <c r="C17" s="1487">
        <v>13934.634709386777</v>
      </c>
      <c r="D17" s="1487">
        <v>17543.497482818304</v>
      </c>
      <c r="E17" s="1487">
        <v>22183.618293588377</v>
      </c>
      <c r="F17" s="1487">
        <v>27422.719671614293</v>
      </c>
      <c r="G17" s="1487">
        <v>35837.272805980334</v>
      </c>
      <c r="H17" s="1487">
        <v>50523.64553933491</v>
      </c>
      <c r="I17" s="1487">
        <v>59369.527853425687</v>
      </c>
      <c r="J17" s="1488">
        <v>74355.899706805329</v>
      </c>
      <c r="K17" s="1488">
        <v>96437.001801732156</v>
      </c>
      <c r="L17" s="1488">
        <v>114272.07437325058</v>
      </c>
      <c r="M17" s="1488">
        <v>134786.42420695352</v>
      </c>
      <c r="N17" s="1488">
        <v>160948.18160597145</v>
      </c>
      <c r="O17" s="1488">
        <v>177110.88506193479</v>
      </c>
      <c r="P17" s="1488">
        <v>209249.4290176639</v>
      </c>
      <c r="Q17" s="1488">
        <v>262788.67000000004</v>
      </c>
      <c r="R17" s="1488">
        <v>382732.79915312381</v>
      </c>
      <c r="S17" s="1488">
        <v>516253.2311876145</v>
      </c>
      <c r="T17" s="1489">
        <v>614856.61173935351</v>
      </c>
      <c r="BU17" s="1447"/>
    </row>
    <row r="18" spans="1:73" ht="53.25" customHeight="1" x14ac:dyDescent="0.55000000000000004">
      <c r="A18" s="1490" t="s">
        <v>958</v>
      </c>
      <c r="B18" s="1491">
        <v>1334.9100563948696</v>
      </c>
      <c r="C18" s="1491">
        <v>1710.2913756892185</v>
      </c>
      <c r="D18" s="1491">
        <v>2108.9320216243109</v>
      </c>
      <c r="E18" s="1491">
        <v>2701.021023049263</v>
      </c>
      <c r="F18" s="1491">
        <v>3282.32411646739</v>
      </c>
      <c r="G18" s="1491">
        <v>4059.9318227928866</v>
      </c>
      <c r="H18" s="1491">
        <v>13876.807337491518</v>
      </c>
      <c r="I18" s="1491">
        <v>16842.049840952037</v>
      </c>
      <c r="J18" s="1492">
        <v>21644.538431539841</v>
      </c>
      <c r="K18" s="1492">
        <v>29504.70280197628</v>
      </c>
      <c r="L18" s="1492">
        <v>35315.398846402342</v>
      </c>
      <c r="M18" s="1492">
        <v>44713.177907593461</v>
      </c>
      <c r="N18" s="1492">
        <v>53765.596121509938</v>
      </c>
      <c r="O18" s="1492">
        <v>62200.999999999985</v>
      </c>
      <c r="P18" s="1492">
        <v>73634.365722078874</v>
      </c>
      <c r="Q18" s="1492">
        <v>99820.08</v>
      </c>
      <c r="R18" s="1492">
        <v>163890.37757908949</v>
      </c>
      <c r="S18" s="1492">
        <v>244962.22184523544</v>
      </c>
      <c r="T18" s="1493">
        <v>294634.724990513</v>
      </c>
      <c r="BU18" s="1447"/>
    </row>
    <row r="19" spans="1:73" ht="53.25" customHeight="1" x14ac:dyDescent="0.55000000000000004">
      <c r="A19" s="1490" t="s">
        <v>975</v>
      </c>
      <c r="B19" s="1491">
        <v>1209.9018783635354</v>
      </c>
      <c r="C19" s="1491">
        <v>1715.6192627299463</v>
      </c>
      <c r="D19" s="1491">
        <v>2195.5552793974812</v>
      </c>
      <c r="E19" s="1491">
        <v>2592.7517740984867</v>
      </c>
      <c r="F19" s="1491">
        <v>3007.434258090304</v>
      </c>
      <c r="G19" s="1491">
        <v>3517.4184765712525</v>
      </c>
      <c r="H19" s="1491">
        <v>4675.1491566365366</v>
      </c>
      <c r="I19" s="1491">
        <v>5384.2430279651699</v>
      </c>
      <c r="J19" s="1492">
        <v>5905.1506616276365</v>
      </c>
      <c r="K19" s="1492">
        <v>7417.0594517217296</v>
      </c>
      <c r="L19" s="1492">
        <v>9453.0825170737698</v>
      </c>
      <c r="M19" s="1492">
        <v>10807.370810238233</v>
      </c>
      <c r="N19" s="1492">
        <v>12473.439522681321</v>
      </c>
      <c r="O19" s="1492">
        <v>8715.9241497777202</v>
      </c>
      <c r="P19" s="1492">
        <v>10012.968835215199</v>
      </c>
      <c r="Q19" s="1492">
        <v>11822.76</v>
      </c>
      <c r="R19" s="1492">
        <v>15970.288011113635</v>
      </c>
      <c r="S19" s="1492">
        <v>18730.714462894895</v>
      </c>
      <c r="T19" s="1493">
        <v>22000.325122678223</v>
      </c>
      <c r="BU19" s="1447"/>
    </row>
    <row r="20" spans="1:73" ht="53.25" customHeight="1" x14ac:dyDescent="0.55000000000000004">
      <c r="A20" s="1490" t="s">
        <v>960</v>
      </c>
      <c r="B20" s="1491">
        <v>2848.7579081732324</v>
      </c>
      <c r="C20" s="1491">
        <v>3262.4582229018883</v>
      </c>
      <c r="D20" s="1491">
        <v>3757.7169599604058</v>
      </c>
      <c r="E20" s="1491">
        <v>4578.4487588046486</v>
      </c>
      <c r="F20" s="1491">
        <v>5996.8521842823302</v>
      </c>
      <c r="G20" s="1491">
        <v>8040.6972082786124</v>
      </c>
      <c r="H20" s="1491">
        <v>7054.7116110969946</v>
      </c>
      <c r="I20" s="1491">
        <v>7801.1246779319081</v>
      </c>
      <c r="J20" s="1492">
        <v>10057.398527899139</v>
      </c>
      <c r="K20" s="1492">
        <v>13259.331262597534</v>
      </c>
      <c r="L20" s="1492">
        <v>17294.010922241854</v>
      </c>
      <c r="M20" s="1492">
        <v>21083.160292416378</v>
      </c>
      <c r="N20" s="1492">
        <v>23529.685360159991</v>
      </c>
      <c r="O20" s="1492">
        <v>26567.217548471835</v>
      </c>
      <c r="P20" s="1492">
        <v>32684.961506318101</v>
      </c>
      <c r="Q20" s="1492">
        <v>36957.910000000003</v>
      </c>
      <c r="R20" s="1492">
        <v>49110.387527604311</v>
      </c>
      <c r="S20" s="1492">
        <v>65918.769974105002</v>
      </c>
      <c r="T20" s="1493">
        <v>75377.545099018549</v>
      </c>
      <c r="BU20" s="1447"/>
    </row>
    <row r="21" spans="1:73" ht="53.25" customHeight="1" x14ac:dyDescent="0.55000000000000004">
      <c r="A21" s="1490" t="s">
        <v>961</v>
      </c>
      <c r="B21" s="1491">
        <v>511.39006518431506</v>
      </c>
      <c r="C21" s="1491">
        <v>621.5000170694758</v>
      </c>
      <c r="D21" s="1491">
        <v>656.54133384602164</v>
      </c>
      <c r="E21" s="1491">
        <v>831.0981116949838</v>
      </c>
      <c r="F21" s="1491">
        <v>988.91533212474417</v>
      </c>
      <c r="G21" s="1491">
        <v>1590.210792515431</v>
      </c>
      <c r="H21" s="1491">
        <v>1949.3711948300192</v>
      </c>
      <c r="I21" s="1491">
        <v>2890.2001434359609</v>
      </c>
      <c r="J21" s="1492">
        <v>3801.0353530698376</v>
      </c>
      <c r="K21" s="1492">
        <v>4473.0935214792989</v>
      </c>
      <c r="L21" s="1492">
        <v>5237.3802444763505</v>
      </c>
      <c r="M21" s="1492">
        <v>7055.7656630321599</v>
      </c>
      <c r="N21" s="1492">
        <v>10176.509992936371</v>
      </c>
      <c r="O21" s="1492">
        <v>13806.872180747678</v>
      </c>
      <c r="P21" s="1492">
        <v>17745.458445999553</v>
      </c>
      <c r="Q21" s="1492">
        <v>21970.199999999997</v>
      </c>
      <c r="R21" s="1492">
        <v>27184.291346031983</v>
      </c>
      <c r="S21" s="1492">
        <v>31989.435747376301</v>
      </c>
      <c r="T21" s="1493">
        <v>39846.474033436141</v>
      </c>
      <c r="BU21" s="1447"/>
    </row>
    <row r="22" spans="1:73" ht="53.25" customHeight="1" x14ac:dyDescent="0.55000000000000004">
      <c r="A22" s="1490" t="s">
        <v>976</v>
      </c>
      <c r="B22" s="1491">
        <v>738.89503776796414</v>
      </c>
      <c r="C22" s="1491">
        <v>1088.6849002244226</v>
      </c>
      <c r="D22" s="1491">
        <v>1547.2447221114082</v>
      </c>
      <c r="E22" s="1491">
        <v>2239.9398246633409</v>
      </c>
      <c r="F22" s="1491">
        <v>2465.9497529718724</v>
      </c>
      <c r="G22" s="1491">
        <v>3451.8091022603558</v>
      </c>
      <c r="H22" s="1491">
        <v>5882.646400175041</v>
      </c>
      <c r="I22" s="1491">
        <v>7109.7932536612207</v>
      </c>
      <c r="J22" s="1492">
        <v>9436.5204390955514</v>
      </c>
      <c r="K22" s="1492">
        <v>13358.942325633059</v>
      </c>
      <c r="L22" s="1492">
        <v>11875.551851193643</v>
      </c>
      <c r="M22" s="1492">
        <v>11613.22633896281</v>
      </c>
      <c r="N22" s="1492">
        <v>12636.585042113218</v>
      </c>
      <c r="O22" s="1492">
        <v>14362.742558865864</v>
      </c>
      <c r="P22" s="1492">
        <v>15770.18323102632</v>
      </c>
      <c r="Q22" s="1492">
        <v>21760.48</v>
      </c>
      <c r="R22" s="1492">
        <v>31365.509303424471</v>
      </c>
      <c r="S22" s="1492">
        <v>39066.983521386042</v>
      </c>
      <c r="T22" s="1493">
        <v>48982.672150867918</v>
      </c>
      <c r="BU22" s="1447"/>
    </row>
    <row r="23" spans="1:73" ht="53.25" customHeight="1" x14ac:dyDescent="0.55000000000000004">
      <c r="A23" s="1490" t="s">
        <v>963</v>
      </c>
      <c r="B23" s="1491">
        <v>1017.643996087937</v>
      </c>
      <c r="C23" s="1491">
        <v>1185.1479306478539</v>
      </c>
      <c r="D23" s="1491">
        <v>1462.167013819289</v>
      </c>
      <c r="E23" s="1491">
        <v>1944.8306617025805</v>
      </c>
      <c r="F23" s="1491">
        <v>2590.6174374947909</v>
      </c>
      <c r="G23" s="1491">
        <v>3501.7152352904077</v>
      </c>
      <c r="H23" s="1491">
        <v>1173.3067739112741</v>
      </c>
      <c r="I23" s="1491">
        <v>1367.8010393816139</v>
      </c>
      <c r="J23" s="1492">
        <v>2227.8437173426514</v>
      </c>
      <c r="K23" s="1492">
        <v>3555.51863795896</v>
      </c>
      <c r="L23" s="1492">
        <v>5699.8136963699344</v>
      </c>
      <c r="M23" s="1492">
        <v>6263.2971869389603</v>
      </c>
      <c r="N23" s="1492">
        <v>9006.3894954754942</v>
      </c>
      <c r="O23" s="1492">
        <v>10086.981775331198</v>
      </c>
      <c r="P23" s="1492">
        <v>11297.419588370947</v>
      </c>
      <c r="Q23" s="1492">
        <v>11884.810000000001</v>
      </c>
      <c r="R23" s="1492">
        <v>16978.91</v>
      </c>
      <c r="S23" s="1492">
        <v>20599.738861403788</v>
      </c>
      <c r="T23" s="1493">
        <v>23433.676545730879</v>
      </c>
      <c r="BU23" s="1447"/>
    </row>
    <row r="24" spans="1:73" ht="53.25" customHeight="1" x14ac:dyDescent="0.55000000000000004">
      <c r="A24" s="1490" t="s">
        <v>964</v>
      </c>
      <c r="B24" s="1491">
        <v>1289.4461006720503</v>
      </c>
      <c r="C24" s="1491">
        <v>1799.0260278000001</v>
      </c>
      <c r="D24" s="1491">
        <v>2478.6946579999999</v>
      </c>
      <c r="E24" s="1491">
        <v>3023.5869011432442</v>
      </c>
      <c r="F24" s="1491">
        <v>3896.7987981934125</v>
      </c>
      <c r="G24" s="1491">
        <v>4951.8648664018756</v>
      </c>
      <c r="H24" s="1491">
        <v>1671.1971027371123</v>
      </c>
      <c r="I24" s="1491">
        <v>2192.3444383241026</v>
      </c>
      <c r="J24" s="1492">
        <v>2761.6534786149796</v>
      </c>
      <c r="K24" s="1492">
        <v>3229.0571105764857</v>
      </c>
      <c r="L24" s="1492">
        <v>3813.262255684911</v>
      </c>
      <c r="M24" s="1492">
        <v>4284.2009971362186</v>
      </c>
      <c r="N24" s="1492">
        <v>5016.4461163500137</v>
      </c>
      <c r="O24" s="1492">
        <v>5169.4453824841603</v>
      </c>
      <c r="P24" s="1492">
        <v>5986.178846012227</v>
      </c>
      <c r="Q24" s="1492">
        <v>7171.55</v>
      </c>
      <c r="R24" s="1492">
        <v>10502.089999999998</v>
      </c>
      <c r="S24" s="1492">
        <v>12705.564556347985</v>
      </c>
      <c r="T24" s="1493">
        <v>14650.98519295768</v>
      </c>
      <c r="BU24" s="1447"/>
    </row>
    <row r="25" spans="1:73" ht="53.25" customHeight="1" x14ac:dyDescent="0.55000000000000004">
      <c r="A25" s="1490" t="s">
        <v>965</v>
      </c>
      <c r="B25" s="1491">
        <v>855.90166658040016</v>
      </c>
      <c r="C25" s="1491">
        <v>1131.8424571574933</v>
      </c>
      <c r="D25" s="1491">
        <v>1505.6462935113168</v>
      </c>
      <c r="E25" s="1491">
        <v>1876.8533126956213</v>
      </c>
      <c r="F25" s="1491">
        <v>2306.6377064764174</v>
      </c>
      <c r="G25" s="1491">
        <v>3101.089865341025</v>
      </c>
      <c r="H25" s="1491">
        <v>4585.0190833403694</v>
      </c>
      <c r="I25" s="1491">
        <v>4891.0990719631618</v>
      </c>
      <c r="J25" s="1492">
        <v>5630.1322361414814</v>
      </c>
      <c r="K25" s="1492">
        <v>6990.256341197176</v>
      </c>
      <c r="L25" s="1492">
        <v>8435.671040473022</v>
      </c>
      <c r="M25" s="1492">
        <v>9942.1241065691429</v>
      </c>
      <c r="N25" s="1492">
        <v>11642.617572987429</v>
      </c>
      <c r="O25" s="1492">
        <v>14237.23</v>
      </c>
      <c r="P25" s="1492">
        <v>18698.399017135773</v>
      </c>
      <c r="Q25" s="1492">
        <v>21862.989999999998</v>
      </c>
      <c r="R25" s="1492">
        <v>29204.381559965881</v>
      </c>
      <c r="S25" s="1492">
        <v>35721.507065570913</v>
      </c>
      <c r="T25" s="1493">
        <v>42423.791289834022</v>
      </c>
      <c r="BU25" s="1447"/>
    </row>
    <row r="26" spans="1:73" ht="53.25" customHeight="1" x14ac:dyDescent="0.55000000000000004">
      <c r="A26" s="1490" t="s">
        <v>966</v>
      </c>
      <c r="B26" s="1491">
        <v>308.01599573628386</v>
      </c>
      <c r="C26" s="1491">
        <v>380.8803199999669</v>
      </c>
      <c r="D26" s="1491">
        <v>513.15336004387154</v>
      </c>
      <c r="E26" s="1491">
        <v>673.58471741620883</v>
      </c>
      <c r="F26" s="1491">
        <v>728.48187188562986</v>
      </c>
      <c r="G26" s="1491">
        <v>921.36963935772337</v>
      </c>
      <c r="H26" s="1491">
        <v>5325.0569777149976</v>
      </c>
      <c r="I26" s="1491">
        <v>5888.3558560811016</v>
      </c>
      <c r="J26" s="1492">
        <v>7125.0910663837549</v>
      </c>
      <c r="K26" s="1492">
        <v>7826.4314730774422</v>
      </c>
      <c r="L26" s="1492">
        <v>9129.0915010333792</v>
      </c>
      <c r="M26" s="1492">
        <v>10076.319145260468</v>
      </c>
      <c r="N26" s="1492">
        <v>12155.081792443349</v>
      </c>
      <c r="O26" s="1492">
        <v>11254.825562983657</v>
      </c>
      <c r="P26" s="1492">
        <v>10986.785612034404</v>
      </c>
      <c r="Q26" s="1492">
        <v>13269.66</v>
      </c>
      <c r="R26" s="1492">
        <v>16835.098150128721</v>
      </c>
      <c r="S26" s="1492">
        <v>20400.872109507651</v>
      </c>
      <c r="T26" s="1493">
        <v>24486.175618271762</v>
      </c>
      <c r="BU26" s="1447"/>
    </row>
    <row r="27" spans="1:73" ht="53.25" customHeight="1" x14ac:dyDescent="0.55000000000000004">
      <c r="A27" s="1490" t="s">
        <v>967</v>
      </c>
      <c r="B27" s="1491">
        <v>806.75479014733469</v>
      </c>
      <c r="C27" s="1491">
        <v>1039.1841951665119</v>
      </c>
      <c r="D27" s="1491">
        <v>1317.8458405041961</v>
      </c>
      <c r="E27" s="1491">
        <v>1721.5032083199997</v>
      </c>
      <c r="F27" s="1491">
        <v>2158.7082136274053</v>
      </c>
      <c r="G27" s="1491">
        <v>2701.1657971707632</v>
      </c>
      <c r="H27" s="1491">
        <v>2700.226396282063</v>
      </c>
      <c r="I27" s="1491">
        <v>3213.8213242234456</v>
      </c>
      <c r="J27" s="1492">
        <v>3554.5071828487144</v>
      </c>
      <c r="K27" s="1492">
        <v>4112.1300286439782</v>
      </c>
      <c r="L27" s="1492">
        <v>5101.3094348890972</v>
      </c>
      <c r="M27" s="1492">
        <v>5999.3161355907941</v>
      </c>
      <c r="N27" s="1492">
        <v>7233.7010450269963</v>
      </c>
      <c r="O27" s="1492">
        <v>7703.8089202119008</v>
      </c>
      <c r="P27" s="1492">
        <v>8860.1111329118667</v>
      </c>
      <c r="Q27" s="1492">
        <v>11665.54</v>
      </c>
      <c r="R27" s="1492">
        <v>15722.28472066241</v>
      </c>
      <c r="S27" s="1492">
        <v>19134.29766383984</v>
      </c>
      <c r="T27" s="1493">
        <v>21065.9723960927</v>
      </c>
      <c r="BU27" s="1447"/>
    </row>
    <row r="28" spans="1:73" ht="53.25" customHeight="1" x14ac:dyDescent="0.55000000000000004">
      <c r="A28" s="1490" t="s">
        <v>977</v>
      </c>
      <c r="B28" s="1491">
        <v>502.59562300000005</v>
      </c>
      <c r="C28" s="1491">
        <v>689.44125499999996</v>
      </c>
      <c r="D28" s="1491">
        <v>1192.034541</v>
      </c>
      <c r="E28" s="1491">
        <v>1511.64487302</v>
      </c>
      <c r="F28" s="1491">
        <v>1457.6658883311627</v>
      </c>
      <c r="G28" s="1491">
        <v>2316.7151573564834</v>
      </c>
      <c r="H28" s="1491">
        <v>1630.1535051189821</v>
      </c>
      <c r="I28" s="1491">
        <v>1788.6951795059681</v>
      </c>
      <c r="J28" s="1492">
        <v>2212.0286122417401</v>
      </c>
      <c r="K28" s="1492">
        <v>2710.4788468702145</v>
      </c>
      <c r="L28" s="1492">
        <v>2917.502063412262</v>
      </c>
      <c r="M28" s="1492">
        <v>2948.4656232148955</v>
      </c>
      <c r="N28" s="1492">
        <v>3312.1295442873284</v>
      </c>
      <c r="O28" s="1492">
        <v>3004.8369830607598</v>
      </c>
      <c r="P28" s="1492">
        <v>3572.5970805606339</v>
      </c>
      <c r="Q28" s="1492">
        <v>4602.6900000000005</v>
      </c>
      <c r="R28" s="1492">
        <v>5969.1809551029255</v>
      </c>
      <c r="S28" s="1492">
        <v>7023.1253799466776</v>
      </c>
      <c r="T28" s="1493">
        <v>7954.2692999524825</v>
      </c>
      <c r="BU28" s="1447"/>
    </row>
    <row r="29" spans="1:73" ht="53.25" customHeight="1" x14ac:dyDescent="0.55000000000000004">
      <c r="A29" s="1486" t="s">
        <v>969</v>
      </c>
      <c r="B29" s="1487">
        <v>21252.275248321112</v>
      </c>
      <c r="C29" s="1487">
        <v>27974.661331635703</v>
      </c>
      <c r="D29" s="1487">
        <v>34470.007122128227</v>
      </c>
      <c r="E29" s="1487">
        <v>41876.055179587354</v>
      </c>
      <c r="F29" s="1487">
        <v>54394.174979269097</v>
      </c>
      <c r="G29" s="1487">
        <v>70626.697049603928</v>
      </c>
      <c r="H29" s="1487">
        <v>118313.71764283991</v>
      </c>
      <c r="I29" s="1487">
        <v>144236.86407076789</v>
      </c>
      <c r="J29" s="1488">
        <v>168141.2274905162</v>
      </c>
      <c r="K29" s="1488">
        <v>203022.83306572624</v>
      </c>
      <c r="L29" s="1488">
        <v>244393.66903491487</v>
      </c>
      <c r="M29" s="1488">
        <v>286964.1196132534</v>
      </c>
      <c r="N29" s="1488">
        <v>333625.97283903474</v>
      </c>
      <c r="O29" s="1488">
        <v>368105.70871080685</v>
      </c>
      <c r="P29" s="1488">
        <v>431151.50312756526</v>
      </c>
      <c r="Q29" s="1488">
        <v>575999.95271839341</v>
      </c>
      <c r="R29" s="1488">
        <v>830243.88679040829</v>
      </c>
      <c r="S29" s="1488">
        <v>1104992.6829418438</v>
      </c>
      <c r="T29" s="1489">
        <v>1339497.1294116187</v>
      </c>
      <c r="BU29" s="1447"/>
    </row>
    <row r="30" spans="1:73" ht="53.25" customHeight="1" x14ac:dyDescent="0.55000000000000004">
      <c r="A30" s="1490" t="s">
        <v>970</v>
      </c>
      <c r="B30" s="1491">
        <v>1902.1729075737665</v>
      </c>
      <c r="C30" s="1491">
        <v>2203.9366319999995</v>
      </c>
      <c r="D30" s="1491">
        <v>2127.5848309999992</v>
      </c>
      <c r="E30" s="1491">
        <v>4166.0448730200005</v>
      </c>
      <c r="F30" s="1491">
        <v>5422.1458883311625</v>
      </c>
      <c r="G30" s="1491">
        <v>4688.6682157840005</v>
      </c>
      <c r="H30" s="1491">
        <v>6163.8611427921933</v>
      </c>
      <c r="I30" s="1491">
        <v>14447.13048354987</v>
      </c>
      <c r="J30" s="1492">
        <v>15384.412556699011</v>
      </c>
      <c r="K30" s="1492">
        <v>16571.762372209894</v>
      </c>
      <c r="L30" s="1492">
        <v>18404.297015652352</v>
      </c>
      <c r="M30" s="1492">
        <v>21623.276112628995</v>
      </c>
      <c r="N30" s="1492">
        <v>22918.292775625054</v>
      </c>
      <c r="O30" s="1492">
        <v>23835.024486650105</v>
      </c>
      <c r="P30" s="1492">
        <v>30543.432887846277</v>
      </c>
      <c r="Q30" s="1492">
        <v>38336.300000000003</v>
      </c>
      <c r="R30" s="1492">
        <v>57504.237182790523</v>
      </c>
      <c r="S30" s="1492">
        <v>77806.594844021092</v>
      </c>
      <c r="T30" s="1493">
        <v>94617.616185209248</v>
      </c>
      <c r="BU30" s="1447"/>
    </row>
    <row r="31" spans="1:73" ht="53.25" customHeight="1" x14ac:dyDescent="0.55000000000000004">
      <c r="A31" s="1486" t="s">
        <v>971</v>
      </c>
      <c r="B31" s="1487">
        <v>23154.448155894879</v>
      </c>
      <c r="C31" s="1487">
        <v>30178.597963635704</v>
      </c>
      <c r="D31" s="1487">
        <v>36597.591953128227</v>
      </c>
      <c r="E31" s="1487">
        <v>46042.100052607355</v>
      </c>
      <c r="F31" s="1487">
        <v>59816.320867600261</v>
      </c>
      <c r="G31" s="1487">
        <v>75315.365265387925</v>
      </c>
      <c r="H31" s="1487">
        <v>124477.5787856321</v>
      </c>
      <c r="I31" s="1487">
        <v>158683.99455431776</v>
      </c>
      <c r="J31" s="1488">
        <v>183525.64004721522</v>
      </c>
      <c r="K31" s="1488">
        <v>219594.59543793614</v>
      </c>
      <c r="L31" s="1488">
        <v>262797.96605056722</v>
      </c>
      <c r="M31" s="1488">
        <v>308587.39572588238</v>
      </c>
      <c r="N31" s="1488">
        <v>356544.26561465982</v>
      </c>
      <c r="O31" s="1488">
        <v>391940.73319745698</v>
      </c>
      <c r="P31" s="1488">
        <v>461694.93601541151</v>
      </c>
      <c r="Q31" s="1488">
        <v>614336.25271839346</v>
      </c>
      <c r="R31" s="1488">
        <v>887748.12397319882</v>
      </c>
      <c r="S31" s="1488">
        <v>1182799.2777858649</v>
      </c>
      <c r="T31" s="1489">
        <v>1434114.7455968279</v>
      </c>
      <c r="BU31" s="1447"/>
    </row>
    <row r="32" spans="1:73" s="1459" customFormat="1" ht="53.25" customHeight="1" thickBot="1" x14ac:dyDescent="0.6">
      <c r="A32" s="1499" t="s">
        <v>972</v>
      </c>
      <c r="B32" s="1500"/>
      <c r="C32" s="1500"/>
      <c r="D32" s="1500"/>
      <c r="E32" s="1500"/>
      <c r="F32" s="1500"/>
      <c r="G32" s="1500"/>
      <c r="H32" s="1500">
        <v>36119.602672934649</v>
      </c>
      <c r="I32" s="1500">
        <v>43736.870669414115</v>
      </c>
      <c r="J32" s="1501">
        <v>51571.222636486847</v>
      </c>
      <c r="K32" s="1501">
        <v>64478.521434032184</v>
      </c>
      <c r="L32" s="1501">
        <v>73501.322348889924</v>
      </c>
      <c r="M32" s="1501">
        <v>72914.633024758252</v>
      </c>
      <c r="N32" s="1501">
        <v>89582.438409284805</v>
      </c>
      <c r="O32" s="1501">
        <v>101413.85397936148</v>
      </c>
      <c r="P32" s="1501">
        <v>118879.23624698239</v>
      </c>
      <c r="Q32" s="1501">
        <v>162258.79459383717</v>
      </c>
      <c r="R32" s="1501">
        <v>241171.14471300296</v>
      </c>
      <c r="S32" s="1501">
        <v>318848.22088756459</v>
      </c>
      <c r="T32" s="1502">
        <v>397134.6775386334</v>
      </c>
      <c r="BU32" s="1460"/>
    </row>
    <row r="33" spans="1:73" ht="56.15" customHeight="1" thickTop="1" x14ac:dyDescent="0.5">
      <c r="A33" s="1427" t="s">
        <v>974</v>
      </c>
      <c r="B33" s="1503"/>
      <c r="C33" s="1503"/>
      <c r="D33" s="1503"/>
      <c r="E33" s="1503"/>
      <c r="F33" s="1503"/>
      <c r="BU33" s="1447"/>
    </row>
    <row r="34" spans="1:73" x14ac:dyDescent="0.4">
      <c r="BU34" s="1447"/>
    </row>
    <row r="35" spans="1:73" ht="22" x14ac:dyDescent="0.5">
      <c r="A35" s="1504"/>
      <c r="BU35" s="1447"/>
    </row>
    <row r="36" spans="1:73" x14ac:dyDescent="0.4">
      <c r="BU36" s="1447"/>
    </row>
    <row r="37" spans="1:73" x14ac:dyDescent="0.4">
      <c r="BU37" s="1447"/>
    </row>
    <row r="38" spans="1:73" x14ac:dyDescent="0.4">
      <c r="BU38" s="1447"/>
    </row>
    <row r="39" spans="1:73" x14ac:dyDescent="0.4">
      <c r="BU39" s="1447"/>
    </row>
    <row r="40" spans="1:73" x14ac:dyDescent="0.4">
      <c r="BU40" s="1447"/>
    </row>
    <row r="41" spans="1:73" ht="12" customHeight="1" x14ac:dyDescent="0.4">
      <c r="BU41" s="1447"/>
    </row>
    <row r="42" spans="1:73" x14ac:dyDescent="0.4">
      <c r="G42" s="1466"/>
      <c r="H42" s="1466"/>
      <c r="BU42" s="1447"/>
    </row>
    <row r="43" spans="1:73" x14ac:dyDescent="0.4">
      <c r="G43" s="1505"/>
      <c r="H43" s="1505"/>
      <c r="BU43" s="1447"/>
    </row>
    <row r="44" spans="1:73" x14ac:dyDescent="0.4">
      <c r="BU44" s="1447"/>
    </row>
    <row r="45" spans="1:73" x14ac:dyDescent="0.4">
      <c r="BU45" s="1447"/>
    </row>
    <row r="46" spans="1:73" x14ac:dyDescent="0.4">
      <c r="BU46" s="1447"/>
    </row>
    <row r="47" spans="1:73" x14ac:dyDescent="0.4">
      <c r="BU47" s="1447"/>
    </row>
    <row r="48" spans="1:73" x14ac:dyDescent="0.4">
      <c r="BU48" s="1447"/>
    </row>
    <row r="49" spans="8:73" x14ac:dyDescent="0.4">
      <c r="BU49" s="1447"/>
    </row>
    <row r="50" spans="8:73" x14ac:dyDescent="0.4">
      <c r="BU50" s="1447"/>
    </row>
    <row r="51" spans="8:73" x14ac:dyDescent="0.4">
      <c r="BU51" s="1447"/>
    </row>
    <row r="52" spans="8:73" x14ac:dyDescent="0.4">
      <c r="BU52" s="1447"/>
    </row>
    <row r="53" spans="8:73" x14ac:dyDescent="0.4">
      <c r="BU53" s="1447"/>
    </row>
    <row r="54" spans="8:73" x14ac:dyDescent="0.4">
      <c r="BU54" s="1447"/>
    </row>
    <row r="59" spans="8:73" x14ac:dyDescent="0.4">
      <c r="H59" s="1430" t="s">
        <v>103</v>
      </c>
    </row>
  </sheetData>
  <printOptions horizontalCentered="1"/>
  <pageMargins left="0" right="0" top="0.59055118110236227" bottom="0.39370078740157483" header="0.31496062992125984" footer="0.31496062992125984"/>
  <pageSetup paperSize="9" scale="32" orientation="portrait" r:id="rId1"/>
  <headerFooter>
    <oddHeader>&amp;C&amp;"Aptos"&amp;10&amp;K000000 PUBLIC&amp;1#_x000D_&amp;"Arialri"&amp;10&amp;K000000&amp;G</oddHeader>
    <oddFooter>&amp;C&amp;14 &amp;16 40&amp;10_x000D_&amp;1#&amp;"Aptos"&amp;10&amp;K000000 PUBLIC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C17C8-392B-4AD7-A485-A8CA99CAC501}">
  <dimension ref="A1:EB41"/>
  <sheetViews>
    <sheetView showGridLines="0" topLeftCell="A3" zoomScale="60" zoomScaleNormal="60" workbookViewId="0">
      <selection activeCell="FZ29" sqref="FZ29"/>
    </sheetView>
  </sheetViews>
  <sheetFormatPr defaultColWidth="9.1796875" defaultRowHeight="21" x14ac:dyDescent="0.5"/>
  <cols>
    <col min="1" max="1" width="13.1796875" style="1508" customWidth="1"/>
    <col min="2" max="2" width="52.6328125" style="1508" customWidth="1"/>
    <col min="3" max="7" width="13.1796875" style="1508" customWidth="1"/>
    <col min="8" max="8" width="10.453125" style="1508" customWidth="1"/>
    <col min="9" max="9" width="8.6328125" style="1508" customWidth="1"/>
    <col min="10" max="10" width="8.81640625" style="1508" customWidth="1"/>
    <col min="11" max="11" width="9" style="1508" customWidth="1"/>
    <col min="12" max="12" width="9.81640625" style="1508" customWidth="1"/>
    <col min="13" max="13" width="13.1796875" style="1508" customWidth="1"/>
    <col min="14" max="14" width="10.08984375" style="1508" customWidth="1"/>
    <col min="15" max="15" width="6.453125" style="1508" customWidth="1"/>
    <col min="16" max="16" width="13.1796875" style="1508" customWidth="1"/>
    <col min="17" max="16384" width="9.1796875" style="1508"/>
  </cols>
  <sheetData>
    <row r="1" spans="1:16" x14ac:dyDescent="0.5">
      <c r="A1" s="1506"/>
      <c r="B1" s="1506"/>
      <c r="C1" s="1506"/>
      <c r="D1" s="1506"/>
      <c r="E1" s="1506"/>
      <c r="F1" s="1506"/>
      <c r="G1" s="1506"/>
      <c r="H1" s="1506"/>
      <c r="I1" s="1506"/>
      <c r="J1" s="1506"/>
      <c r="K1" s="1506"/>
      <c r="L1" s="1506"/>
      <c r="M1" s="1507"/>
      <c r="N1" s="1506"/>
      <c r="O1" s="1506"/>
      <c r="P1" s="1506"/>
    </row>
    <row r="2" spans="1:16" x14ac:dyDescent="0.5">
      <c r="A2" s="1506"/>
      <c r="B2" s="1506"/>
      <c r="C2" s="1506"/>
      <c r="D2" s="1506"/>
      <c r="E2" s="1506"/>
      <c r="F2" s="1506"/>
      <c r="G2" s="1506"/>
      <c r="H2" s="1506"/>
      <c r="I2" s="1506"/>
      <c r="J2" s="1506"/>
      <c r="K2" s="1506"/>
      <c r="L2" s="1506"/>
      <c r="M2" s="1507"/>
      <c r="N2" s="1506"/>
      <c r="O2" s="1506"/>
      <c r="P2" s="1506"/>
    </row>
    <row r="3" spans="1:16" x14ac:dyDescent="0.5">
      <c r="A3" s="1506"/>
      <c r="B3" s="1506"/>
      <c r="C3" s="1506"/>
      <c r="D3" s="1506"/>
      <c r="E3" s="1506"/>
      <c r="F3" s="1506"/>
      <c r="G3" s="1506"/>
      <c r="H3" s="1506"/>
      <c r="I3" s="1506"/>
      <c r="J3" s="1506"/>
      <c r="K3" s="1506"/>
      <c r="L3" s="1506"/>
      <c r="M3" s="1507"/>
      <c r="N3" s="1506"/>
      <c r="O3" s="1506"/>
      <c r="P3" s="1506"/>
    </row>
    <row r="4" spans="1:16" x14ac:dyDescent="0.5">
      <c r="A4" s="1506"/>
      <c r="B4" s="1506"/>
      <c r="C4" s="1506"/>
      <c r="D4" s="1506"/>
      <c r="E4" s="1506"/>
      <c r="F4" s="1506"/>
      <c r="G4" s="1506"/>
      <c r="H4" s="1506"/>
      <c r="I4" s="1506"/>
      <c r="J4" s="1506"/>
      <c r="K4" s="1506"/>
      <c r="L4" s="1506"/>
      <c r="M4" s="1507"/>
      <c r="N4" s="1506"/>
      <c r="O4" s="1506"/>
      <c r="P4" s="1506"/>
    </row>
    <row r="5" spans="1:16" x14ac:dyDescent="0.5">
      <c r="A5" s="1506"/>
      <c r="B5" s="1506"/>
      <c r="C5" s="1506"/>
      <c r="D5" s="1506"/>
      <c r="E5" s="1506"/>
      <c r="F5" s="1506"/>
      <c r="G5" s="1506"/>
      <c r="H5" s="1506"/>
      <c r="I5" s="1506"/>
      <c r="J5" s="1506"/>
      <c r="K5" s="1506"/>
      <c r="L5" s="1506"/>
      <c r="M5" s="1507"/>
      <c r="N5" s="1506"/>
      <c r="O5" s="1506"/>
      <c r="P5" s="1506"/>
    </row>
    <row r="6" spans="1:16" x14ac:dyDescent="0.5">
      <c r="A6" s="1506"/>
      <c r="B6" s="1506"/>
      <c r="C6" s="1506"/>
      <c r="D6" s="1506"/>
      <c r="E6" s="1506"/>
      <c r="F6" s="1506"/>
      <c r="G6" s="1506"/>
      <c r="H6" s="1506"/>
      <c r="I6" s="1506"/>
      <c r="J6" s="1506"/>
      <c r="K6" s="1506"/>
      <c r="L6" s="1506"/>
      <c r="M6" s="1507"/>
      <c r="N6" s="1506"/>
      <c r="O6" s="1506"/>
      <c r="P6" s="1506"/>
    </row>
    <row r="7" spans="1:16" x14ac:dyDescent="0.5">
      <c r="A7" s="1506"/>
      <c r="B7" s="1506"/>
      <c r="C7" s="1506"/>
      <c r="D7" s="1506"/>
      <c r="E7" s="1506"/>
      <c r="F7" s="1506"/>
      <c r="G7" s="1506"/>
      <c r="H7" s="1506"/>
      <c r="I7" s="1506"/>
      <c r="J7" s="1506"/>
      <c r="K7" s="1506"/>
      <c r="L7" s="1506"/>
      <c r="M7" s="1507"/>
      <c r="N7" s="1506"/>
      <c r="O7" s="1506"/>
      <c r="P7" s="1506"/>
    </row>
    <row r="8" spans="1:16" x14ac:dyDescent="0.5">
      <c r="A8" s="1506"/>
      <c r="B8" s="1506"/>
      <c r="C8" s="1506"/>
      <c r="D8" s="1506"/>
      <c r="E8" s="1506"/>
      <c r="F8" s="1506"/>
      <c r="G8" s="1506"/>
      <c r="H8" s="1506"/>
      <c r="I8" s="1506"/>
      <c r="J8" s="1506"/>
      <c r="K8" s="1506"/>
      <c r="L8" s="1506"/>
      <c r="M8" s="1507"/>
      <c r="N8" s="1506"/>
      <c r="O8" s="1506"/>
      <c r="P8" s="1506"/>
    </row>
    <row r="9" spans="1:16" x14ac:dyDescent="0.5">
      <c r="A9" s="1506"/>
      <c r="B9" s="1506"/>
      <c r="C9" s="1506"/>
      <c r="D9" s="1506"/>
      <c r="E9" s="1506"/>
      <c r="F9" s="1506"/>
      <c r="G9" s="1506"/>
      <c r="H9" s="1506"/>
      <c r="I9" s="1506"/>
      <c r="J9" s="1506"/>
      <c r="K9" s="1506"/>
      <c r="L9" s="1506"/>
      <c r="M9" s="1507"/>
      <c r="N9" s="1506"/>
      <c r="O9" s="1506"/>
      <c r="P9" s="1506"/>
    </row>
    <row r="10" spans="1:16" x14ac:dyDescent="0.5">
      <c r="A10" s="1506"/>
      <c r="B10" s="1506"/>
      <c r="C10" s="1506"/>
      <c r="D10" s="1506"/>
      <c r="E10" s="1506"/>
      <c r="F10" s="1506"/>
      <c r="G10" s="1506"/>
      <c r="H10" s="1506"/>
      <c r="I10" s="1506"/>
      <c r="J10" s="1506"/>
      <c r="K10" s="1506"/>
      <c r="L10" s="1506"/>
      <c r="M10" s="1507"/>
      <c r="N10" s="1506"/>
      <c r="O10" s="1506"/>
      <c r="P10" s="1506"/>
    </row>
    <row r="11" spans="1:16" x14ac:dyDescent="0.5">
      <c r="A11" s="1506"/>
      <c r="B11" s="1506"/>
      <c r="C11" s="1506"/>
      <c r="D11" s="1506"/>
      <c r="E11" s="1506"/>
      <c r="F11" s="1506"/>
      <c r="G11" s="1506"/>
      <c r="H11" s="1506"/>
      <c r="I11" s="1506"/>
      <c r="J11" s="1506"/>
      <c r="K11" s="1506"/>
      <c r="L11" s="1506"/>
      <c r="M11" s="1507"/>
      <c r="N11" s="1506"/>
      <c r="O11" s="1506"/>
      <c r="P11" s="1506"/>
    </row>
    <row r="12" spans="1:16" x14ac:dyDescent="0.5">
      <c r="A12" s="1506"/>
      <c r="B12" s="1506"/>
      <c r="C12" s="1506"/>
      <c r="D12" s="1506"/>
      <c r="E12" s="1506"/>
      <c r="F12" s="1506"/>
      <c r="G12" s="1506"/>
      <c r="H12" s="1506"/>
      <c r="I12" s="1506"/>
      <c r="J12" s="1506"/>
      <c r="K12" s="1506"/>
      <c r="L12" s="1506"/>
      <c r="M12" s="1507"/>
      <c r="N12" s="1506"/>
      <c r="O12" s="1506"/>
      <c r="P12" s="1506"/>
    </row>
    <row r="13" spans="1:16" x14ac:dyDescent="0.5">
      <c r="A13" s="1506"/>
      <c r="B13" s="1506"/>
      <c r="C13" s="1506"/>
      <c r="D13" s="1506"/>
      <c r="E13" s="1506"/>
      <c r="F13" s="1506"/>
      <c r="G13" s="1506"/>
      <c r="H13" s="1506"/>
      <c r="I13" s="1506"/>
      <c r="J13" s="1506"/>
      <c r="K13" s="1506"/>
      <c r="L13" s="1506"/>
      <c r="M13" s="1507"/>
      <c r="N13" s="1506"/>
      <c r="O13" s="1506"/>
      <c r="P13" s="1506"/>
    </row>
    <row r="14" spans="1:16" x14ac:dyDescent="0.5">
      <c r="A14" s="1506"/>
      <c r="B14" s="1506"/>
      <c r="C14" s="1506"/>
      <c r="D14" s="1506"/>
      <c r="E14" s="1506"/>
      <c r="F14" s="1506"/>
      <c r="G14" s="1506"/>
      <c r="H14" s="1506"/>
      <c r="I14" s="1506"/>
      <c r="J14" s="1506"/>
      <c r="K14" s="1506"/>
      <c r="L14" s="1506"/>
      <c r="M14" s="1507"/>
      <c r="N14" s="1506"/>
      <c r="O14" s="1506"/>
      <c r="P14" s="1506"/>
    </row>
    <row r="15" spans="1:16" x14ac:dyDescent="0.5">
      <c r="A15" s="1506"/>
      <c r="B15" s="1506"/>
      <c r="C15" s="1506"/>
      <c r="D15" s="1506"/>
      <c r="E15" s="1506"/>
      <c r="F15" s="1506"/>
      <c r="G15" s="1506"/>
      <c r="H15" s="1506"/>
      <c r="I15" s="1506"/>
      <c r="J15" s="1506"/>
      <c r="K15" s="1506"/>
      <c r="L15" s="1506"/>
      <c r="M15" s="1507"/>
      <c r="N15" s="1506"/>
      <c r="O15" s="1506"/>
      <c r="P15" s="1506"/>
    </row>
    <row r="16" spans="1:16" x14ac:dyDescent="0.5">
      <c r="A16" s="1506"/>
      <c r="B16" s="1506"/>
      <c r="C16" s="1506"/>
      <c r="D16" s="1506"/>
      <c r="E16" s="1506"/>
      <c r="F16" s="1506"/>
      <c r="G16" s="1506"/>
      <c r="H16" s="1506"/>
      <c r="I16" s="1506"/>
      <c r="J16" s="1506"/>
      <c r="K16" s="1506"/>
      <c r="L16" s="1506"/>
      <c r="M16" s="1507"/>
      <c r="N16" s="1506"/>
      <c r="O16" s="1506"/>
      <c r="P16" s="1506"/>
    </row>
    <row r="17" spans="1:132" x14ac:dyDescent="0.5">
      <c r="A17" s="1506"/>
      <c r="B17" s="1506"/>
      <c r="C17" s="1506"/>
      <c r="D17" s="1506"/>
      <c r="E17" s="1506"/>
      <c r="F17" s="1506"/>
      <c r="G17" s="1506"/>
      <c r="H17" s="1506"/>
      <c r="I17" s="1506"/>
      <c r="J17" s="1506"/>
      <c r="K17" s="1506"/>
      <c r="L17" s="1506"/>
      <c r="M17" s="1507"/>
      <c r="N17" s="1506"/>
      <c r="O17" s="1506"/>
      <c r="P17" s="1506"/>
    </row>
    <row r="18" spans="1:132" x14ac:dyDescent="0.5">
      <c r="A18" s="1506"/>
      <c r="B18" s="1506"/>
      <c r="C18" s="1506"/>
      <c r="D18" s="1506"/>
      <c r="E18" s="1506"/>
      <c r="F18" s="1506"/>
      <c r="G18" s="1506"/>
      <c r="H18" s="1506"/>
      <c r="I18" s="1506"/>
      <c r="J18" s="1506"/>
      <c r="K18" s="1506"/>
      <c r="L18" s="1506"/>
      <c r="M18" s="1507"/>
      <c r="N18" s="1506"/>
      <c r="O18" s="1506"/>
      <c r="P18" s="1506"/>
    </row>
    <row r="19" spans="1:132" x14ac:dyDescent="0.5">
      <c r="A19" s="1506"/>
      <c r="B19" s="1506"/>
      <c r="C19" s="1506"/>
      <c r="D19" s="1506"/>
      <c r="E19" s="1506"/>
      <c r="F19" s="1506"/>
      <c r="G19" s="1506"/>
      <c r="H19" s="1506"/>
      <c r="I19" s="1506"/>
      <c r="J19" s="1506"/>
      <c r="K19" s="1506"/>
      <c r="L19" s="1506"/>
      <c r="M19" s="1507"/>
      <c r="N19" s="1506"/>
      <c r="O19" s="1506"/>
      <c r="P19" s="1506"/>
    </row>
    <row r="20" spans="1:132" x14ac:dyDescent="0.5">
      <c r="A20" s="1506"/>
      <c r="B20" s="1506"/>
      <c r="C20" s="1506"/>
      <c r="D20" s="1506"/>
      <c r="E20" s="1506"/>
      <c r="F20" s="1506"/>
      <c r="G20" s="1506"/>
      <c r="H20" s="1506"/>
      <c r="I20" s="1506"/>
      <c r="J20" s="1506"/>
      <c r="K20" s="1506"/>
      <c r="L20" s="1506"/>
      <c r="M20" s="1507"/>
      <c r="N20" s="1506"/>
      <c r="O20" s="1506"/>
      <c r="P20" s="1506"/>
      <c r="EB20" s="1509"/>
    </row>
    <row r="21" spans="1:132" x14ac:dyDescent="0.5">
      <c r="A21" s="1506"/>
      <c r="B21" s="1506"/>
      <c r="C21" s="1506"/>
      <c r="D21" s="1506"/>
      <c r="E21" s="1506"/>
      <c r="F21" s="1506"/>
      <c r="G21" s="1506"/>
      <c r="H21" s="1506"/>
      <c r="I21" s="1506"/>
      <c r="J21" s="1506"/>
      <c r="K21" s="1506"/>
      <c r="L21" s="1506"/>
      <c r="M21" s="1507"/>
      <c r="N21" s="1506"/>
      <c r="O21" s="1506"/>
      <c r="P21" s="1506"/>
    </row>
    <row r="22" spans="1:132" x14ac:dyDescent="0.5">
      <c r="A22" s="1506"/>
      <c r="B22" s="1506"/>
      <c r="C22" s="1506"/>
      <c r="D22" s="1506"/>
      <c r="E22" s="1506"/>
      <c r="F22" s="1506"/>
      <c r="G22" s="1510"/>
      <c r="H22" s="1506"/>
      <c r="I22" s="1506"/>
      <c r="J22" s="1506"/>
      <c r="K22" s="1506"/>
      <c r="L22" s="1506"/>
      <c r="M22" s="1507"/>
      <c r="N22" s="1506"/>
      <c r="O22" s="1506"/>
      <c r="P22" s="1506"/>
    </row>
    <row r="23" spans="1:132" x14ac:dyDescent="0.5">
      <c r="A23" s="1506"/>
      <c r="B23" s="1506"/>
      <c r="C23" s="1506"/>
      <c r="D23" s="1506"/>
      <c r="E23" s="1506"/>
      <c r="F23" s="1506"/>
      <c r="G23" s="1506"/>
      <c r="H23" s="1506"/>
      <c r="I23" s="1506"/>
      <c r="J23" s="1506"/>
      <c r="K23" s="1506"/>
      <c r="L23" s="1506"/>
      <c r="M23" s="1507"/>
      <c r="N23" s="1506"/>
      <c r="O23" s="1506"/>
      <c r="P23" s="1506"/>
    </row>
    <row r="24" spans="1:132" x14ac:dyDescent="0.5">
      <c r="A24" s="1506"/>
      <c r="B24" s="1506"/>
      <c r="C24" s="1506"/>
      <c r="D24" s="1506"/>
      <c r="E24" s="1506"/>
      <c r="F24" s="1506"/>
      <c r="G24" s="1506"/>
      <c r="H24" s="1506"/>
      <c r="I24" s="1506"/>
      <c r="J24" s="1506"/>
      <c r="K24" s="1506"/>
      <c r="L24" s="1506"/>
      <c r="M24" s="1507"/>
      <c r="N24" s="1506"/>
      <c r="O24" s="1506"/>
      <c r="P24" s="1506"/>
    </row>
    <row r="25" spans="1:132" x14ac:dyDescent="0.5">
      <c r="A25" s="1506"/>
      <c r="B25" s="1506"/>
      <c r="C25" s="1506"/>
      <c r="D25" s="1506"/>
      <c r="E25" s="1506"/>
      <c r="F25" s="1506"/>
      <c r="G25" s="1506"/>
      <c r="H25" s="1506"/>
      <c r="I25" s="1506"/>
      <c r="J25" s="1506"/>
      <c r="K25" s="1506"/>
      <c r="L25" s="1506"/>
      <c r="M25" s="1507"/>
      <c r="N25" s="1506"/>
      <c r="O25" s="1506"/>
      <c r="P25" s="1506"/>
    </row>
    <row r="26" spans="1:132" x14ac:dyDescent="0.5">
      <c r="A26" s="1506"/>
      <c r="B26" s="1506"/>
      <c r="C26" s="1506"/>
      <c r="D26" s="1506"/>
      <c r="E26" s="1506"/>
      <c r="F26" s="1506"/>
      <c r="G26" s="1506"/>
      <c r="H26" s="1506"/>
      <c r="I26" s="1506"/>
      <c r="J26" s="1506"/>
      <c r="K26" s="1506"/>
      <c r="L26" s="1506"/>
      <c r="M26" s="1507"/>
      <c r="N26" s="1506"/>
      <c r="O26" s="1506"/>
      <c r="P26" s="1506"/>
    </row>
    <row r="27" spans="1:132" x14ac:dyDescent="0.5">
      <c r="A27" s="1506"/>
      <c r="B27" s="1506"/>
      <c r="C27" s="1506"/>
      <c r="D27" s="1506"/>
      <c r="E27" s="1506"/>
      <c r="F27" s="1506"/>
      <c r="G27" s="1506"/>
      <c r="H27" s="1506"/>
      <c r="I27" s="1506"/>
      <c r="J27" s="1506"/>
      <c r="K27" s="1506"/>
      <c r="L27" s="1506"/>
      <c r="M27" s="1507"/>
      <c r="N27" s="1506"/>
      <c r="O27" s="1506"/>
      <c r="P27" s="1506"/>
    </row>
    <row r="28" spans="1:132" x14ac:dyDescent="0.5">
      <c r="A28" s="1506"/>
      <c r="B28" s="1506"/>
      <c r="C28" s="1506"/>
      <c r="D28" s="1506"/>
      <c r="E28" s="1506"/>
      <c r="F28" s="1506"/>
      <c r="G28" s="1506"/>
      <c r="H28" s="1506"/>
      <c r="I28" s="1506"/>
      <c r="J28" s="1506"/>
      <c r="K28" s="1506"/>
      <c r="L28" s="1506"/>
      <c r="M28" s="1507"/>
      <c r="N28" s="1506"/>
      <c r="O28" s="1506"/>
      <c r="P28" s="1506"/>
    </row>
    <row r="29" spans="1:132" x14ac:dyDescent="0.5">
      <c r="A29" s="1506"/>
      <c r="B29" s="1506"/>
      <c r="C29" s="1506"/>
      <c r="D29" s="1506"/>
      <c r="E29" s="1506"/>
      <c r="F29" s="1506"/>
      <c r="G29" s="1506"/>
      <c r="H29" s="1506"/>
      <c r="I29" s="1506"/>
      <c r="J29" s="1506"/>
      <c r="K29" s="1506"/>
      <c r="L29" s="1506"/>
      <c r="M29" s="1507"/>
      <c r="N29" s="1506"/>
      <c r="O29" s="1506"/>
      <c r="P29" s="1506"/>
    </row>
    <row r="30" spans="1:132" x14ac:dyDescent="0.5">
      <c r="A30" s="1506"/>
      <c r="B30" s="1506"/>
      <c r="C30" s="1506"/>
      <c r="D30" s="1506"/>
      <c r="E30" s="1506"/>
      <c r="F30" s="1506"/>
      <c r="G30" s="1506"/>
      <c r="H30" s="1506"/>
      <c r="I30" s="1506"/>
      <c r="J30" s="1506"/>
      <c r="K30" s="1506"/>
      <c r="L30" s="1506"/>
      <c r="M30" s="1507"/>
      <c r="N30" s="1506"/>
      <c r="O30" s="1506"/>
      <c r="P30" s="1506"/>
    </row>
    <row r="31" spans="1:132" x14ac:dyDescent="0.5">
      <c r="A31" s="1506"/>
      <c r="B31" s="1506"/>
      <c r="C31" s="1506"/>
      <c r="D31" s="1506"/>
      <c r="E31" s="1506"/>
      <c r="F31" s="1506"/>
      <c r="G31" s="1506"/>
      <c r="H31" s="1506"/>
      <c r="I31" s="1506"/>
      <c r="J31" s="1506"/>
      <c r="K31" s="1506"/>
      <c r="L31" s="1506"/>
      <c r="M31" s="1507"/>
      <c r="N31" s="1506"/>
      <c r="O31" s="1506"/>
      <c r="P31" s="1506"/>
    </row>
    <row r="32" spans="1:132" x14ac:dyDescent="0.5">
      <c r="A32" s="1506"/>
      <c r="B32" s="1506"/>
      <c r="C32" s="1506"/>
      <c r="D32" s="1506"/>
      <c r="E32" s="1506"/>
      <c r="F32" s="1506"/>
      <c r="G32" s="1506"/>
      <c r="H32" s="1510"/>
      <c r="I32" s="1506"/>
      <c r="J32" s="1511"/>
      <c r="K32" s="1506"/>
      <c r="L32" s="1506"/>
      <c r="M32" s="1507"/>
      <c r="N32" s="1506"/>
      <c r="O32" s="1506"/>
      <c r="P32" s="1506"/>
    </row>
    <row r="33" spans="1:16" x14ac:dyDescent="0.5">
      <c r="A33" s="1506"/>
      <c r="B33" s="1506"/>
      <c r="C33" s="1506"/>
      <c r="D33" s="1506"/>
      <c r="E33" s="1506"/>
      <c r="F33" s="1506"/>
      <c r="G33" s="1506" t="s">
        <v>18</v>
      </c>
      <c r="H33" s="1506"/>
      <c r="I33" s="1506"/>
      <c r="J33" s="1506"/>
      <c r="K33" s="1506"/>
      <c r="L33" s="1506"/>
      <c r="M33" s="1507"/>
      <c r="N33" s="1506"/>
      <c r="O33" s="1506"/>
      <c r="P33" s="1506"/>
    </row>
    <row r="34" spans="1:16" x14ac:dyDescent="0.5">
      <c r="A34" s="1506"/>
      <c r="B34" s="1506"/>
      <c r="C34" s="1506"/>
      <c r="D34" s="1506"/>
      <c r="E34" s="1506"/>
      <c r="F34" s="1506"/>
      <c r="G34" s="1506"/>
      <c r="H34" s="1506"/>
      <c r="I34" s="1506"/>
      <c r="J34" s="1506"/>
      <c r="K34" s="1506"/>
      <c r="L34" s="1506"/>
      <c r="M34" s="1507"/>
      <c r="N34" s="1506"/>
      <c r="O34" s="1506"/>
      <c r="P34" s="1506"/>
    </row>
    <row r="35" spans="1:16" ht="26" x14ac:dyDescent="0.6">
      <c r="A35" s="1506"/>
      <c r="B35" s="1506"/>
      <c r="C35" s="1506"/>
      <c r="D35" s="1506"/>
      <c r="E35" s="1506"/>
      <c r="F35" s="1506"/>
      <c r="G35" s="1512"/>
      <c r="H35" s="1506"/>
      <c r="I35" s="1506"/>
      <c r="J35" s="1506"/>
      <c r="K35" s="1506"/>
      <c r="L35" s="1506"/>
      <c r="M35" s="1507"/>
      <c r="N35" s="1506"/>
      <c r="O35" s="1506"/>
      <c r="P35" s="1506"/>
    </row>
    <row r="36" spans="1:16" x14ac:dyDescent="0.5">
      <c r="A36" s="1506"/>
      <c r="B36" s="1506"/>
      <c r="C36" s="1506"/>
      <c r="D36" s="1506"/>
      <c r="E36" s="1506"/>
      <c r="F36" s="1506"/>
      <c r="G36" s="1513"/>
      <c r="H36" s="1513"/>
      <c r="I36" s="1506"/>
      <c r="J36" s="1506"/>
      <c r="K36" s="1506"/>
      <c r="L36" s="1506"/>
      <c r="M36" s="1507"/>
      <c r="N36" s="1506"/>
      <c r="O36" s="1506"/>
      <c r="P36" s="1506"/>
    </row>
    <row r="37" spans="1:16" x14ac:dyDescent="0.5">
      <c r="A37" s="1506"/>
      <c r="B37" s="1506"/>
      <c r="C37" s="1506"/>
      <c r="D37" s="1506"/>
      <c r="E37" s="1506"/>
      <c r="F37" s="1506"/>
      <c r="G37" s="1513"/>
      <c r="H37" s="1513"/>
      <c r="I37" s="1506"/>
      <c r="J37" s="1506"/>
      <c r="K37" s="1506"/>
      <c r="L37" s="1506"/>
      <c r="M37" s="1507"/>
      <c r="N37" s="1506"/>
      <c r="O37" s="1506"/>
      <c r="P37" s="1506"/>
    </row>
    <row r="38" spans="1:16" x14ac:dyDescent="0.5">
      <c r="A38" s="1506"/>
      <c r="B38" s="1506"/>
      <c r="C38" s="1506"/>
      <c r="D38" s="1506"/>
      <c r="E38" s="1506"/>
      <c r="F38" s="1506"/>
      <c r="G38" s="1513"/>
      <c r="H38" s="1513"/>
      <c r="I38" s="1514"/>
      <c r="J38" s="1506"/>
      <c r="K38" s="1514"/>
      <c r="L38" s="1506"/>
      <c r="M38" s="1507"/>
      <c r="N38" s="1506"/>
      <c r="O38" s="1506"/>
      <c r="P38" s="1506"/>
    </row>
    <row r="39" spans="1:16" ht="24.5" x14ac:dyDescent="0.7">
      <c r="A39" s="1506"/>
      <c r="B39" s="1506"/>
      <c r="C39" s="1506"/>
      <c r="D39" s="1506"/>
      <c r="E39" s="1506"/>
      <c r="F39" s="1506"/>
      <c r="G39" s="1513"/>
      <c r="H39" s="1513"/>
      <c r="I39" s="1506"/>
      <c r="J39" s="1514"/>
      <c r="K39" s="1514"/>
      <c r="L39" s="1506"/>
      <c r="M39" s="1507"/>
      <c r="N39" s="1515" t="s">
        <v>0</v>
      </c>
      <c r="O39" s="1506"/>
      <c r="P39" s="1506"/>
    </row>
    <row r="40" spans="1:16" x14ac:dyDescent="0.5">
      <c r="A40" s="1506"/>
      <c r="B40" s="1506"/>
      <c r="C40" s="1506"/>
      <c r="D40" s="1506"/>
      <c r="E40" s="1506"/>
      <c r="F40" s="1506"/>
      <c r="G40" s="1513"/>
      <c r="H40" s="1513"/>
      <c r="I40" s="1506"/>
      <c r="J40" s="1506"/>
      <c r="K40" s="1514"/>
      <c r="L40" s="1506"/>
      <c r="M40" s="1507"/>
      <c r="N40" s="1506"/>
      <c r="O40" s="1506"/>
      <c r="P40" s="1506"/>
    </row>
    <row r="41" spans="1:16" x14ac:dyDescent="0.5">
      <c r="A41" s="1506"/>
      <c r="B41" s="1506"/>
      <c r="C41" s="1506"/>
      <c r="D41" s="1506"/>
      <c r="E41" s="1506"/>
      <c r="F41" s="1506"/>
      <c r="G41" s="1506"/>
      <c r="H41" s="1506"/>
      <c r="I41" s="1506"/>
      <c r="J41" s="1506"/>
      <c r="K41" s="1506"/>
      <c r="L41" s="1506"/>
      <c r="M41" s="1507"/>
      <c r="N41" s="1506"/>
      <c r="O41" s="1506"/>
      <c r="P41" s="1506"/>
    </row>
  </sheetData>
  <printOptions horizontalCentered="1" verticalCentered="1"/>
  <pageMargins left="0" right="0" top="0" bottom="0" header="0" footer="0"/>
  <pageSetup scale="64" orientation="landscape" r:id="rId1"/>
  <headerFooter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2E7C7-CEAA-4195-A032-42DE59135016}">
  <dimension ref="A1:HD45"/>
  <sheetViews>
    <sheetView showGridLines="0" tabSelected="1" view="pageBreakPreview" zoomScale="70" zoomScaleNormal="60" zoomScaleSheetLayoutView="70" workbookViewId="0">
      <pane xSplit="1" ySplit="3" topLeftCell="FY22" activePane="bottomRight" state="frozen"/>
      <selection activeCell="T8" sqref="T8"/>
      <selection pane="topRight" activeCell="T8" sqref="T8"/>
      <selection pane="bottomLeft" activeCell="T8" sqref="T8"/>
      <selection pane="bottomRight" activeCell="FZ27" sqref="FZ27"/>
    </sheetView>
  </sheetViews>
  <sheetFormatPr defaultColWidth="9.1796875" defaultRowHeight="17" x14ac:dyDescent="0.4"/>
  <cols>
    <col min="1" max="1" width="70.08984375" style="30" customWidth="1"/>
    <col min="2" max="2" width="18.453125" style="30" hidden="1" customWidth="1"/>
    <col min="3" max="3" width="10.1796875" style="30" hidden="1" customWidth="1"/>
    <col min="4" max="4" width="12.90625" style="30" hidden="1" customWidth="1"/>
    <col min="5" max="6" width="10.453125" style="30" hidden="1" customWidth="1"/>
    <col min="7" max="7" width="13" style="30" hidden="1" customWidth="1"/>
    <col min="8" max="9" width="10.453125" style="30" hidden="1" customWidth="1"/>
    <col min="10" max="10" width="12.7265625" style="30" hidden="1" customWidth="1"/>
    <col min="11" max="11" width="10.1796875" style="30" hidden="1" customWidth="1"/>
    <col min="12" max="12" width="10.453125" style="30" hidden="1" customWidth="1"/>
    <col min="13" max="13" width="13.1796875" style="30" hidden="1" customWidth="1"/>
    <col min="14" max="14" width="10.54296875" style="30" hidden="1" customWidth="1"/>
    <col min="15" max="15" width="11.453125" style="30" hidden="1" customWidth="1"/>
    <col min="16" max="16" width="11" style="30" hidden="1" customWidth="1"/>
    <col min="17" max="17" width="12" style="30" hidden="1" customWidth="1"/>
    <col min="18" max="18" width="0.1796875" style="30" hidden="1" customWidth="1"/>
    <col min="19" max="19" width="12.1796875" style="30" hidden="1" customWidth="1"/>
    <col min="20" max="20" width="10.54296875" style="30" hidden="1" customWidth="1"/>
    <col min="21" max="22" width="11.453125" style="30" hidden="1" customWidth="1"/>
    <col min="23" max="23" width="11.1796875" style="30" hidden="1" customWidth="1"/>
    <col min="24" max="24" width="15.90625" style="30" hidden="1" customWidth="1"/>
    <col min="25" max="25" width="12.1796875" style="30" hidden="1" customWidth="1"/>
    <col min="26" max="26" width="13" style="30" hidden="1" customWidth="1"/>
    <col min="27" max="28" width="14.81640625" style="30" hidden="1" customWidth="1"/>
    <col min="29" max="29" width="12.81640625" style="30" hidden="1" customWidth="1"/>
    <col min="30" max="30" width="14.81640625" style="30" hidden="1" customWidth="1"/>
    <col min="31" max="31" width="16.1796875" style="30" hidden="1" customWidth="1"/>
    <col min="32" max="32" width="14.81640625" style="30" hidden="1" customWidth="1"/>
    <col min="33" max="33" width="12.453125" style="30" hidden="1" customWidth="1"/>
    <col min="34" max="34" width="15.81640625" style="30" hidden="1" customWidth="1"/>
    <col min="35" max="35" width="14.81640625" style="30" hidden="1" customWidth="1"/>
    <col min="36" max="36" width="12.81640625" style="30" hidden="1" customWidth="1"/>
    <col min="37" max="37" width="11.1796875" style="30" hidden="1" customWidth="1"/>
    <col min="38" max="38" width="15.1796875" style="30" hidden="1" customWidth="1"/>
    <col min="39" max="39" width="16.54296875" style="30" hidden="1" customWidth="1"/>
    <col min="40" max="40" width="12.1796875" style="30" hidden="1" customWidth="1"/>
    <col min="41" max="41" width="14.453125" style="30" hidden="1" customWidth="1"/>
    <col min="42" max="42" width="15" style="30" hidden="1" customWidth="1"/>
    <col min="43" max="43" width="12.1796875" style="30" hidden="1" customWidth="1"/>
    <col min="44" max="44" width="15.453125" style="30" hidden="1" customWidth="1"/>
    <col min="45" max="45" width="13.54296875" style="30" hidden="1" customWidth="1"/>
    <col min="46" max="46" width="12.81640625" style="30" hidden="1" customWidth="1"/>
    <col min="47" max="48" width="14.81640625" style="30" hidden="1" customWidth="1"/>
    <col min="49" max="49" width="12.81640625" style="30" hidden="1" customWidth="1"/>
    <col min="50" max="50" width="12.1796875" style="30" hidden="1" customWidth="1"/>
    <col min="51" max="51" width="12.81640625" style="30" hidden="1" customWidth="1"/>
    <col min="52" max="52" width="13.54296875" style="30" hidden="1" customWidth="1"/>
    <col min="53" max="53" width="12.81640625" style="30" hidden="1" customWidth="1"/>
    <col min="54" max="60" width="13.1796875" style="30" hidden="1" customWidth="1"/>
    <col min="61" max="121" width="12.81640625" style="30" hidden="1" customWidth="1"/>
    <col min="122" max="125" width="15" style="30" hidden="1" customWidth="1"/>
    <col min="126" max="126" width="14.54296875" style="30" hidden="1" customWidth="1"/>
    <col min="127" max="128" width="14.1796875" style="30" hidden="1" customWidth="1"/>
    <col min="129" max="131" width="14.81640625" style="30" hidden="1" customWidth="1"/>
    <col min="132" max="133" width="14" style="30" hidden="1" customWidth="1"/>
    <col min="134" max="134" width="14.1796875" style="30" hidden="1" customWidth="1"/>
    <col min="135" max="135" width="15.54296875" style="30" hidden="1" customWidth="1"/>
    <col min="136" max="136" width="14.1796875" style="30" hidden="1" customWidth="1"/>
    <col min="137" max="144" width="15" style="30" hidden="1" customWidth="1"/>
    <col min="145" max="156" width="12.7265625" style="30" hidden="1" customWidth="1"/>
    <col min="157" max="157" width="13.81640625" style="30" hidden="1" customWidth="1"/>
    <col min="158" max="161" width="11.54296875" style="30" hidden="1" customWidth="1"/>
    <col min="162" max="162" width="13" style="30" hidden="1" customWidth="1"/>
    <col min="163" max="163" width="11.7265625" style="30" hidden="1" customWidth="1"/>
    <col min="164" max="165" width="11.54296875" style="30" hidden="1" customWidth="1"/>
    <col min="166" max="166" width="13" style="30" hidden="1" customWidth="1"/>
    <col min="167" max="168" width="11.54296875" style="30" hidden="1" customWidth="1"/>
    <col min="169" max="176" width="15" style="30" hidden="1" customWidth="1"/>
    <col min="177" max="177" width="12.36328125" style="30" hidden="1" customWidth="1"/>
    <col min="178" max="180" width="15" style="30" hidden="1" customWidth="1"/>
    <col min="181" max="181" width="15" style="30" customWidth="1"/>
    <col min="182" max="182" width="19.6328125" style="30" customWidth="1"/>
    <col min="183" max="188" width="15" style="30" customWidth="1"/>
    <col min="189" max="192" width="16.90625" style="30" customWidth="1"/>
    <col min="193" max="193" width="17.1796875" style="30" customWidth="1"/>
    <col min="194" max="194" width="6.453125" style="30" customWidth="1"/>
    <col min="195" max="16384" width="9.1796875" style="30"/>
  </cols>
  <sheetData>
    <row r="1" spans="1:212" ht="37" customHeight="1" thickBot="1" x14ac:dyDescent="0.5">
      <c r="A1" s="23" t="s">
        <v>77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5"/>
      <c r="AA1" s="25"/>
      <c r="AB1" s="25"/>
      <c r="AC1" s="25"/>
      <c r="AD1" s="25"/>
      <c r="AE1" s="25"/>
      <c r="AF1" s="25"/>
      <c r="AG1" s="25"/>
      <c r="AH1" s="25"/>
      <c r="AI1" s="24"/>
      <c r="AJ1" s="24"/>
      <c r="AK1" s="24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9"/>
      <c r="FP1" s="29"/>
      <c r="FQ1" s="29"/>
      <c r="FR1" s="29"/>
      <c r="FS1" s="28"/>
      <c r="FT1" s="28"/>
      <c r="FU1" s="28"/>
      <c r="FV1" s="28"/>
      <c r="FW1" s="29"/>
      <c r="FX1" s="29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212" ht="24.75" customHeight="1" thickTop="1" thickBot="1" x14ac:dyDescent="0.5">
      <c r="A2" s="1951" t="s">
        <v>78</v>
      </c>
      <c r="B2" s="1948">
        <v>2010</v>
      </c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950"/>
      <c r="N2" s="1949">
        <v>2011</v>
      </c>
      <c r="O2" s="1949"/>
      <c r="P2" s="1949"/>
      <c r="Q2" s="1949"/>
      <c r="R2" s="1949"/>
      <c r="S2" s="1949"/>
      <c r="T2" s="1949"/>
      <c r="U2" s="1949"/>
      <c r="V2" s="1949"/>
      <c r="W2" s="1949"/>
      <c r="X2" s="1949"/>
      <c r="Y2" s="1949"/>
      <c r="Z2" s="1948">
        <v>2012</v>
      </c>
      <c r="AA2" s="1949"/>
      <c r="AB2" s="1949"/>
      <c r="AC2" s="1949"/>
      <c r="AD2" s="1949"/>
      <c r="AE2" s="1949"/>
      <c r="AF2" s="1949"/>
      <c r="AG2" s="1949"/>
      <c r="AH2" s="1949"/>
      <c r="AI2" s="1949"/>
      <c r="AJ2" s="1949"/>
      <c r="AK2" s="1950"/>
      <c r="AL2" s="1949">
        <v>2013</v>
      </c>
      <c r="AM2" s="1949"/>
      <c r="AN2" s="1949"/>
      <c r="AO2" s="1949"/>
      <c r="AP2" s="1949"/>
      <c r="AQ2" s="1949"/>
      <c r="AR2" s="1949"/>
      <c r="AS2" s="1949"/>
      <c r="AT2" s="1949"/>
      <c r="AU2" s="1949"/>
      <c r="AV2" s="1949"/>
      <c r="AW2" s="1949"/>
      <c r="AX2" s="1953">
        <v>2014</v>
      </c>
      <c r="AY2" s="1954"/>
      <c r="AZ2" s="1954"/>
      <c r="BA2" s="1954"/>
      <c r="BB2" s="1954"/>
      <c r="BC2" s="1954"/>
      <c r="BD2" s="1954"/>
      <c r="BE2" s="1954"/>
      <c r="BF2" s="1954"/>
      <c r="BG2" s="1954"/>
      <c r="BH2" s="1954"/>
      <c r="BI2" s="1955"/>
      <c r="BJ2" s="1949">
        <v>2015</v>
      </c>
      <c r="BK2" s="1949"/>
      <c r="BL2" s="1949"/>
      <c r="BM2" s="1949"/>
      <c r="BN2" s="1949"/>
      <c r="BO2" s="1949"/>
      <c r="BP2" s="1949"/>
      <c r="BQ2" s="1949"/>
      <c r="BR2" s="1949"/>
      <c r="BS2" s="1949"/>
      <c r="BT2" s="1949"/>
      <c r="BU2" s="1949"/>
      <c r="BV2" s="1948">
        <v>2016</v>
      </c>
      <c r="BW2" s="1949"/>
      <c r="BX2" s="1949"/>
      <c r="BY2" s="1949"/>
      <c r="BZ2" s="1949"/>
      <c r="CA2" s="1949"/>
      <c r="CB2" s="1949"/>
      <c r="CC2" s="1949"/>
      <c r="CD2" s="1949"/>
      <c r="CE2" s="1949"/>
      <c r="CF2" s="1949"/>
      <c r="CG2" s="1950"/>
      <c r="CH2" s="1949">
        <v>2017</v>
      </c>
      <c r="CI2" s="1949"/>
      <c r="CJ2" s="1949"/>
      <c r="CK2" s="1949"/>
      <c r="CL2" s="1949"/>
      <c r="CM2" s="1949"/>
      <c r="CN2" s="1949"/>
      <c r="CO2" s="1949"/>
      <c r="CP2" s="1949"/>
      <c r="CQ2" s="1949"/>
      <c r="CR2" s="1949"/>
      <c r="CS2" s="1949"/>
      <c r="CT2" s="1948">
        <v>2018</v>
      </c>
      <c r="CU2" s="1949"/>
      <c r="CV2" s="1949"/>
      <c r="CW2" s="1949"/>
      <c r="CX2" s="1949"/>
      <c r="CY2" s="1949"/>
      <c r="CZ2" s="1949"/>
      <c r="DA2" s="1949"/>
      <c r="DB2" s="1949"/>
      <c r="DC2" s="1949"/>
      <c r="DD2" s="1949"/>
      <c r="DE2" s="1950"/>
      <c r="DF2" s="1948">
        <v>2019</v>
      </c>
      <c r="DG2" s="1949"/>
      <c r="DH2" s="1949"/>
      <c r="DI2" s="1949"/>
      <c r="DJ2" s="1949"/>
      <c r="DK2" s="1949"/>
      <c r="DL2" s="1949"/>
      <c r="DM2" s="1949"/>
      <c r="DN2" s="1949"/>
      <c r="DO2" s="1949"/>
      <c r="DP2" s="1949"/>
      <c r="DQ2" s="1950"/>
      <c r="DR2" s="1948">
        <v>2020</v>
      </c>
      <c r="DS2" s="1949"/>
      <c r="DT2" s="1949"/>
      <c r="DU2" s="1949"/>
      <c r="DV2" s="1949"/>
      <c r="DW2" s="1949"/>
      <c r="DX2" s="1949"/>
      <c r="DY2" s="1949"/>
      <c r="DZ2" s="1949"/>
      <c r="EA2" s="1949"/>
      <c r="EB2" s="1949"/>
      <c r="EC2" s="1949"/>
      <c r="ED2" s="1948">
        <v>2021</v>
      </c>
      <c r="EE2" s="1949"/>
      <c r="EF2" s="1949"/>
      <c r="EG2" s="1949"/>
      <c r="EH2" s="1949"/>
      <c r="EI2" s="1949"/>
      <c r="EJ2" s="1949"/>
      <c r="EK2" s="1949"/>
      <c r="EL2" s="1949"/>
      <c r="EM2" s="1949"/>
      <c r="EN2" s="1949"/>
      <c r="EO2" s="1950"/>
      <c r="EP2" s="1948">
        <v>2022</v>
      </c>
      <c r="EQ2" s="1949"/>
      <c r="ER2" s="1949"/>
      <c r="ES2" s="1949"/>
      <c r="ET2" s="1949"/>
      <c r="EU2" s="1949"/>
      <c r="EV2" s="1949"/>
      <c r="EW2" s="1949"/>
      <c r="EX2" s="1949"/>
      <c r="EY2" s="1949"/>
      <c r="EZ2" s="1949"/>
      <c r="FA2" s="1950"/>
      <c r="FB2" s="1948">
        <v>2023</v>
      </c>
      <c r="FC2" s="1949"/>
      <c r="FD2" s="1949"/>
      <c r="FE2" s="1949"/>
      <c r="FF2" s="1949"/>
      <c r="FG2" s="1949"/>
      <c r="FH2" s="1949"/>
      <c r="FI2" s="1949"/>
      <c r="FJ2" s="1949"/>
      <c r="FK2" s="1949"/>
      <c r="FL2" s="1949"/>
      <c r="FM2" s="1950"/>
      <c r="FN2" s="1948">
        <v>2024</v>
      </c>
      <c r="FO2" s="1949"/>
      <c r="FP2" s="1949"/>
      <c r="FQ2" s="1949"/>
      <c r="FR2" s="1949"/>
      <c r="FS2" s="1949"/>
      <c r="FT2" s="1949"/>
      <c r="FU2" s="1949"/>
      <c r="FV2" s="1949"/>
      <c r="FW2" s="1949"/>
      <c r="FX2" s="1949"/>
      <c r="FY2" s="1949"/>
      <c r="FZ2" s="1948">
        <v>2025</v>
      </c>
      <c r="GA2" s="1949"/>
      <c r="GB2" s="1949"/>
      <c r="GC2" s="1949"/>
      <c r="GD2" s="1949"/>
      <c r="GE2" s="1949"/>
      <c r="GF2" s="1949"/>
      <c r="GG2" s="1949"/>
      <c r="GH2" s="1949"/>
      <c r="GI2" s="1949"/>
      <c r="GJ2" s="1949"/>
      <c r="GK2" s="1950"/>
    </row>
    <row r="3" spans="1:212" ht="27" customHeight="1" thickTop="1" thickBot="1" x14ac:dyDescent="0.5">
      <c r="A3" s="1952"/>
      <c r="B3" s="33" t="s">
        <v>79</v>
      </c>
      <c r="C3" s="34" t="s">
        <v>80</v>
      </c>
      <c r="D3" s="34" t="s">
        <v>81</v>
      </c>
      <c r="E3" s="34" t="s">
        <v>82</v>
      </c>
      <c r="F3" s="34" t="s">
        <v>83</v>
      </c>
      <c r="G3" s="34" t="s">
        <v>84</v>
      </c>
      <c r="H3" s="34" t="s">
        <v>85</v>
      </c>
      <c r="I3" s="34" t="s">
        <v>86</v>
      </c>
      <c r="J3" s="34" t="s">
        <v>87</v>
      </c>
      <c r="K3" s="34" t="s">
        <v>88</v>
      </c>
      <c r="L3" s="34" t="s">
        <v>89</v>
      </c>
      <c r="M3" s="35" t="s">
        <v>90</v>
      </c>
      <c r="N3" s="36" t="s">
        <v>79</v>
      </c>
      <c r="O3" s="36" t="s">
        <v>80</v>
      </c>
      <c r="P3" s="34" t="s">
        <v>81</v>
      </c>
      <c r="Q3" s="34" t="s">
        <v>82</v>
      </c>
      <c r="R3" s="34" t="s">
        <v>83</v>
      </c>
      <c r="S3" s="34" t="s">
        <v>84</v>
      </c>
      <c r="T3" s="34" t="s">
        <v>85</v>
      </c>
      <c r="U3" s="34" t="s">
        <v>86</v>
      </c>
      <c r="V3" s="34" t="s">
        <v>87</v>
      </c>
      <c r="W3" s="34" t="s">
        <v>88</v>
      </c>
      <c r="X3" s="34" t="s">
        <v>89</v>
      </c>
      <c r="Y3" s="34" t="s">
        <v>90</v>
      </c>
      <c r="Z3" s="33" t="s">
        <v>79</v>
      </c>
      <c r="AA3" s="34" t="s">
        <v>80</v>
      </c>
      <c r="AB3" s="34" t="s">
        <v>81</v>
      </c>
      <c r="AC3" s="34" t="s">
        <v>82</v>
      </c>
      <c r="AD3" s="34" t="s">
        <v>83</v>
      </c>
      <c r="AE3" s="34" t="s">
        <v>84</v>
      </c>
      <c r="AF3" s="34" t="s">
        <v>85</v>
      </c>
      <c r="AG3" s="34" t="s">
        <v>86</v>
      </c>
      <c r="AH3" s="34" t="s">
        <v>87</v>
      </c>
      <c r="AI3" s="34" t="s">
        <v>88</v>
      </c>
      <c r="AJ3" s="34" t="s">
        <v>89</v>
      </c>
      <c r="AK3" s="35" t="s">
        <v>90</v>
      </c>
      <c r="AL3" s="34" t="s">
        <v>79</v>
      </c>
      <c r="AM3" s="34" t="s">
        <v>80</v>
      </c>
      <c r="AN3" s="34" t="s">
        <v>81</v>
      </c>
      <c r="AO3" s="34" t="s">
        <v>82</v>
      </c>
      <c r="AP3" s="34" t="s">
        <v>83</v>
      </c>
      <c r="AQ3" s="34" t="s">
        <v>84</v>
      </c>
      <c r="AR3" s="34" t="s">
        <v>91</v>
      </c>
      <c r="AS3" s="34" t="s">
        <v>86</v>
      </c>
      <c r="AT3" s="37" t="s">
        <v>87</v>
      </c>
      <c r="AU3" s="37" t="s">
        <v>88</v>
      </c>
      <c r="AV3" s="37" t="s">
        <v>89</v>
      </c>
      <c r="AW3" s="37" t="s">
        <v>90</v>
      </c>
      <c r="AX3" s="31" t="s">
        <v>79</v>
      </c>
      <c r="AY3" s="32" t="s">
        <v>80</v>
      </c>
      <c r="AZ3" s="32" t="s">
        <v>81</v>
      </c>
      <c r="BA3" s="37" t="s">
        <v>82</v>
      </c>
      <c r="BB3" s="37" t="s">
        <v>83</v>
      </c>
      <c r="BC3" s="37" t="s">
        <v>84</v>
      </c>
      <c r="BD3" s="37" t="s">
        <v>85</v>
      </c>
      <c r="BE3" s="37" t="s">
        <v>86</v>
      </c>
      <c r="BF3" s="37" t="s">
        <v>87</v>
      </c>
      <c r="BG3" s="37" t="s">
        <v>88</v>
      </c>
      <c r="BH3" s="37" t="s">
        <v>89</v>
      </c>
      <c r="BI3" s="38" t="s">
        <v>90</v>
      </c>
      <c r="BJ3" s="37" t="s">
        <v>79</v>
      </c>
      <c r="BK3" s="37" t="s">
        <v>80</v>
      </c>
      <c r="BL3" s="37" t="s">
        <v>81</v>
      </c>
      <c r="BM3" s="37" t="s">
        <v>82</v>
      </c>
      <c r="BN3" s="37" t="s">
        <v>83</v>
      </c>
      <c r="BO3" s="37" t="s">
        <v>84</v>
      </c>
      <c r="BP3" s="37" t="s">
        <v>85</v>
      </c>
      <c r="BQ3" s="37" t="s">
        <v>86</v>
      </c>
      <c r="BR3" s="37" t="s">
        <v>87</v>
      </c>
      <c r="BS3" s="37" t="s">
        <v>88</v>
      </c>
      <c r="BT3" s="37" t="s">
        <v>89</v>
      </c>
      <c r="BU3" s="37" t="s">
        <v>90</v>
      </c>
      <c r="BV3" s="39" t="s">
        <v>79</v>
      </c>
      <c r="BW3" s="37" t="s">
        <v>80</v>
      </c>
      <c r="BX3" s="37" t="s">
        <v>81</v>
      </c>
      <c r="BY3" s="37" t="s">
        <v>82</v>
      </c>
      <c r="BZ3" s="37" t="s">
        <v>92</v>
      </c>
      <c r="CA3" s="37" t="s">
        <v>93</v>
      </c>
      <c r="CB3" s="37" t="s">
        <v>85</v>
      </c>
      <c r="CC3" s="37" t="s">
        <v>86</v>
      </c>
      <c r="CD3" s="37" t="s">
        <v>87</v>
      </c>
      <c r="CE3" s="37" t="s">
        <v>88</v>
      </c>
      <c r="CF3" s="37" t="s">
        <v>89</v>
      </c>
      <c r="CG3" s="38" t="s">
        <v>90</v>
      </c>
      <c r="CH3" s="37" t="s">
        <v>79</v>
      </c>
      <c r="CI3" s="37" t="s">
        <v>80</v>
      </c>
      <c r="CJ3" s="37" t="s">
        <v>81</v>
      </c>
      <c r="CK3" s="37" t="s">
        <v>82</v>
      </c>
      <c r="CL3" s="37" t="s">
        <v>83</v>
      </c>
      <c r="CM3" s="37" t="s">
        <v>84</v>
      </c>
      <c r="CN3" s="37" t="s">
        <v>85</v>
      </c>
      <c r="CO3" s="37" t="s">
        <v>86</v>
      </c>
      <c r="CP3" s="37" t="s">
        <v>87</v>
      </c>
      <c r="CQ3" s="37" t="s">
        <v>88</v>
      </c>
      <c r="CR3" s="37" t="s">
        <v>89</v>
      </c>
      <c r="CS3" s="37" t="s">
        <v>90</v>
      </c>
      <c r="CT3" s="39" t="s">
        <v>79</v>
      </c>
      <c r="CU3" s="37" t="s">
        <v>80</v>
      </c>
      <c r="CV3" s="37" t="s">
        <v>81</v>
      </c>
      <c r="CW3" s="37" t="s">
        <v>82</v>
      </c>
      <c r="CX3" s="37" t="s">
        <v>83</v>
      </c>
      <c r="CY3" s="37" t="s">
        <v>84</v>
      </c>
      <c r="CZ3" s="37" t="s">
        <v>85</v>
      </c>
      <c r="DA3" s="37" t="s">
        <v>86</v>
      </c>
      <c r="DB3" s="37" t="s">
        <v>87</v>
      </c>
      <c r="DC3" s="37" t="s">
        <v>88</v>
      </c>
      <c r="DD3" s="37" t="s">
        <v>89</v>
      </c>
      <c r="DE3" s="38" t="s">
        <v>90</v>
      </c>
      <c r="DF3" s="39" t="s">
        <v>79</v>
      </c>
      <c r="DG3" s="37" t="s">
        <v>80</v>
      </c>
      <c r="DH3" s="37" t="s">
        <v>81</v>
      </c>
      <c r="DI3" s="37" t="s">
        <v>82</v>
      </c>
      <c r="DJ3" s="37" t="s">
        <v>83</v>
      </c>
      <c r="DK3" s="37" t="s">
        <v>93</v>
      </c>
      <c r="DL3" s="37" t="s">
        <v>91</v>
      </c>
      <c r="DM3" s="37" t="s">
        <v>86</v>
      </c>
      <c r="DN3" s="37" t="s">
        <v>87</v>
      </c>
      <c r="DO3" s="37" t="s">
        <v>88</v>
      </c>
      <c r="DP3" s="37" t="s">
        <v>89</v>
      </c>
      <c r="DQ3" s="38" t="s">
        <v>90</v>
      </c>
      <c r="DR3" s="39" t="s">
        <v>79</v>
      </c>
      <c r="DS3" s="37" t="s">
        <v>80</v>
      </c>
      <c r="DT3" s="37" t="s">
        <v>81</v>
      </c>
      <c r="DU3" s="37" t="s">
        <v>82</v>
      </c>
      <c r="DV3" s="37" t="s">
        <v>83</v>
      </c>
      <c r="DW3" s="37" t="s">
        <v>84</v>
      </c>
      <c r="DX3" s="37" t="s">
        <v>85</v>
      </c>
      <c r="DY3" s="37" t="s">
        <v>86</v>
      </c>
      <c r="DZ3" s="37" t="s">
        <v>87</v>
      </c>
      <c r="EA3" s="37" t="s">
        <v>88</v>
      </c>
      <c r="EB3" s="37" t="s">
        <v>89</v>
      </c>
      <c r="EC3" s="37" t="s">
        <v>90</v>
      </c>
      <c r="ED3" s="39" t="s">
        <v>79</v>
      </c>
      <c r="EE3" s="37" t="s">
        <v>80</v>
      </c>
      <c r="EF3" s="37" t="s">
        <v>81</v>
      </c>
      <c r="EG3" s="37" t="s">
        <v>82</v>
      </c>
      <c r="EH3" s="37" t="s">
        <v>83</v>
      </c>
      <c r="EI3" s="37" t="s">
        <v>84</v>
      </c>
      <c r="EJ3" s="37" t="s">
        <v>85</v>
      </c>
      <c r="EK3" s="37" t="s">
        <v>86</v>
      </c>
      <c r="EL3" s="37" t="s">
        <v>87</v>
      </c>
      <c r="EM3" s="37" t="s">
        <v>88</v>
      </c>
      <c r="EN3" s="37" t="s">
        <v>89</v>
      </c>
      <c r="EO3" s="38" t="s">
        <v>90</v>
      </c>
      <c r="EP3" s="39" t="s">
        <v>79</v>
      </c>
      <c r="EQ3" s="37" t="s">
        <v>80</v>
      </c>
      <c r="ER3" s="37" t="s">
        <v>81</v>
      </c>
      <c r="ES3" s="37" t="s">
        <v>82</v>
      </c>
      <c r="ET3" s="37" t="s">
        <v>83</v>
      </c>
      <c r="EU3" s="37" t="s">
        <v>84</v>
      </c>
      <c r="EV3" s="37" t="s">
        <v>85</v>
      </c>
      <c r="EW3" s="37" t="s">
        <v>86</v>
      </c>
      <c r="EX3" s="37" t="s">
        <v>87</v>
      </c>
      <c r="EY3" s="37" t="s">
        <v>88</v>
      </c>
      <c r="EZ3" s="37" t="s">
        <v>89</v>
      </c>
      <c r="FA3" s="38" t="s">
        <v>90</v>
      </c>
      <c r="FB3" s="39" t="s">
        <v>79</v>
      </c>
      <c r="FC3" s="37" t="s">
        <v>80</v>
      </c>
      <c r="FD3" s="37" t="s">
        <v>81</v>
      </c>
      <c r="FE3" s="37" t="s">
        <v>82</v>
      </c>
      <c r="FF3" s="37" t="s">
        <v>83</v>
      </c>
      <c r="FG3" s="37" t="s">
        <v>84</v>
      </c>
      <c r="FH3" s="37" t="s">
        <v>85</v>
      </c>
      <c r="FI3" s="37" t="s">
        <v>86</v>
      </c>
      <c r="FJ3" s="37" t="s">
        <v>87</v>
      </c>
      <c r="FK3" s="37" t="s">
        <v>88</v>
      </c>
      <c r="FL3" s="37" t="s">
        <v>89</v>
      </c>
      <c r="FM3" s="38" t="s">
        <v>90</v>
      </c>
      <c r="FN3" s="39" t="s">
        <v>79</v>
      </c>
      <c r="FO3" s="37" t="s">
        <v>80</v>
      </c>
      <c r="FP3" s="37" t="s">
        <v>81</v>
      </c>
      <c r="FQ3" s="37" t="s">
        <v>82</v>
      </c>
      <c r="FR3" s="37" t="s">
        <v>83</v>
      </c>
      <c r="FS3" s="37" t="s">
        <v>84</v>
      </c>
      <c r="FT3" s="37" t="s">
        <v>85</v>
      </c>
      <c r="FU3" s="37" t="s">
        <v>86</v>
      </c>
      <c r="FV3" s="37" t="s">
        <v>87</v>
      </c>
      <c r="FW3" s="37" t="s">
        <v>88</v>
      </c>
      <c r="FX3" s="37" t="s">
        <v>89</v>
      </c>
      <c r="FY3" s="37" t="s">
        <v>90</v>
      </c>
      <c r="FZ3" s="39" t="s">
        <v>79</v>
      </c>
      <c r="GA3" s="37" t="s">
        <v>80</v>
      </c>
      <c r="GB3" s="37" t="s">
        <v>81</v>
      </c>
      <c r="GC3" s="37" t="s">
        <v>82</v>
      </c>
      <c r="GD3" s="37" t="s">
        <v>83</v>
      </c>
      <c r="GE3" s="37" t="s">
        <v>84</v>
      </c>
      <c r="GF3" s="37" t="s">
        <v>85</v>
      </c>
      <c r="GG3" s="37" t="s">
        <v>86</v>
      </c>
      <c r="GH3" s="37" t="s">
        <v>87</v>
      </c>
      <c r="GI3" s="37" t="s">
        <v>88</v>
      </c>
      <c r="GJ3" s="37" t="s">
        <v>89</v>
      </c>
      <c r="GK3" s="38" t="s">
        <v>90</v>
      </c>
    </row>
    <row r="4" spans="1:212" ht="30.75" customHeight="1" thickTop="1" x14ac:dyDescent="0.45">
      <c r="A4" s="1936" t="s">
        <v>94</v>
      </c>
      <c r="B4" s="41"/>
      <c r="C4" s="40"/>
      <c r="D4" s="40"/>
      <c r="E4" s="40"/>
      <c r="F4" s="40"/>
      <c r="G4" s="40"/>
      <c r="H4" s="40"/>
      <c r="I4" s="40"/>
      <c r="J4" s="40"/>
      <c r="K4" s="40"/>
      <c r="L4" s="40"/>
      <c r="M4" s="42"/>
      <c r="N4" s="40"/>
      <c r="O4" s="40"/>
      <c r="P4" s="40"/>
      <c r="Q4" s="40"/>
      <c r="R4" s="24"/>
      <c r="S4" s="24"/>
      <c r="T4" s="24"/>
      <c r="U4" s="24"/>
      <c r="V4" s="24"/>
      <c r="W4" s="24"/>
      <c r="X4" s="24"/>
      <c r="Y4" s="40"/>
      <c r="Z4" s="4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42"/>
      <c r="AL4" s="24"/>
      <c r="AM4" s="24"/>
      <c r="AN4" s="24"/>
      <c r="AO4" s="26"/>
      <c r="AP4" s="26"/>
      <c r="AQ4" s="26"/>
      <c r="AR4" s="26"/>
      <c r="AS4" s="26"/>
      <c r="AT4" s="26"/>
      <c r="AU4" s="26"/>
      <c r="AV4" s="26"/>
      <c r="AW4" s="26"/>
      <c r="AX4" s="43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42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4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42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45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42"/>
      <c r="DF4" s="4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42"/>
      <c r="DR4" s="4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4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42"/>
      <c r="EP4" s="41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5"/>
      <c r="FB4" s="4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42"/>
      <c r="FN4" s="4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4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42"/>
    </row>
    <row r="5" spans="1:212" ht="30.75" customHeight="1" x14ac:dyDescent="0.45">
      <c r="A5" s="1937" t="s">
        <v>95</v>
      </c>
      <c r="B5" s="81">
        <v>14.78</v>
      </c>
      <c r="C5" s="1908">
        <v>14.23</v>
      </c>
      <c r="D5" s="1908">
        <v>13.32</v>
      </c>
      <c r="E5" s="1908">
        <v>11.66</v>
      </c>
      <c r="F5" s="1908">
        <v>10.68</v>
      </c>
      <c r="G5" s="1908">
        <v>9.52</v>
      </c>
      <c r="H5" s="1908">
        <v>9.4600000000000009</v>
      </c>
      <c r="I5" s="1908">
        <v>9.44</v>
      </c>
      <c r="J5" s="1908">
        <v>9.3800000000000008</v>
      </c>
      <c r="K5" s="1908">
        <v>9.3800000000000008</v>
      </c>
      <c r="L5" s="1908">
        <v>9.08</v>
      </c>
      <c r="M5" s="74">
        <v>8.58</v>
      </c>
      <c r="N5" s="1908">
        <v>9.08</v>
      </c>
      <c r="O5" s="1908">
        <v>9.16</v>
      </c>
      <c r="P5" s="1908">
        <v>9.1300000000000008</v>
      </c>
      <c r="Q5" s="1908">
        <v>9.02</v>
      </c>
      <c r="R5" s="1909">
        <v>8.9</v>
      </c>
      <c r="S5" s="1909">
        <v>8.59</v>
      </c>
      <c r="T5" s="1908">
        <v>8.39</v>
      </c>
      <c r="U5" s="1908">
        <v>8.41</v>
      </c>
      <c r="V5" s="1909">
        <v>8.4</v>
      </c>
      <c r="W5" s="1909">
        <v>8.56</v>
      </c>
      <c r="X5" s="1909">
        <v>8.5500000000000007</v>
      </c>
      <c r="Y5" s="1909">
        <v>8.58</v>
      </c>
      <c r="Z5" s="46">
        <v>8.7310957798952522</v>
      </c>
      <c r="AA5" s="1909">
        <v>8.6367551759529491</v>
      </c>
      <c r="AB5" s="1909">
        <v>8.7771726582984293</v>
      </c>
      <c r="AC5" s="1909">
        <v>9.11</v>
      </c>
      <c r="AD5" s="1909">
        <v>9.34</v>
      </c>
      <c r="AE5" s="1909">
        <v>9.4</v>
      </c>
      <c r="AF5" s="1909">
        <v>9.5</v>
      </c>
      <c r="AG5" s="1909">
        <v>9.5</v>
      </c>
      <c r="AH5" s="1909">
        <v>9.4326615950328438</v>
      </c>
      <c r="AI5" s="1909">
        <v>9.2439438196245032</v>
      </c>
      <c r="AJ5" s="1909">
        <v>9.3000000000000007</v>
      </c>
      <c r="AK5" s="47">
        <v>8.8000000000000007</v>
      </c>
      <c r="AL5" s="26">
        <v>10.053938636661938</v>
      </c>
      <c r="AM5" s="26">
        <v>10.395100069013125</v>
      </c>
      <c r="AN5" s="26">
        <v>10.781235258647911</v>
      </c>
      <c r="AO5" s="26">
        <v>10.868783254825161</v>
      </c>
      <c r="AP5" s="26">
        <v>11.021637428662984</v>
      </c>
      <c r="AQ5" s="26">
        <v>11.625576646751881</v>
      </c>
      <c r="AR5" s="26">
        <v>11.79398854398363</v>
      </c>
      <c r="AS5" s="26">
        <v>11.452117556138418</v>
      </c>
      <c r="AT5" s="26">
        <v>11.946706750205152</v>
      </c>
      <c r="AU5" s="26">
        <v>13.087360965486454</v>
      </c>
      <c r="AV5" s="26">
        <v>13.2</v>
      </c>
      <c r="AW5" s="26">
        <v>13.5</v>
      </c>
      <c r="AX5" s="43">
        <v>13.8</v>
      </c>
      <c r="AY5" s="26">
        <v>14</v>
      </c>
      <c r="AZ5" s="26">
        <v>14.5</v>
      </c>
      <c r="BA5" s="26">
        <v>14.7</v>
      </c>
      <c r="BB5" s="26">
        <v>14.8</v>
      </c>
      <c r="BC5" s="26">
        <v>15</v>
      </c>
      <c r="BD5" s="26">
        <v>15.3</v>
      </c>
      <c r="BE5" s="26">
        <v>15.9</v>
      </c>
      <c r="BF5" s="26">
        <v>16.5</v>
      </c>
      <c r="BG5" s="26">
        <v>16.899999999999999</v>
      </c>
      <c r="BH5" s="26">
        <v>17.100000000000001</v>
      </c>
      <c r="BI5" s="48">
        <v>17</v>
      </c>
      <c r="BJ5" s="49">
        <v>16.443978425254798</v>
      </c>
      <c r="BK5" s="49">
        <v>16.503264774696305</v>
      </c>
      <c r="BL5" s="49">
        <v>16.641730421814557</v>
      </c>
      <c r="BM5" s="49">
        <v>16.75763988274268</v>
      </c>
      <c r="BN5" s="49">
        <v>16.912583310549877</v>
      </c>
      <c r="BO5" s="49">
        <v>17.078311805300373</v>
      </c>
      <c r="BP5" s="49">
        <v>17.938390814425077</v>
      </c>
      <c r="BQ5" s="49">
        <v>17.299351149067419</v>
      </c>
      <c r="BR5" s="49">
        <v>17.364336331686616</v>
      </c>
      <c r="BS5" s="49">
        <v>17.384896675966658</v>
      </c>
      <c r="BT5" s="49">
        <v>17.576141098800264</v>
      </c>
      <c r="BU5" s="49">
        <v>17.691649211474839</v>
      </c>
      <c r="BV5" s="50">
        <v>18.992125314827987</v>
      </c>
      <c r="BW5" s="51">
        <v>18.468592427339317</v>
      </c>
      <c r="BX5" s="51">
        <v>19.218260906323394</v>
      </c>
      <c r="BY5" s="1910">
        <v>18.707463084763475</v>
      </c>
      <c r="BZ5" s="1910">
        <v>18.886532407903474</v>
      </c>
      <c r="CA5" s="1910">
        <v>18.399999999999999</v>
      </c>
      <c r="CB5" s="1910">
        <v>16.7</v>
      </c>
      <c r="CC5" s="1909">
        <v>16.899999999999999</v>
      </c>
      <c r="CD5" s="1909">
        <v>17.2</v>
      </c>
      <c r="CE5" s="1909">
        <v>15.8</v>
      </c>
      <c r="CF5" s="1909">
        <v>15.5</v>
      </c>
      <c r="CG5" s="47">
        <v>15.4</v>
      </c>
      <c r="CH5" s="1909">
        <v>13.3</v>
      </c>
      <c r="CI5" s="1909">
        <v>13.2</v>
      </c>
      <c r="CJ5" s="1909">
        <v>12.8</v>
      </c>
      <c r="CK5" s="1909">
        <v>13</v>
      </c>
      <c r="CL5" s="1909">
        <v>12.6</v>
      </c>
      <c r="CM5" s="1909">
        <v>12.1</v>
      </c>
      <c r="CN5" s="1909">
        <v>11.9</v>
      </c>
      <c r="CO5" s="1909">
        <v>12.3</v>
      </c>
      <c r="CP5" s="1909">
        <v>12.2</v>
      </c>
      <c r="CQ5" s="1909">
        <v>11.6</v>
      </c>
      <c r="CR5" s="1909">
        <v>11.7</v>
      </c>
      <c r="CS5" s="47">
        <v>11.8</v>
      </c>
      <c r="CT5" s="1909">
        <v>10.3</v>
      </c>
      <c r="CU5" s="1909">
        <v>10.6</v>
      </c>
      <c r="CV5" s="1909">
        <v>10.4</v>
      </c>
      <c r="CW5" s="1909">
        <v>9.6</v>
      </c>
      <c r="CX5" s="52">
        <v>9.8052495069177468</v>
      </c>
      <c r="CY5" s="52">
        <v>10</v>
      </c>
      <c r="CZ5" s="52">
        <v>9.6252212235832957</v>
      </c>
      <c r="DA5" s="52">
        <v>9.9</v>
      </c>
      <c r="DB5" s="52">
        <v>9.8000000000000007</v>
      </c>
      <c r="DC5" s="52">
        <v>9.5213185294687861</v>
      </c>
      <c r="DD5" s="52">
        <v>9.3125304729400291</v>
      </c>
      <c r="DE5" s="53">
        <v>9.4111969111969174</v>
      </c>
      <c r="DF5" s="54">
        <v>9.0111939588038155</v>
      </c>
      <c r="DG5" s="52">
        <v>9.170183863406578</v>
      </c>
      <c r="DH5" s="52">
        <v>9.2754332534864972</v>
      </c>
      <c r="DI5" s="52">
        <v>9.4724537037037067</v>
      </c>
      <c r="DJ5" s="52">
        <v>9.4086000549363149</v>
      </c>
      <c r="DK5" s="52">
        <v>9.124527815544468</v>
      </c>
      <c r="DL5" s="52">
        <v>9.4354622449916263</v>
      </c>
      <c r="DM5" s="52">
        <v>7.8</v>
      </c>
      <c r="DN5" s="55">
        <v>7.6</v>
      </c>
      <c r="DO5" s="55">
        <v>7.7</v>
      </c>
      <c r="DP5" s="55">
        <v>8.1999999999999993</v>
      </c>
      <c r="DQ5" s="56">
        <v>7.9</v>
      </c>
      <c r="DR5" s="57">
        <v>7.8</v>
      </c>
      <c r="DS5" s="55">
        <v>7.8</v>
      </c>
      <c r="DT5" s="55">
        <v>7.8</v>
      </c>
      <c r="DU5" s="55">
        <v>10.6</v>
      </c>
      <c r="DV5" s="58">
        <v>11.3</v>
      </c>
      <c r="DW5" s="58">
        <v>11.2</v>
      </c>
      <c r="DX5" s="58">
        <v>11.4</v>
      </c>
      <c r="DY5" s="58">
        <v>10.5</v>
      </c>
      <c r="DZ5" s="58">
        <v>10.4</v>
      </c>
      <c r="EA5" s="58">
        <v>10.1</v>
      </c>
      <c r="EB5" s="58">
        <v>9.8000000000000007</v>
      </c>
      <c r="EC5" s="58">
        <v>10.4</v>
      </c>
      <c r="ED5" s="59">
        <v>9.9</v>
      </c>
      <c r="EE5" s="58">
        <v>10.3</v>
      </c>
      <c r="EF5" s="58">
        <v>10.3</v>
      </c>
      <c r="EG5" s="58">
        <v>8.5</v>
      </c>
      <c r="EH5" s="58">
        <v>7.5</v>
      </c>
      <c r="EI5" s="58">
        <v>7.8</v>
      </c>
      <c r="EJ5" s="58">
        <v>9</v>
      </c>
      <c r="EK5" s="58">
        <v>9.6999999999999993</v>
      </c>
      <c r="EL5" s="58">
        <v>10.6</v>
      </c>
      <c r="EM5" s="58">
        <v>11</v>
      </c>
      <c r="EN5" s="58">
        <v>12.2</v>
      </c>
      <c r="EO5" s="60">
        <v>12.6</v>
      </c>
      <c r="EP5" s="59">
        <v>13.9</v>
      </c>
      <c r="EQ5" s="58">
        <v>15.7</v>
      </c>
      <c r="ER5" s="58">
        <v>19.399999999999999</v>
      </c>
      <c r="ES5" s="58">
        <v>23.4</v>
      </c>
      <c r="ET5" s="58">
        <v>27.6</v>
      </c>
      <c r="EU5" s="58">
        <v>29.8</v>
      </c>
      <c r="EV5" s="58">
        <v>31.7</v>
      </c>
      <c r="EW5" s="58">
        <v>33.9</v>
      </c>
      <c r="EX5" s="58">
        <v>37.200000000000003</v>
      </c>
      <c r="EY5" s="58">
        <v>40.4</v>
      </c>
      <c r="EZ5" s="58">
        <v>50.3</v>
      </c>
      <c r="FA5" s="60">
        <v>54.1</v>
      </c>
      <c r="FB5" s="59">
        <v>53.6</v>
      </c>
      <c r="FC5" s="58">
        <v>52.8</v>
      </c>
      <c r="FD5" s="58">
        <v>45</v>
      </c>
      <c r="FE5" s="58">
        <v>41.2</v>
      </c>
      <c r="FF5" s="58">
        <v>42.2</v>
      </c>
      <c r="FG5" s="58">
        <v>42.500266731891358</v>
      </c>
      <c r="FH5" s="58">
        <v>43.085777282714844</v>
      </c>
      <c r="FI5" s="58">
        <v>40.067325592041016</v>
      </c>
      <c r="FJ5" s="58">
        <v>38.084476470947266</v>
      </c>
      <c r="FK5" s="58">
        <v>35.21435546875</v>
      </c>
      <c r="FL5" s="58">
        <v>26.410242080688477</v>
      </c>
      <c r="FM5" s="60">
        <v>23.189151763916016</v>
      </c>
      <c r="FN5" s="59">
        <v>23.519401550292969</v>
      </c>
      <c r="FO5" s="58">
        <v>23.183256149291992</v>
      </c>
      <c r="FP5" s="58">
        <v>25.787607192993164</v>
      </c>
      <c r="FQ5" s="58">
        <v>25.039577484130859</v>
      </c>
      <c r="FR5" s="58">
        <v>23.14799690246582</v>
      </c>
      <c r="FS5" s="58">
        <v>22.750442504882813</v>
      </c>
      <c r="FT5" s="58">
        <v>20.94843864440918</v>
      </c>
      <c r="FU5" s="58">
        <v>20.367393493652344</v>
      </c>
      <c r="FV5" s="58">
        <v>21.457216262817383</v>
      </c>
      <c r="FW5" s="58">
        <v>22.094587326049805</v>
      </c>
      <c r="FX5" s="58">
        <v>23.026113510131836</v>
      </c>
      <c r="FY5" s="58">
        <v>23.819656372070313</v>
      </c>
      <c r="FZ5" s="59">
        <v>23.480236053466797</v>
      </c>
      <c r="GA5" s="58">
        <v>23.13310432434082</v>
      </c>
      <c r="GB5" s="58">
        <v>22.405492782592773</v>
      </c>
      <c r="GC5" s="58">
        <v>21.240171432495117</v>
      </c>
      <c r="GD5" s="58">
        <v>18.377782821655273</v>
      </c>
      <c r="GE5" s="58">
        <v>13.666954804133599</v>
      </c>
      <c r="GF5" s="58">
        <v>12.1</v>
      </c>
      <c r="GG5" s="58">
        <v>11.5</v>
      </c>
      <c r="GH5" s="58">
        <v>9.4</v>
      </c>
      <c r="GI5" s="58">
        <v>8.0463210109583194</v>
      </c>
      <c r="GJ5" s="58">
        <v>6.3284240835103596</v>
      </c>
      <c r="GK5" s="60">
        <v>5.3880223884888396</v>
      </c>
    </row>
    <row r="6" spans="1:212" ht="30.75" customHeight="1" x14ac:dyDescent="0.45">
      <c r="A6" s="1937" t="s">
        <v>96</v>
      </c>
      <c r="B6" s="46">
        <v>13.53</v>
      </c>
      <c r="C6" s="1909">
        <v>12.74</v>
      </c>
      <c r="D6" s="1909">
        <v>12.893597699379464</v>
      </c>
      <c r="E6" s="1909">
        <v>11.21</v>
      </c>
      <c r="F6" s="1909">
        <v>10.24</v>
      </c>
      <c r="G6" s="1909">
        <v>9.6549074476058951</v>
      </c>
      <c r="H6" s="1909">
        <v>8.81</v>
      </c>
      <c r="I6" s="1909">
        <v>8.7899999999999991</v>
      </c>
      <c r="J6" s="1909">
        <v>8.7639572995741855</v>
      </c>
      <c r="K6" s="1909">
        <v>8.76</v>
      </c>
      <c r="L6" s="1909">
        <v>8.52</v>
      </c>
      <c r="M6" s="47">
        <v>8.0314879999999995</v>
      </c>
      <c r="N6" s="1909">
        <v>8.1185129446202566</v>
      </c>
      <c r="O6" s="1909">
        <v>8.2095415889541243</v>
      </c>
      <c r="P6" s="1909">
        <v>8.170061121541826</v>
      </c>
      <c r="Q6" s="1909">
        <v>8.0962449721041558</v>
      </c>
      <c r="R6" s="1909">
        <v>7.8655472084383948</v>
      </c>
      <c r="S6" s="1909">
        <v>7.5223338394850572</v>
      </c>
      <c r="T6" s="1909">
        <v>7.82231643688496</v>
      </c>
      <c r="U6" s="1909">
        <v>7.8386054362459561</v>
      </c>
      <c r="V6" s="1909">
        <v>7.7510618352023926</v>
      </c>
      <c r="W6" s="1909">
        <v>7.9182597949704245</v>
      </c>
      <c r="X6" s="1909">
        <v>7.91</v>
      </c>
      <c r="Y6" s="1909">
        <v>7.93</v>
      </c>
      <c r="Z6" s="46">
        <v>8.1</v>
      </c>
      <c r="AA6" s="1909">
        <v>7.9</v>
      </c>
      <c r="AB6" s="1909">
        <v>8.1</v>
      </c>
      <c r="AC6" s="1908">
        <v>8.8000000000000007</v>
      </c>
      <c r="AD6" s="1908">
        <v>9.17</v>
      </c>
      <c r="AE6" s="1908">
        <v>9.24</v>
      </c>
      <c r="AF6" s="51">
        <v>9.3390657378662212</v>
      </c>
      <c r="AG6" s="51">
        <v>9.1540905297300696</v>
      </c>
      <c r="AH6" s="51">
        <v>9.2093331487176755</v>
      </c>
      <c r="AI6" s="51">
        <v>9.0175541186218879</v>
      </c>
      <c r="AJ6" s="51">
        <v>9.0822310669144315</v>
      </c>
      <c r="AK6" s="61">
        <v>8.6237945229050723</v>
      </c>
      <c r="AL6" s="51">
        <v>9.6828839942561196</v>
      </c>
      <c r="AM6" s="51">
        <v>9.7457528620558342</v>
      </c>
      <c r="AN6" s="51">
        <v>10.205751980701571</v>
      </c>
      <c r="AO6" s="51">
        <v>10.360385543048967</v>
      </c>
      <c r="AP6" s="51">
        <v>10.681611170535078</v>
      </c>
      <c r="AQ6" s="51">
        <v>11.425358979095336</v>
      </c>
      <c r="AR6" s="51">
        <v>11.494864184536535</v>
      </c>
      <c r="AS6" s="51">
        <v>11.318306868469175</v>
      </c>
      <c r="AT6" s="51">
        <v>12.253731459200722</v>
      </c>
      <c r="AU6" s="51">
        <v>11.486993808842595</v>
      </c>
      <c r="AV6" s="51">
        <v>11.442147787027036</v>
      </c>
      <c r="AW6" s="51">
        <v>11.207082192776374</v>
      </c>
      <c r="AX6" s="50">
        <v>10.666834539629843</v>
      </c>
      <c r="AY6" s="51">
        <v>11.242061058593089</v>
      </c>
      <c r="AZ6" s="51">
        <v>11.095649269020512</v>
      </c>
      <c r="BA6" s="51">
        <v>10.995615174467567</v>
      </c>
      <c r="BB6" s="51">
        <v>11.120577853050762</v>
      </c>
      <c r="BC6" s="51">
        <v>10.920908713987764</v>
      </c>
      <c r="BD6" s="51">
        <v>10.088607394297</v>
      </c>
      <c r="BE6" s="51">
        <v>10.848471491086077</v>
      </c>
      <c r="BF6" s="51">
        <v>10.550035564390781</v>
      </c>
      <c r="BG6" s="51">
        <v>13.257348510978396</v>
      </c>
      <c r="BH6" s="51">
        <v>13.41867531356109</v>
      </c>
      <c r="BI6" s="48">
        <v>13.776491967803995</v>
      </c>
      <c r="BJ6" s="49">
        <v>14.690127115648544</v>
      </c>
      <c r="BK6" s="49">
        <v>14.74838527774609</v>
      </c>
      <c r="BL6" s="62">
        <v>15.579023542166869</v>
      </c>
      <c r="BM6" s="62">
        <v>15.99891983231505</v>
      </c>
      <c r="BN6" s="62">
        <v>16.1630297484107</v>
      </c>
      <c r="BO6" s="62">
        <v>16.03</v>
      </c>
      <c r="BP6" s="62">
        <v>16.670000000000002</v>
      </c>
      <c r="BQ6" s="62">
        <v>17.045000000000002</v>
      </c>
      <c r="BR6" s="62">
        <v>17.899999999999999</v>
      </c>
      <c r="BS6" s="62">
        <v>18.100000000000001</v>
      </c>
      <c r="BT6" s="62">
        <v>18.3</v>
      </c>
      <c r="BU6" s="62">
        <v>18.600000000000001</v>
      </c>
      <c r="BV6" s="50">
        <v>17.600000000000001</v>
      </c>
      <c r="BW6" s="51">
        <v>17.2</v>
      </c>
      <c r="BX6" s="51">
        <v>18.105</v>
      </c>
      <c r="BY6" s="1910">
        <v>17.72</v>
      </c>
      <c r="BZ6" s="1910">
        <v>17.87</v>
      </c>
      <c r="CA6" s="1910">
        <v>17.899999999999999</v>
      </c>
      <c r="CB6" s="1910">
        <v>17.829999999999998</v>
      </c>
      <c r="CC6" s="1909">
        <v>16.600000000000001</v>
      </c>
      <c r="CD6" s="1909">
        <v>16.899999999999999</v>
      </c>
      <c r="CE6" s="1909">
        <v>15.2</v>
      </c>
      <c r="CF6" s="1909">
        <v>14.7</v>
      </c>
      <c r="CG6" s="47">
        <v>14.6</v>
      </c>
      <c r="CH6" s="1909">
        <v>14.5</v>
      </c>
      <c r="CI6" s="1909">
        <v>14</v>
      </c>
      <c r="CJ6" s="1909">
        <v>13.4</v>
      </c>
      <c r="CK6" s="1909">
        <v>13.7</v>
      </c>
      <c r="CL6" s="1909">
        <v>13.3</v>
      </c>
      <c r="CM6" s="1909">
        <v>12.8</v>
      </c>
      <c r="CN6" s="1909">
        <v>12.642989739460742</v>
      </c>
      <c r="CO6" s="1909">
        <v>13.1273406904811</v>
      </c>
      <c r="CP6" s="1909">
        <v>12.8</v>
      </c>
      <c r="CQ6" s="1909">
        <v>12.3</v>
      </c>
      <c r="CR6" s="1909">
        <v>12.5</v>
      </c>
      <c r="CS6" s="47">
        <v>12.6</v>
      </c>
      <c r="CT6" s="1909">
        <v>11.1</v>
      </c>
      <c r="CU6" s="1909">
        <v>11.3</v>
      </c>
      <c r="CV6" s="1909">
        <v>11.102568588080697</v>
      </c>
      <c r="CW6" s="1909">
        <v>10.4</v>
      </c>
      <c r="CX6" s="63">
        <v>10.7</v>
      </c>
      <c r="CY6" s="63">
        <v>10.95</v>
      </c>
      <c r="CZ6" s="63">
        <v>10.56</v>
      </c>
      <c r="DA6" s="63">
        <v>10.8</v>
      </c>
      <c r="DB6" s="63">
        <v>10.8</v>
      </c>
      <c r="DC6" s="63">
        <v>10.5</v>
      </c>
      <c r="DD6" s="63">
        <v>10.3</v>
      </c>
      <c r="DE6" s="64">
        <v>10.4</v>
      </c>
      <c r="DF6" s="65">
        <v>5.5298128020000004</v>
      </c>
      <c r="DG6" s="63">
        <v>5.7285664939999998</v>
      </c>
      <c r="DH6" s="63">
        <v>6.155627076</v>
      </c>
      <c r="DI6" s="63">
        <v>6.1202832479999998</v>
      </c>
      <c r="DJ6" s="63">
        <v>6.7374018109999998</v>
      </c>
      <c r="DK6" s="63">
        <v>7.228302491</v>
      </c>
      <c r="DL6" s="63">
        <v>7.0778104800000001</v>
      </c>
      <c r="DM6" s="63">
        <v>7.3523494349999998</v>
      </c>
      <c r="DN6" s="66">
        <v>7.3042893250000001</v>
      </c>
      <c r="DO6" s="66">
        <v>7.4949119460000002</v>
      </c>
      <c r="DP6" s="66">
        <v>8.0336501479999995</v>
      </c>
      <c r="DQ6" s="67">
        <v>7.7723850539999999</v>
      </c>
      <c r="DR6" s="68">
        <v>7.7623256710000001</v>
      </c>
      <c r="DS6" s="66">
        <v>7.7658162690000001</v>
      </c>
      <c r="DT6" s="66">
        <v>7.8101105799999999</v>
      </c>
      <c r="DU6" s="66">
        <v>11.05808539</v>
      </c>
      <c r="DV6" s="69">
        <v>11.96154012</v>
      </c>
      <c r="DW6" s="69">
        <v>11.894142540000001</v>
      </c>
      <c r="DX6" s="69">
        <v>12.058655379999999</v>
      </c>
      <c r="DY6" s="69">
        <v>11.0937138</v>
      </c>
      <c r="DZ6" s="69">
        <v>10.953055389999999</v>
      </c>
      <c r="EA6" s="69">
        <v>10.728160949999999</v>
      </c>
      <c r="EB6" s="69">
        <v>10.2126734</v>
      </c>
      <c r="EC6" s="69">
        <v>10.93863157</v>
      </c>
      <c r="ED6" s="70">
        <v>10.07823024</v>
      </c>
      <c r="EE6" s="69">
        <v>10.44225868</v>
      </c>
      <c r="EF6" s="69">
        <v>10.87111711</v>
      </c>
      <c r="EG6" s="69">
        <v>8.6288384360000006</v>
      </c>
      <c r="EH6" s="69">
        <v>7.3396505760000004</v>
      </c>
      <c r="EI6" s="69">
        <v>7.5421708169999997</v>
      </c>
      <c r="EJ6" s="69">
        <v>8.8518681529999999</v>
      </c>
      <c r="EK6" s="69">
        <v>9.4681097639999994</v>
      </c>
      <c r="EL6" s="69">
        <v>9.9799713719999996</v>
      </c>
      <c r="EM6" s="69">
        <v>10.354906010000001</v>
      </c>
      <c r="EN6" s="69">
        <v>11.40526616</v>
      </c>
      <c r="EO6" s="71">
        <v>11.83774771</v>
      </c>
      <c r="EP6" s="70">
        <v>13.3</v>
      </c>
      <c r="EQ6" s="69">
        <v>15.4</v>
      </c>
      <c r="ER6" s="69">
        <v>18.600000000000001</v>
      </c>
      <c r="ES6" s="69">
        <v>22.5</v>
      </c>
      <c r="ET6" s="69">
        <v>26.6</v>
      </c>
      <c r="EU6" s="69">
        <v>28.6</v>
      </c>
      <c r="EV6" s="69">
        <v>30.5</v>
      </c>
      <c r="EW6" s="69">
        <v>32.799999999999997</v>
      </c>
      <c r="EX6" s="69">
        <v>36.200000000000003</v>
      </c>
      <c r="EY6" s="69">
        <v>39.700000000000003</v>
      </c>
      <c r="EZ6" s="69">
        <v>49.7</v>
      </c>
      <c r="FA6" s="71">
        <v>53.2</v>
      </c>
      <c r="FB6" s="70">
        <v>52.770298820000001</v>
      </c>
      <c r="FC6" s="69">
        <v>51.998579579999998</v>
      </c>
      <c r="FD6" s="69">
        <v>44.64386623</v>
      </c>
      <c r="FE6" s="69">
        <v>41.657514130000003</v>
      </c>
      <c r="FF6" s="69">
        <v>42.78715528</v>
      </c>
      <c r="FG6" s="69">
        <v>43.468151769999999</v>
      </c>
      <c r="FH6" s="69">
        <v>44.201057179999999</v>
      </c>
      <c r="FI6" s="69">
        <v>40.986281419999997</v>
      </c>
      <c r="FJ6" s="69">
        <v>38.990033750000002</v>
      </c>
      <c r="FK6" s="69">
        <v>36.169323609999999</v>
      </c>
      <c r="FL6" s="69">
        <v>27.164794440000001</v>
      </c>
      <c r="FM6" s="71">
        <v>24.18249389</v>
      </c>
      <c r="FN6" s="70">
        <v>24.155105989999999</v>
      </c>
      <c r="FO6" s="69">
        <v>24</v>
      </c>
      <c r="FP6" s="69">
        <v>26.3</v>
      </c>
      <c r="FQ6" s="69">
        <v>24.8</v>
      </c>
      <c r="FR6" s="69">
        <v>22.6</v>
      </c>
      <c r="FS6" s="69">
        <v>22.1</v>
      </c>
      <c r="FT6" s="69">
        <v>19.899999999999999</v>
      </c>
      <c r="FU6" s="69">
        <v>19.399999999999999</v>
      </c>
      <c r="FV6" s="69">
        <v>20.8</v>
      </c>
      <c r="FW6" s="69">
        <v>21.4</v>
      </c>
      <c r="FX6" s="69">
        <v>22.4</v>
      </c>
      <c r="FY6" s="69">
        <v>23.1</v>
      </c>
      <c r="FZ6" s="70">
        <v>22.8</v>
      </c>
      <c r="GA6" s="69">
        <v>22.4</v>
      </c>
      <c r="GB6" s="69">
        <v>23.2</v>
      </c>
      <c r="GC6" s="69">
        <v>20.97802227</v>
      </c>
      <c r="GD6" s="69">
        <v>18.409780550000001</v>
      </c>
      <c r="GE6" s="69">
        <v>12.99794741</v>
      </c>
      <c r="GF6" s="69">
        <v>11.996</v>
      </c>
      <c r="GG6" s="69">
        <v>11.518700000000001</v>
      </c>
      <c r="GH6" s="69">
        <v>8.8262999999999998</v>
      </c>
      <c r="GI6" s="69">
        <v>7.3731857810000001</v>
      </c>
      <c r="GJ6" s="69">
        <v>5.4490571399999999</v>
      </c>
      <c r="GK6" s="71">
        <v>4.56632601</v>
      </c>
    </row>
    <row r="7" spans="1:212" ht="30.75" customHeight="1" x14ac:dyDescent="0.45">
      <c r="A7" s="1938" t="s">
        <v>97</v>
      </c>
      <c r="B7" s="46"/>
      <c r="C7" s="1909"/>
      <c r="D7" s="1909"/>
      <c r="E7" s="1909"/>
      <c r="F7" s="1909"/>
      <c r="G7" s="1909"/>
      <c r="H7" s="1909"/>
      <c r="I7" s="1909"/>
      <c r="J7" s="1909"/>
      <c r="K7" s="1909"/>
      <c r="L7" s="1909"/>
      <c r="M7" s="47"/>
      <c r="N7" s="1909"/>
      <c r="O7" s="1909"/>
      <c r="P7" s="1909"/>
      <c r="Q7" s="1909"/>
      <c r="R7" s="1909"/>
      <c r="S7" s="1909"/>
      <c r="T7" s="1909"/>
      <c r="U7" s="1909"/>
      <c r="V7" s="1909"/>
      <c r="W7" s="1909"/>
      <c r="X7" s="1909"/>
      <c r="Y7" s="1909"/>
      <c r="Z7" s="46"/>
      <c r="AA7" s="1528"/>
      <c r="AB7" s="1909"/>
      <c r="AC7" s="1909"/>
      <c r="AD7" s="1909"/>
      <c r="AE7" s="1909"/>
      <c r="AF7" s="1528"/>
      <c r="AG7" s="1528"/>
      <c r="AH7" s="1528"/>
      <c r="AI7" s="1528"/>
      <c r="AJ7" s="1528"/>
      <c r="AK7" s="72"/>
      <c r="AL7" s="24"/>
      <c r="AM7" s="24"/>
      <c r="AN7" s="24"/>
      <c r="AO7" s="26"/>
      <c r="AP7" s="26"/>
      <c r="AQ7" s="24"/>
      <c r="AR7" s="24"/>
      <c r="AS7" s="24"/>
      <c r="AT7" s="24"/>
      <c r="AU7" s="24"/>
      <c r="AV7" s="24"/>
      <c r="AW7" s="24"/>
      <c r="AX7" s="43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42"/>
      <c r="BJ7" s="24"/>
      <c r="BK7" s="24"/>
      <c r="BL7" s="24"/>
      <c r="BM7" s="1911"/>
      <c r="BN7" s="1911"/>
      <c r="BO7" s="1911"/>
      <c r="BP7" s="1911"/>
      <c r="BQ7" s="1912"/>
      <c r="BR7" s="1912"/>
      <c r="BS7" s="1912"/>
      <c r="BT7" s="1912"/>
      <c r="BU7" s="1912"/>
      <c r="BV7" s="73"/>
      <c r="BW7" s="1910"/>
      <c r="BX7" s="1910"/>
      <c r="BY7" s="1910"/>
      <c r="BZ7" s="1910"/>
      <c r="CA7" s="1910"/>
      <c r="CB7" s="1910"/>
      <c r="CC7" s="1908"/>
      <c r="CD7" s="1908"/>
      <c r="CE7" s="1908"/>
      <c r="CF7" s="1908"/>
      <c r="CG7" s="74"/>
      <c r="CH7" s="1909"/>
      <c r="CI7" s="1909"/>
      <c r="CJ7" s="1909"/>
      <c r="CK7" s="1909"/>
      <c r="CL7" s="1909"/>
      <c r="CM7" s="1909"/>
      <c r="CN7" s="1909"/>
      <c r="CO7" s="1909"/>
      <c r="CP7" s="1909"/>
      <c r="CQ7" s="1909"/>
      <c r="CR7" s="1909"/>
      <c r="CS7" s="53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3"/>
      <c r="DF7" s="54"/>
      <c r="DG7" s="52"/>
      <c r="DH7" s="52"/>
      <c r="DI7" s="52"/>
      <c r="DJ7" s="52"/>
      <c r="DK7" s="52"/>
      <c r="DL7" s="52"/>
      <c r="DM7" s="52"/>
      <c r="DN7" s="75"/>
      <c r="DO7" s="75"/>
      <c r="DP7" s="75"/>
      <c r="DQ7" s="76"/>
      <c r="DR7" s="77"/>
      <c r="DS7" s="75"/>
      <c r="DT7" s="75"/>
      <c r="DU7" s="75"/>
      <c r="DV7" s="58"/>
      <c r="DW7" s="58"/>
      <c r="DX7" s="58"/>
      <c r="DY7" s="58"/>
      <c r="DZ7" s="58"/>
      <c r="EA7" s="58"/>
      <c r="EB7" s="58"/>
      <c r="EC7" s="58"/>
      <c r="ED7" s="59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60"/>
      <c r="EP7" s="59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60"/>
      <c r="FB7" s="59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60"/>
      <c r="FN7" s="59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9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60"/>
    </row>
    <row r="8" spans="1:212" ht="30.75" customHeight="1" x14ac:dyDescent="0.45">
      <c r="A8" s="1937" t="s">
        <v>98</v>
      </c>
      <c r="B8" s="1418">
        <v>18.623614466393512</v>
      </c>
      <c r="C8" s="1529">
        <v>16.565654005381436</v>
      </c>
      <c r="D8" s="1529">
        <v>9.7717794576025483</v>
      </c>
      <c r="E8" s="1529">
        <v>7.5553117617879639</v>
      </c>
      <c r="F8" s="1529">
        <v>8.8437634436619561</v>
      </c>
      <c r="G8" s="1529">
        <v>10.021160015129006</v>
      </c>
      <c r="H8" s="1529">
        <v>8.5887485630747218</v>
      </c>
      <c r="I8" s="1529">
        <v>10.004962501882231</v>
      </c>
      <c r="J8" s="1529">
        <v>10.32379984416114</v>
      </c>
      <c r="K8" s="1529">
        <v>12.604191806753452</v>
      </c>
      <c r="L8" s="1529">
        <v>16.346476864686601</v>
      </c>
      <c r="M8" s="47">
        <v>17.523658613195025</v>
      </c>
      <c r="N8" s="1909">
        <v>14.667518465304784</v>
      </c>
      <c r="O8" s="1909">
        <v>7.0768377702944196</v>
      </c>
      <c r="P8" s="1909">
        <v>9.6814049656047239</v>
      </c>
      <c r="Q8" s="1909">
        <v>14.846965677247503</v>
      </c>
      <c r="R8" s="1909">
        <v>16.393166037868532</v>
      </c>
      <c r="S8" s="1909">
        <v>19.47099645838297</v>
      </c>
      <c r="T8" s="1909">
        <v>24.387278895738042</v>
      </c>
      <c r="U8" s="1909">
        <v>24.663620532636333</v>
      </c>
      <c r="V8" s="1909">
        <v>26.576680096117645</v>
      </c>
      <c r="W8" s="1909">
        <v>26.016734992973412</v>
      </c>
      <c r="X8" s="1909">
        <v>26.610394776274248</v>
      </c>
      <c r="Y8" s="1909">
        <v>29.155195911074848</v>
      </c>
      <c r="Z8" s="46">
        <v>32.104317351276521</v>
      </c>
      <c r="AA8" s="1909">
        <v>42.92115991717931</v>
      </c>
      <c r="AB8" s="1909">
        <v>44.615083581977011</v>
      </c>
      <c r="AC8" s="1528">
        <v>37.364587410501372</v>
      </c>
      <c r="AD8" s="1909">
        <v>39.411782807483185</v>
      </c>
      <c r="AE8" s="1528">
        <v>35.358351077967612</v>
      </c>
      <c r="AF8" s="1528">
        <v>37.725270654495134</v>
      </c>
      <c r="AG8" s="1528">
        <v>40.165627588065988</v>
      </c>
      <c r="AH8" s="1528">
        <v>40.381286219242661</v>
      </c>
      <c r="AI8" s="1528">
        <v>40.893456932667419</v>
      </c>
      <c r="AJ8" s="1528">
        <v>35.939628687455169</v>
      </c>
      <c r="AK8" s="72">
        <v>31.134548713636832</v>
      </c>
      <c r="AL8" s="1528">
        <v>31.347815492405683</v>
      </c>
      <c r="AM8" s="1528">
        <v>33.020474055475255</v>
      </c>
      <c r="AN8" s="1528">
        <v>29.777622301959639</v>
      </c>
      <c r="AO8" s="1909">
        <v>31.195515271504661</v>
      </c>
      <c r="AP8" s="1909">
        <v>32.679234539441126</v>
      </c>
      <c r="AQ8" s="1528">
        <v>33.513084977369381</v>
      </c>
      <c r="AR8" s="1528">
        <v>29.929291055810815</v>
      </c>
      <c r="AS8" s="1528">
        <v>28.193603977410731</v>
      </c>
      <c r="AT8" s="1528">
        <v>26.604383839046776</v>
      </c>
      <c r="AU8" s="1528">
        <v>24.991254233193018</v>
      </c>
      <c r="AV8" s="1528">
        <v>25.856579148920279</v>
      </c>
      <c r="AW8" s="1528">
        <v>28.576524701187299</v>
      </c>
      <c r="AX8" s="78">
        <v>33.771424966380216</v>
      </c>
      <c r="AY8" s="1528">
        <v>33.984756836640841</v>
      </c>
      <c r="AZ8" s="1528">
        <v>40.382174250830928</v>
      </c>
      <c r="BA8" s="1528">
        <v>47.119042522517532</v>
      </c>
      <c r="BB8" s="1528">
        <v>47.172139974052499</v>
      </c>
      <c r="BC8" s="1528">
        <v>45.829646218852105</v>
      </c>
      <c r="BD8" s="1528">
        <v>49.309505505597542</v>
      </c>
      <c r="BE8" s="1528">
        <v>46.913181317319676</v>
      </c>
      <c r="BF8" s="1528">
        <v>47.496135660282171</v>
      </c>
      <c r="BG8" s="1528">
        <v>47.123363630854072</v>
      </c>
      <c r="BH8" s="1528">
        <v>48.398261631801475</v>
      </c>
      <c r="BI8" s="72">
        <v>42.5927874843103</v>
      </c>
      <c r="BJ8" s="1528">
        <v>35.352032516645224</v>
      </c>
      <c r="BK8" s="1528">
        <v>36.516229176417568</v>
      </c>
      <c r="BL8" s="1528">
        <v>36.389889357164648</v>
      </c>
      <c r="BM8" s="1911">
        <v>33.164456572403836</v>
      </c>
      <c r="BN8" s="1911">
        <v>30.198754194216026</v>
      </c>
      <c r="BO8" s="1911">
        <v>33.260924721887484</v>
      </c>
      <c r="BP8" s="1911">
        <v>18.945797706391577</v>
      </c>
      <c r="BQ8" s="1909">
        <v>25.550799938378034</v>
      </c>
      <c r="BR8" s="1909">
        <v>21.637886274765993</v>
      </c>
      <c r="BS8" s="1909">
        <v>22.68828636462419</v>
      </c>
      <c r="BT8" s="1909">
        <v>20.349074824320425</v>
      </c>
      <c r="BU8" s="1909">
        <v>24.523470579083483</v>
      </c>
      <c r="BV8" s="46">
        <v>24.195815512387988</v>
      </c>
      <c r="BW8" s="1909">
        <v>19.493064713033114</v>
      </c>
      <c r="BX8" s="1909">
        <v>11.215475443616384</v>
      </c>
      <c r="BY8" s="1909">
        <v>11.093404720208632</v>
      </c>
      <c r="BZ8" s="1909">
        <v>10.128377288025758</v>
      </c>
      <c r="CA8" s="1909">
        <v>8.4867523531886526</v>
      </c>
      <c r="CB8" s="1909">
        <v>16.355610146162689</v>
      </c>
      <c r="CC8" s="1909">
        <v>12.444613654124193</v>
      </c>
      <c r="CD8" s="1909">
        <v>12.565338061566944</v>
      </c>
      <c r="CE8" s="1910">
        <v>12.138409759793323</v>
      </c>
      <c r="CF8" s="1910">
        <v>13.453572453037911</v>
      </c>
      <c r="CG8" s="79">
        <v>14.427229181081191</v>
      </c>
      <c r="CH8" s="1909">
        <v>14.913842943372146</v>
      </c>
      <c r="CI8" s="1909">
        <v>17.477167443885101</v>
      </c>
      <c r="CJ8" s="1909">
        <v>19.448835073067915</v>
      </c>
      <c r="CK8" s="1909">
        <v>16.055748138186843</v>
      </c>
      <c r="CL8" s="1909">
        <v>16.24396089226261</v>
      </c>
      <c r="CM8" s="1909">
        <v>15.130048193340052</v>
      </c>
      <c r="CN8" s="1909">
        <v>14.402825269351016</v>
      </c>
      <c r="CO8" s="1909">
        <v>6.5024497006834103</v>
      </c>
      <c r="CP8" s="1909">
        <v>9.624763049063878</v>
      </c>
      <c r="CQ8" s="1909">
        <v>14.905688796154614</v>
      </c>
      <c r="CR8" s="1909">
        <v>12.408164616802186</v>
      </c>
      <c r="CS8" s="47">
        <v>13.352352036815729</v>
      </c>
      <c r="CT8" s="52">
        <v>11.657270216233929</v>
      </c>
      <c r="CU8" s="52">
        <v>2.442824680329303</v>
      </c>
      <c r="CV8" s="52">
        <v>2.3562015026441285</v>
      </c>
      <c r="CW8" s="52">
        <v>5.5735715834200672</v>
      </c>
      <c r="CX8" s="52">
        <v>5.2735165234119918</v>
      </c>
      <c r="CY8" s="52">
        <v>5.685467096166219</v>
      </c>
      <c r="CZ8" s="52">
        <v>8.0836319462402439</v>
      </c>
      <c r="DA8" s="52">
        <v>1.9570060313442106</v>
      </c>
      <c r="DB8" s="52">
        <v>3.6715027915746434</v>
      </c>
      <c r="DC8" s="80">
        <v>-1.3818153798095034</v>
      </c>
      <c r="DD8" s="55">
        <v>-0.72373145939230721</v>
      </c>
      <c r="DE8" s="56">
        <v>-1.8678958533320578</v>
      </c>
      <c r="DF8" s="57">
        <v>-4.8559238552643214</v>
      </c>
      <c r="DG8" s="52">
        <v>4.8421086561178939</v>
      </c>
      <c r="DH8" s="52">
        <v>5.9314513205207309</v>
      </c>
      <c r="DI8" s="52">
        <v>4.0634049591325327</v>
      </c>
      <c r="DJ8" s="52">
        <v>3.8382871351217318</v>
      </c>
      <c r="DK8" s="52">
        <v>1.9466303621873848</v>
      </c>
      <c r="DL8" s="55">
        <v>-0.64023911228034969</v>
      </c>
      <c r="DM8" s="52">
        <v>12.43626221545966</v>
      </c>
      <c r="DN8" s="52">
        <v>11.556477014750666</v>
      </c>
      <c r="DO8" s="52">
        <v>13.14195261786204</v>
      </c>
      <c r="DP8" s="52">
        <v>17.643250298225933</v>
      </c>
      <c r="DQ8" s="53">
        <v>18.028154185676094</v>
      </c>
      <c r="DR8" s="54">
        <v>26.814816176502276</v>
      </c>
      <c r="DS8" s="52">
        <v>21.773809833531388</v>
      </c>
      <c r="DT8" s="52">
        <v>19.693776268315343</v>
      </c>
      <c r="DU8" s="52">
        <v>17.937037703245839</v>
      </c>
      <c r="DV8" s="58">
        <v>16.474532662194697</v>
      </c>
      <c r="DW8" s="58">
        <v>14.229606396558125</v>
      </c>
      <c r="DX8" s="58">
        <v>13.99349042954432</v>
      </c>
      <c r="DY8" s="58">
        <v>14.250387533826459</v>
      </c>
      <c r="DZ8" s="58">
        <v>12.641913618757371</v>
      </c>
      <c r="EA8" s="58">
        <v>13.423548893153381</v>
      </c>
      <c r="EB8" s="58">
        <v>10.500463877275678</v>
      </c>
      <c r="EC8" s="58">
        <v>10.588800657189946</v>
      </c>
      <c r="ED8" s="59">
        <v>6.5894561610000002</v>
      </c>
      <c r="EE8" s="58">
        <v>7.3756167780000004</v>
      </c>
      <c r="EF8" s="58">
        <v>4.8151444779999997</v>
      </c>
      <c r="EG8" s="58">
        <v>6.9085117470000004</v>
      </c>
      <c r="EH8" s="58">
        <v>7.7100052190000001</v>
      </c>
      <c r="EI8" s="58">
        <v>6.7604253390000002</v>
      </c>
      <c r="EJ8" s="58">
        <v>10.2890297</v>
      </c>
      <c r="EK8" s="58">
        <v>9.5489521790000005</v>
      </c>
      <c r="EL8" s="58">
        <v>10.50305691</v>
      </c>
      <c r="EM8" s="58">
        <v>10.130841220000001</v>
      </c>
      <c r="EN8" s="58">
        <v>10.19173977</v>
      </c>
      <c r="EO8" s="60">
        <v>11.14642119</v>
      </c>
      <c r="EP8" s="59">
        <v>14.369174250390326</v>
      </c>
      <c r="EQ8" s="58">
        <v>17.070500272434884</v>
      </c>
      <c r="ER8" s="58">
        <v>26.209946602454703</v>
      </c>
      <c r="ES8" s="58">
        <v>26.512856967651555</v>
      </c>
      <c r="ET8" s="58">
        <v>28.131141146068252</v>
      </c>
      <c r="EU8" s="58">
        <v>33.730327366303349</v>
      </c>
      <c r="EV8" s="58">
        <v>32.993825345455448</v>
      </c>
      <c r="EW8" s="58">
        <v>35.759910024492505</v>
      </c>
      <c r="EX8" s="58">
        <v>42.284123272937805</v>
      </c>
      <c r="EY8" s="58">
        <v>57.282850416706601</v>
      </c>
      <c r="EZ8" s="58">
        <v>58.091440443670983</v>
      </c>
      <c r="FA8" s="60">
        <v>31.761272295098554</v>
      </c>
      <c r="FB8" s="59">
        <v>37.133566705770548</v>
      </c>
      <c r="FC8" s="58">
        <v>29.458565191001405</v>
      </c>
      <c r="FD8" s="58">
        <v>23.538250092915881</v>
      </c>
      <c r="FE8" s="58">
        <v>19.765481251886886</v>
      </c>
      <c r="FF8" s="58">
        <v>17.830035655430933</v>
      </c>
      <c r="FG8" s="58">
        <v>16.112407604361945</v>
      </c>
      <c r="FH8" s="58">
        <v>15.362318908330174</v>
      </c>
      <c r="FI8" s="58">
        <v>10.646015604936633</v>
      </c>
      <c r="FJ8" s="58">
        <v>4.3973440979028222</v>
      </c>
      <c r="FK8" s="58">
        <v>-7.4682059754952785</v>
      </c>
      <c r="FL8" s="58">
        <v>-7.0494636196865468</v>
      </c>
      <c r="FM8" s="60">
        <v>10.675290768367773</v>
      </c>
      <c r="FN8" s="59">
        <v>0.23018107246020048</v>
      </c>
      <c r="FO8" s="58">
        <v>5.0574206455374249</v>
      </c>
      <c r="FP8" s="58">
        <v>8.1552957286552097</v>
      </c>
      <c r="FQ8" s="58">
        <v>10.759304070281917</v>
      </c>
      <c r="FR8" s="58">
        <v>14.9098250898549</v>
      </c>
      <c r="FS8" s="58">
        <v>17.614284589022212</v>
      </c>
      <c r="FT8" s="58">
        <v>17.741022760849322</v>
      </c>
      <c r="FU8" s="58">
        <v>21.696090494837648</v>
      </c>
      <c r="FV8" s="58">
        <v>25.643803914274233</v>
      </c>
      <c r="FW8" s="58">
        <v>28.831828155285244</v>
      </c>
      <c r="FX8" s="58">
        <v>29.175498489879214</v>
      </c>
      <c r="FY8" s="58">
        <v>26.307332617279066</v>
      </c>
      <c r="FZ8" s="59">
        <v>29.367206776154099</v>
      </c>
      <c r="GA8" s="58">
        <v>26.920143777720252</v>
      </c>
      <c r="GB8" s="58">
        <v>24.306648539076605</v>
      </c>
      <c r="GC8" s="58">
        <v>19.909875733325677</v>
      </c>
      <c r="GD8" s="58">
        <v>9.7175208290152852</v>
      </c>
      <c r="GE8" s="58">
        <v>8.5710388014920369</v>
      </c>
      <c r="GF8" s="58">
        <v>7.9546802954201752</v>
      </c>
      <c r="GG8" s="58">
        <v>13.332779615737181</v>
      </c>
      <c r="GH8" s="58">
        <v>15.081364677492417</v>
      </c>
      <c r="GI8" s="58">
        <v>13.900337021356577</v>
      </c>
      <c r="GJ8" s="58">
        <v>18.771620872048729</v>
      </c>
      <c r="GK8" s="60">
        <v>19.151473172003989</v>
      </c>
    </row>
    <row r="9" spans="1:212" ht="30.75" customHeight="1" x14ac:dyDescent="0.45">
      <c r="A9" s="1937" t="s">
        <v>99</v>
      </c>
      <c r="B9" s="1418">
        <v>28.228536914643996</v>
      </c>
      <c r="C9" s="1529">
        <v>27.460821931157</v>
      </c>
      <c r="D9" s="1529">
        <v>57.614804043995413</v>
      </c>
      <c r="E9" s="1529">
        <v>35.677248045471188</v>
      </c>
      <c r="F9" s="1529">
        <v>35.700664125815408</v>
      </c>
      <c r="G9" s="1529">
        <v>34.683283803938039</v>
      </c>
      <c r="H9" s="1529">
        <v>37.719621547614167</v>
      </c>
      <c r="I9" s="1529">
        <v>36.664426272012541</v>
      </c>
      <c r="J9" s="1529">
        <v>47.111959312625686</v>
      </c>
      <c r="K9" s="1529">
        <v>42.251762250813599</v>
      </c>
      <c r="L9" s="1529">
        <v>42.273922691432354</v>
      </c>
      <c r="M9" s="47">
        <v>45.007710149701573</v>
      </c>
      <c r="N9" s="1909">
        <v>41.579902269148562</v>
      </c>
      <c r="O9" s="1909">
        <v>51.499199403175488</v>
      </c>
      <c r="P9" s="1909">
        <v>37.57486182458014</v>
      </c>
      <c r="Q9" s="1909">
        <v>48.983431075545482</v>
      </c>
      <c r="R9" s="1909">
        <v>53.211478801455023</v>
      </c>
      <c r="S9" s="1909">
        <v>52.499842915701578</v>
      </c>
      <c r="T9" s="1909">
        <v>52.675366259601098</v>
      </c>
      <c r="U9" s="1909">
        <v>48.396192600799417</v>
      </c>
      <c r="V9" s="1909">
        <v>37.832538699494719</v>
      </c>
      <c r="W9" s="1909">
        <v>41.302697786976928</v>
      </c>
      <c r="X9" s="1909">
        <v>43.614278496129309</v>
      </c>
      <c r="Y9" s="1909">
        <v>31.067764717251812</v>
      </c>
      <c r="Z9" s="46">
        <v>38.777568317989328</v>
      </c>
      <c r="AA9" s="1909">
        <v>24.974592989449619</v>
      </c>
      <c r="AB9" s="1909">
        <v>16.879225833983114</v>
      </c>
      <c r="AC9" s="1528">
        <v>20.224505796557079</v>
      </c>
      <c r="AD9" s="1909">
        <v>35.728537505057091</v>
      </c>
      <c r="AE9" s="1528">
        <v>45.068329102851592</v>
      </c>
      <c r="AF9" s="1528">
        <v>38.01560919986899</v>
      </c>
      <c r="AG9" s="1528">
        <v>31.551988107716177</v>
      </c>
      <c r="AH9" s="1528">
        <v>49.302822601773414</v>
      </c>
      <c r="AI9" s="1528">
        <v>30.03804302968598</v>
      </c>
      <c r="AJ9" s="1528">
        <v>30.852083619055538</v>
      </c>
      <c r="AK9" s="72">
        <v>36.004354137107072</v>
      </c>
      <c r="AL9" s="1528">
        <v>32.817804017645337</v>
      </c>
      <c r="AM9" s="1528">
        <v>47.786033350081468</v>
      </c>
      <c r="AN9" s="1528">
        <v>47.332830608297115</v>
      </c>
      <c r="AO9" s="1909">
        <v>46.387631391311061</v>
      </c>
      <c r="AP9" s="1909">
        <v>24.499834755217421</v>
      </c>
      <c r="AQ9" s="1528">
        <v>18.484016059863649</v>
      </c>
      <c r="AR9" s="1528">
        <v>19.587890493087691</v>
      </c>
      <c r="AS9" s="1528">
        <v>28.857770230598966</v>
      </c>
      <c r="AT9" s="1528">
        <v>21.025251126034703</v>
      </c>
      <c r="AU9" s="1528">
        <v>18.617204195149782</v>
      </c>
      <c r="AV9" s="1528">
        <v>14.759591462832944</v>
      </c>
      <c r="AW9" s="1528">
        <v>15.147806955345967</v>
      </c>
      <c r="AX9" s="78">
        <v>16.422226299481469</v>
      </c>
      <c r="AY9" s="1528">
        <v>18.739577482523728</v>
      </c>
      <c r="AZ9" s="1528">
        <v>22.722528949812503</v>
      </c>
      <c r="BA9" s="1528">
        <v>28.704838982769189</v>
      </c>
      <c r="BB9" s="1528">
        <v>38.155297922890071</v>
      </c>
      <c r="BC9" s="1528">
        <v>36.784557331220277</v>
      </c>
      <c r="BD9" s="1528">
        <v>39.399669110110459</v>
      </c>
      <c r="BE9" s="1528">
        <v>40.652187861775445</v>
      </c>
      <c r="BF9" s="1528">
        <v>35.372052179876</v>
      </c>
      <c r="BG9" s="1528">
        <v>46.888518060103102</v>
      </c>
      <c r="BH9" s="1528">
        <v>47.467619055801499</v>
      </c>
      <c r="BI9" s="72">
        <v>30.200881444746152</v>
      </c>
      <c r="BJ9" s="1528">
        <v>37.893773586060007</v>
      </c>
      <c r="BK9" s="1528">
        <v>28.418731061758564</v>
      </c>
      <c r="BL9" s="1528">
        <v>23.811107586467696</v>
      </c>
      <c r="BM9" s="1911">
        <v>15.71592815942504</v>
      </c>
      <c r="BN9" s="1911">
        <v>17.737281769850966</v>
      </c>
      <c r="BO9" s="1911">
        <v>13.471353835473931</v>
      </c>
      <c r="BP9" s="1911">
        <v>7.1765050549755349</v>
      </c>
      <c r="BQ9" s="1909">
        <v>8.8484900603086345</v>
      </c>
      <c r="BR9" s="1909">
        <v>6.9223085179610289</v>
      </c>
      <c r="BS9" s="1909">
        <v>12.104031380794854</v>
      </c>
      <c r="BT9" s="1909">
        <v>8.3360902262406888</v>
      </c>
      <c r="BU9" s="1909">
        <v>24.197954781556575</v>
      </c>
      <c r="BV9" s="46">
        <v>30.63079469879537</v>
      </c>
      <c r="BW9" s="1909">
        <v>15.244490572470305</v>
      </c>
      <c r="BX9" s="1909">
        <v>25.954404977438372</v>
      </c>
      <c r="BY9" s="1909">
        <v>28.583236871040675</v>
      </c>
      <c r="BZ9" s="1909">
        <v>15.754142012996519</v>
      </c>
      <c r="CA9" s="1909">
        <v>29.910649291276314</v>
      </c>
      <c r="CB9" s="1909">
        <v>34.036205707066493</v>
      </c>
      <c r="CC9" s="1909">
        <v>28.005661660280644</v>
      </c>
      <c r="CD9" s="1909">
        <v>35.614928270264933</v>
      </c>
      <c r="CE9" s="1909">
        <v>28.247509352731438</v>
      </c>
      <c r="CF9" s="1909">
        <v>30.839334306878975</v>
      </c>
      <c r="CG9" s="47">
        <v>29.595756717024656</v>
      </c>
      <c r="CH9" s="1909">
        <v>13.738336009995056</v>
      </c>
      <c r="CI9" s="1909">
        <v>24.099186701008591</v>
      </c>
      <c r="CJ9" s="1909">
        <v>23.244831555477386</v>
      </c>
      <c r="CK9" s="1909">
        <v>21.748022416658518</v>
      </c>
      <c r="CL9" s="1909">
        <v>18.808398739326137</v>
      </c>
      <c r="CM9" s="1909">
        <v>20.929864267737464</v>
      </c>
      <c r="CN9" s="1909">
        <v>26.2018408631018</v>
      </c>
      <c r="CO9" s="1909">
        <v>19.668745112604658</v>
      </c>
      <c r="CP9" s="1909">
        <v>12.488961043885038</v>
      </c>
      <c r="CQ9" s="1909">
        <v>14.366648522810642</v>
      </c>
      <c r="CR9" s="1909">
        <v>14.986194731485657</v>
      </c>
      <c r="CS9" s="47">
        <v>13.19864029906519</v>
      </c>
      <c r="CT9" s="1909">
        <v>17.008192368522867</v>
      </c>
      <c r="CU9" s="1909">
        <v>22.710187105998301</v>
      </c>
      <c r="CV9" s="1909">
        <v>15.558296706490404</v>
      </c>
      <c r="CW9" s="1909">
        <v>14.825383825526606</v>
      </c>
      <c r="CX9" s="52">
        <v>20.491788746857598</v>
      </c>
      <c r="CY9" s="52">
        <v>13.913298355205161</v>
      </c>
      <c r="CZ9" s="52">
        <v>5.9106888738517549</v>
      </c>
      <c r="DA9" s="52">
        <v>14.222021289477095</v>
      </c>
      <c r="DB9" s="52">
        <v>16.594282538444126</v>
      </c>
      <c r="DC9" s="52">
        <v>4.2516189916957492</v>
      </c>
      <c r="DD9" s="52">
        <v>4.354651283397093</v>
      </c>
      <c r="DE9" s="53">
        <v>4.6452286996910619</v>
      </c>
      <c r="DF9" s="54">
        <v>7.8609729680291229</v>
      </c>
      <c r="DG9" s="52">
        <v>9.3334803880386517</v>
      </c>
      <c r="DH9" s="52">
        <v>16.855938203983278</v>
      </c>
      <c r="DI9" s="52">
        <v>7.5489369408814122</v>
      </c>
      <c r="DJ9" s="52">
        <v>10.581004086765343</v>
      </c>
      <c r="DK9" s="52">
        <v>8.1294272637253862</v>
      </c>
      <c r="DL9" s="52">
        <v>14.707268594832335</v>
      </c>
      <c r="DM9" s="52">
        <v>15.003599836106618</v>
      </c>
      <c r="DN9" s="52">
        <v>14.021464773214998</v>
      </c>
      <c r="DO9" s="52">
        <v>26.066580390317505</v>
      </c>
      <c r="DP9" s="52">
        <v>20.863487621274281</v>
      </c>
      <c r="DQ9" s="64">
        <v>34.393607259653571</v>
      </c>
      <c r="DR9" s="54">
        <v>24.139038853758944</v>
      </c>
      <c r="DS9" s="52">
        <v>19.116032898181068</v>
      </c>
      <c r="DT9" s="52">
        <v>20.409180298508378</v>
      </c>
      <c r="DU9" s="52">
        <v>21.704855172358783</v>
      </c>
      <c r="DV9" s="58">
        <v>22.328978851651637</v>
      </c>
      <c r="DW9" s="58">
        <v>16.618673776973036</v>
      </c>
      <c r="DX9" s="58">
        <v>24.390229699252153</v>
      </c>
      <c r="DY9" s="58">
        <v>20.243674181616143</v>
      </c>
      <c r="DZ9" s="58">
        <v>31.745079658475106</v>
      </c>
      <c r="EA9" s="58">
        <v>26.143692636369241</v>
      </c>
      <c r="EB9" s="58">
        <v>31.435196490246241</v>
      </c>
      <c r="EC9" s="58">
        <v>24.868595156221041</v>
      </c>
      <c r="ED9" s="59">
        <v>31.660921396415876</v>
      </c>
      <c r="EE9" s="58">
        <v>34.830597097905084</v>
      </c>
      <c r="EF9" s="58">
        <v>22.529807457321539</v>
      </c>
      <c r="EG9" s="58">
        <v>31.952930046752925</v>
      </c>
      <c r="EH9" s="58">
        <v>35.54009585788576</v>
      </c>
      <c r="EI9" s="58">
        <v>41.166769412391702</v>
      </c>
      <c r="EJ9" s="58">
        <v>39.850848471029842</v>
      </c>
      <c r="EK9" s="58">
        <v>36.700141063088701</v>
      </c>
      <c r="EL9" s="58">
        <v>29.066062423902455</v>
      </c>
      <c r="EM9" s="58">
        <v>25.855918072138046</v>
      </c>
      <c r="EN9" s="58">
        <v>21.330287581822255</v>
      </c>
      <c r="EO9" s="60">
        <v>20.004302507693986</v>
      </c>
      <c r="EP9" s="59">
        <v>24.493752418002156</v>
      </c>
      <c r="EQ9" s="58">
        <v>21.890646482823083</v>
      </c>
      <c r="ER9" s="58">
        <v>28.540506575579471</v>
      </c>
      <c r="ES9" s="58">
        <v>33.776598005489291</v>
      </c>
      <c r="ET9" s="58">
        <v>27.373977436847085</v>
      </c>
      <c r="EU9" s="58">
        <v>33.757937744959186</v>
      </c>
      <c r="EV9" s="58">
        <v>24.25080158111119</v>
      </c>
      <c r="EW9" s="58">
        <v>33.070586295401959</v>
      </c>
      <c r="EX9" s="58">
        <v>36.642466463459144</v>
      </c>
      <c r="EY9" s="58">
        <v>62.71802381300364</v>
      </c>
      <c r="EZ9" s="58">
        <v>62.602360393430033</v>
      </c>
      <c r="FA9" s="60">
        <v>57.484081864858119</v>
      </c>
      <c r="FB9" s="59">
        <v>39.561937713727268</v>
      </c>
      <c r="FC9" s="58">
        <v>54.315448367911024</v>
      </c>
      <c r="FD9" s="58">
        <v>28.917264082287609</v>
      </c>
      <c r="FE9" s="58">
        <v>46.481882421688979</v>
      </c>
      <c r="FF9" s="58">
        <v>32.41727615037626</v>
      </c>
      <c r="FG9" s="58">
        <v>29.24140059080127</v>
      </c>
      <c r="FH9" s="58">
        <v>22.560053184460926</v>
      </c>
      <c r="FI9" s="58">
        <v>25.518600265771706</v>
      </c>
      <c r="FJ9" s="58">
        <v>18.675880327951731</v>
      </c>
      <c r="FK9" s="58">
        <v>-2.5830391888435833</v>
      </c>
      <c r="FL9" s="58">
        <v>16.908933283778936</v>
      </c>
      <c r="FM9" s="60">
        <v>29.654107562103647</v>
      </c>
      <c r="FN9" s="59">
        <v>26.032789676586265</v>
      </c>
      <c r="FO9" s="58">
        <v>25.291545620037901</v>
      </c>
      <c r="FP9" s="58">
        <v>53.890219083129494</v>
      </c>
      <c r="FQ9" s="58">
        <v>51.878139038083582</v>
      </c>
      <c r="FR9" s="58">
        <v>75.419276495674708</v>
      </c>
      <c r="FS9" s="58">
        <v>77.369634834599239</v>
      </c>
      <c r="FT9" s="58">
        <v>78.189916317669343</v>
      </c>
      <c r="FU9" s="58">
        <v>86.184367322336783</v>
      </c>
      <c r="FV9" s="58">
        <v>90.202603975587053</v>
      </c>
      <c r="FW9" s="58">
        <v>104.48684192291098</v>
      </c>
      <c r="FX9" s="58">
        <v>75.424050387659165</v>
      </c>
      <c r="FY9" s="58">
        <v>47.820161503357305</v>
      </c>
      <c r="FZ9" s="59">
        <v>74.194927577295573</v>
      </c>
      <c r="GA9" s="58">
        <v>68.812715798765907</v>
      </c>
      <c r="GB9" s="58">
        <v>60.826921602270659</v>
      </c>
      <c r="GC9" s="58">
        <v>37.988072635114413</v>
      </c>
      <c r="GD9" s="58">
        <v>27.605837471485508</v>
      </c>
      <c r="GE9" s="58">
        <v>1.9511728603204119</v>
      </c>
      <c r="GF9" s="58">
        <v>14.172902381202306</v>
      </c>
      <c r="GG9" s="58">
        <v>4.4583574904146559</v>
      </c>
      <c r="GH9" s="58">
        <v>-6.3845962386855319</v>
      </c>
      <c r="GI9" s="58">
        <v>7.2781954751533817E-2</v>
      </c>
      <c r="GJ9" s="58">
        <v>-1.6220217008747255</v>
      </c>
      <c r="GK9" s="60">
        <v>12.489925517925599</v>
      </c>
    </row>
    <row r="10" spans="1:212" ht="30.75" customHeight="1" x14ac:dyDescent="0.45">
      <c r="A10" s="1937" t="s">
        <v>100</v>
      </c>
      <c r="B10" s="1418">
        <v>27.818003544454694</v>
      </c>
      <c r="C10" s="1529">
        <v>31.323367087102795</v>
      </c>
      <c r="D10" s="1529">
        <v>34.722829600300642</v>
      </c>
      <c r="E10" s="1529">
        <v>31.997381242678593</v>
      </c>
      <c r="F10" s="1529">
        <v>32.345334990500582</v>
      </c>
      <c r="G10" s="1529">
        <v>34.899768431322563</v>
      </c>
      <c r="H10" s="1529">
        <v>31.758380583764946</v>
      </c>
      <c r="I10" s="1529">
        <v>33.113643970574991</v>
      </c>
      <c r="J10" s="1529">
        <v>35.921570730583838</v>
      </c>
      <c r="K10" s="1529">
        <v>39.560786781788963</v>
      </c>
      <c r="L10" s="1529">
        <v>39.138147695411398</v>
      </c>
      <c r="M10" s="47">
        <v>44.834492002309375</v>
      </c>
      <c r="N10" s="1909">
        <v>37.226129593840398</v>
      </c>
      <c r="O10" s="1909">
        <v>36.192842952570125</v>
      </c>
      <c r="P10" s="1909">
        <v>36.409851571041621</v>
      </c>
      <c r="Q10" s="1909">
        <v>41.397582158480375</v>
      </c>
      <c r="R10" s="1909">
        <v>39.157563199196296</v>
      </c>
      <c r="S10" s="1909">
        <v>36.629507811584496</v>
      </c>
      <c r="T10" s="1909">
        <v>39.658909565396797</v>
      </c>
      <c r="U10" s="1909">
        <v>40.592520734500994</v>
      </c>
      <c r="V10" s="1909">
        <v>39.228922260358502</v>
      </c>
      <c r="W10" s="1909">
        <v>36.884998754375012</v>
      </c>
      <c r="X10" s="1909">
        <v>29.197191898044682</v>
      </c>
      <c r="Y10" s="1909">
        <v>30.232454118246888</v>
      </c>
      <c r="Z10" s="46">
        <v>29.663453656494919</v>
      </c>
      <c r="AA10" s="1909">
        <v>30.406971094633374</v>
      </c>
      <c r="AB10" s="1909">
        <v>23.559319726638783</v>
      </c>
      <c r="AC10" s="1528">
        <v>25.023939776643054</v>
      </c>
      <c r="AD10" s="1909">
        <v>28.910891625874193</v>
      </c>
      <c r="AE10" s="1528">
        <v>30.020672997575737</v>
      </c>
      <c r="AF10" s="1528">
        <v>28.109019760242937</v>
      </c>
      <c r="AG10" s="1528">
        <v>27.908110543666087</v>
      </c>
      <c r="AH10" s="1528">
        <v>24.873170487466467</v>
      </c>
      <c r="AI10" s="1528">
        <v>18.502725266140942</v>
      </c>
      <c r="AJ10" s="1528">
        <v>27.495576361681074</v>
      </c>
      <c r="AK10" s="72">
        <v>22.907161390998244</v>
      </c>
      <c r="AL10" s="1528">
        <v>23.286473093238946</v>
      </c>
      <c r="AM10" s="1528">
        <v>24.553591869149962</v>
      </c>
      <c r="AN10" s="1528">
        <v>27.856911250117157</v>
      </c>
      <c r="AO10" s="1909">
        <v>25.392155322755915</v>
      </c>
      <c r="AP10" s="1909">
        <v>21.755755128960285</v>
      </c>
      <c r="AQ10" s="1528">
        <v>18.706114513744531</v>
      </c>
      <c r="AR10" s="1528">
        <v>20.757574621617756</v>
      </c>
      <c r="AS10" s="1528">
        <v>19.397158264456692</v>
      </c>
      <c r="AT10" s="1528">
        <v>22.246303488865095</v>
      </c>
      <c r="AU10" s="1528">
        <v>24.683619313462792</v>
      </c>
      <c r="AV10" s="1528">
        <v>18.986138865393642</v>
      </c>
      <c r="AW10" s="1528">
        <v>18.217934502678879</v>
      </c>
      <c r="AX10" s="78">
        <v>23.223098286089304</v>
      </c>
      <c r="AY10" s="1528">
        <v>24.744033332556945</v>
      </c>
      <c r="AZ10" s="1528">
        <v>25.410596473990644</v>
      </c>
      <c r="BA10" s="1528">
        <v>24.739600910912007</v>
      </c>
      <c r="BB10" s="1528">
        <v>27.914172294454232</v>
      </c>
      <c r="BC10" s="1528">
        <v>27.189676197821868</v>
      </c>
      <c r="BD10" s="1528">
        <v>29.594150240242058</v>
      </c>
      <c r="BE10" s="1528">
        <v>28.23636735069357</v>
      </c>
      <c r="BF10" s="1528">
        <v>24.946982572924735</v>
      </c>
      <c r="BG10" s="1528">
        <v>26.120257744194355</v>
      </c>
      <c r="BH10" s="1528">
        <v>29.557643863134263</v>
      </c>
      <c r="BI10" s="72">
        <v>33.046997924038934</v>
      </c>
      <c r="BJ10" s="1528">
        <v>30.986350962397104</v>
      </c>
      <c r="BK10" s="1528">
        <v>29.005495487302202</v>
      </c>
      <c r="BL10" s="1528">
        <v>25.526007266752671</v>
      </c>
      <c r="BM10" s="1911">
        <v>26.491449398737842</v>
      </c>
      <c r="BN10" s="1911">
        <v>24.190044178606641</v>
      </c>
      <c r="BO10" s="1911">
        <v>22.938128710403085</v>
      </c>
      <c r="BP10" s="1911">
        <v>16.699342740638045</v>
      </c>
      <c r="BQ10" s="1909">
        <v>22.66321358738217</v>
      </c>
      <c r="BR10" s="1909">
        <v>24.108434007462122</v>
      </c>
      <c r="BS10" s="1909">
        <v>27.555429343243574</v>
      </c>
      <c r="BT10" s="1909">
        <v>24.826300834879198</v>
      </c>
      <c r="BU10" s="1909">
        <v>26.628358568395694</v>
      </c>
      <c r="BV10" s="46">
        <v>26.560933186097046</v>
      </c>
      <c r="BW10" s="1909">
        <v>20.138697731565447</v>
      </c>
      <c r="BX10" s="1909">
        <v>20.822588786485618</v>
      </c>
      <c r="BY10" s="1909">
        <v>21.843446326508587</v>
      </c>
      <c r="BZ10" s="1909">
        <v>24.79488640118084</v>
      </c>
      <c r="CA10" s="1909">
        <v>23.74242618212692</v>
      </c>
      <c r="CB10" s="1909">
        <v>27.985085180824989</v>
      </c>
      <c r="CC10" s="1909">
        <v>27.006427471144569</v>
      </c>
      <c r="CD10" s="1909">
        <v>26.483626218174994</v>
      </c>
      <c r="CE10" s="1910">
        <v>22.694005421614239</v>
      </c>
      <c r="CF10" s="1910">
        <v>24.102301490726653</v>
      </c>
      <c r="CG10" s="79">
        <v>24.645384063730248</v>
      </c>
      <c r="CH10" s="1909">
        <v>28.008822932879585</v>
      </c>
      <c r="CI10" s="1909">
        <v>31.752360136158899</v>
      </c>
      <c r="CJ10" s="1909">
        <v>32.480103743909105</v>
      </c>
      <c r="CK10" s="1909">
        <v>31.228864817716694</v>
      </c>
      <c r="CL10" s="1909">
        <v>26.380809011046779</v>
      </c>
      <c r="CM10" s="1909">
        <v>32.964785595625237</v>
      </c>
      <c r="CN10" s="1909">
        <v>35.054205936665241</v>
      </c>
      <c r="CO10" s="1909">
        <v>28.060120114071108</v>
      </c>
      <c r="CP10" s="1909">
        <v>25.407371780687416</v>
      </c>
      <c r="CQ10" s="1909">
        <v>28.592738976642874</v>
      </c>
      <c r="CR10" s="1909">
        <v>21.8793855615375</v>
      </c>
      <c r="CS10" s="47">
        <v>19.819565589183764</v>
      </c>
      <c r="CT10" s="52">
        <v>15.821676411827834</v>
      </c>
      <c r="CU10" s="52">
        <v>16.942711958417476</v>
      </c>
      <c r="CV10" s="52">
        <v>20.173476416798675</v>
      </c>
      <c r="CW10" s="52">
        <v>20.099623121850875</v>
      </c>
      <c r="CX10" s="52">
        <v>21.634565891212752</v>
      </c>
      <c r="CY10" s="52">
        <v>16.589451255549093</v>
      </c>
      <c r="CZ10" s="52">
        <v>17.230939799586121</v>
      </c>
      <c r="DA10" s="52">
        <v>24.576119813197916</v>
      </c>
      <c r="DB10" s="52">
        <v>25.286994555038401</v>
      </c>
      <c r="DC10" s="52">
        <v>18.52299108844484</v>
      </c>
      <c r="DD10" s="52">
        <v>21.034013838545906</v>
      </c>
      <c r="DE10" s="53">
        <v>16.017935006212404</v>
      </c>
      <c r="DF10" s="54">
        <v>19.09829206180682</v>
      </c>
      <c r="DG10" s="52">
        <v>21.582510108205977</v>
      </c>
      <c r="DH10" s="52">
        <v>19.134821769176824</v>
      </c>
      <c r="DI10" s="52">
        <v>16.319320784504022</v>
      </c>
      <c r="DJ10" s="52">
        <v>15.512298929100909</v>
      </c>
      <c r="DK10" s="52">
        <v>18.015999965472762</v>
      </c>
      <c r="DL10" s="52">
        <v>13.001620051825258</v>
      </c>
      <c r="DM10" s="52">
        <v>9.5031614103074702</v>
      </c>
      <c r="DN10" s="52">
        <v>14.486736755751117</v>
      </c>
      <c r="DO10" s="52">
        <v>15.220687304471014</v>
      </c>
      <c r="DP10" s="52">
        <v>14.906464466478875</v>
      </c>
      <c r="DQ10" s="53">
        <v>16.020316746868012</v>
      </c>
      <c r="DR10" s="54">
        <v>11.427256440192091</v>
      </c>
      <c r="DS10" s="52">
        <v>12.370665315343787</v>
      </c>
      <c r="DT10" s="52">
        <v>12.738227044000316</v>
      </c>
      <c r="DU10" s="52">
        <v>14.84422112999364</v>
      </c>
      <c r="DV10" s="58">
        <v>20.330416796094308</v>
      </c>
      <c r="DW10" s="58">
        <v>22.128669649587263</v>
      </c>
      <c r="DX10" s="58">
        <v>25.267860833230316</v>
      </c>
      <c r="DY10" s="58">
        <v>26.964821319741628</v>
      </c>
      <c r="DZ10" s="58">
        <v>30.656549051331684</v>
      </c>
      <c r="EA10" s="58">
        <v>30.738087566991812</v>
      </c>
      <c r="EB10" s="58">
        <v>33.51804213792029</v>
      </c>
      <c r="EC10" s="58">
        <v>34.979050980600547</v>
      </c>
      <c r="ED10" s="59">
        <v>35.151925369426863</v>
      </c>
      <c r="EE10" s="58">
        <v>31.909195334129148</v>
      </c>
      <c r="EF10" s="58">
        <v>31.12346253223599</v>
      </c>
      <c r="EG10" s="58">
        <v>27.802858695368826</v>
      </c>
      <c r="EH10" s="58">
        <v>24.171808044406639</v>
      </c>
      <c r="EI10" s="58">
        <v>22.428117807885673</v>
      </c>
      <c r="EJ10" s="58">
        <v>21.83084707272873</v>
      </c>
      <c r="EK10" s="58">
        <v>21.603874780943254</v>
      </c>
      <c r="EL10" s="58">
        <v>14.110437825031747</v>
      </c>
      <c r="EM10" s="58">
        <v>15.136932685248794</v>
      </c>
      <c r="EN10" s="58">
        <v>12.269510622994877</v>
      </c>
      <c r="EO10" s="60">
        <v>11.996439927040104</v>
      </c>
      <c r="EP10" s="59">
        <v>16.847685415470902</v>
      </c>
      <c r="EQ10" s="58">
        <v>16.520325282692472</v>
      </c>
      <c r="ER10" s="58">
        <v>13.756763375614023</v>
      </c>
      <c r="ES10" s="58">
        <v>14.424003519179207</v>
      </c>
      <c r="ET10" s="58">
        <v>13.067557549003705</v>
      </c>
      <c r="EU10" s="58">
        <v>13.032350823515637</v>
      </c>
      <c r="EV10" s="58">
        <v>15.253467687163846</v>
      </c>
      <c r="EW10" s="58">
        <v>14.729231625999638</v>
      </c>
      <c r="EX10" s="58">
        <v>14.224563020627512</v>
      </c>
      <c r="EY10" s="58">
        <v>20.43143387158446</v>
      </c>
      <c r="EZ10" s="58">
        <v>24.78672069492891</v>
      </c>
      <c r="FA10" s="60">
        <v>27.809702188744502</v>
      </c>
      <c r="FB10" s="59">
        <v>29.321284894745105</v>
      </c>
      <c r="FC10" s="58">
        <v>33.976802747469833</v>
      </c>
      <c r="FD10" s="58">
        <v>39.679172788876031</v>
      </c>
      <c r="FE10" s="58">
        <v>43.05060139621073</v>
      </c>
      <c r="FF10" s="58">
        <v>41.287251706178111</v>
      </c>
      <c r="FG10" s="58">
        <v>40.92645889808324</v>
      </c>
      <c r="FH10" s="58">
        <v>39.962308051848169</v>
      </c>
      <c r="FI10" s="58">
        <v>40.579075474667391</v>
      </c>
      <c r="FJ10" s="58">
        <v>43.425122360890555</v>
      </c>
      <c r="FK10" s="58">
        <v>34.737814265932144</v>
      </c>
      <c r="FL10" s="58">
        <v>32.660257725697541</v>
      </c>
      <c r="FM10" s="60">
        <v>37.20761949957145</v>
      </c>
      <c r="FN10" s="59">
        <v>29.761638817682122</v>
      </c>
      <c r="FO10" s="58">
        <v>28.611327899552229</v>
      </c>
      <c r="FP10" s="58">
        <v>28.387112981819328</v>
      </c>
      <c r="FQ10" s="58">
        <v>30.987838060894003</v>
      </c>
      <c r="FR10" s="58">
        <v>33.153885698048803</v>
      </c>
      <c r="FS10" s="58">
        <v>35.623034389600463</v>
      </c>
      <c r="FT10" s="58">
        <v>36.675291705757473</v>
      </c>
      <c r="FU10" s="58">
        <v>38.624877293566648</v>
      </c>
      <c r="FV10" s="58">
        <v>44.504799657069569</v>
      </c>
      <c r="FW10" s="58">
        <v>45.192447733978192</v>
      </c>
      <c r="FX10" s="58">
        <v>43.229708634562705</v>
      </c>
      <c r="FY10" s="58">
        <v>33.640763802346505</v>
      </c>
      <c r="FZ10" s="59">
        <v>34.974522838672662</v>
      </c>
      <c r="GA10" s="58">
        <v>34.951483965698557</v>
      </c>
      <c r="GB10" s="58">
        <v>34.480388102529112</v>
      </c>
      <c r="GC10" s="58">
        <v>31.826802860357173</v>
      </c>
      <c r="GD10" s="58">
        <v>34.75919932228868</v>
      </c>
      <c r="GE10" s="58">
        <v>30.295618053862881</v>
      </c>
      <c r="GF10" s="58">
        <v>32.442959241975615</v>
      </c>
      <c r="GG10" s="58">
        <v>28.236026926612453</v>
      </c>
      <c r="GH10" s="58">
        <v>21.35</v>
      </c>
      <c r="GI10" s="58">
        <v>18.555035871455217</v>
      </c>
      <c r="GJ10" s="58">
        <v>18.562357339348367</v>
      </c>
      <c r="GK10" s="60">
        <v>26.880847360806825</v>
      </c>
    </row>
    <row r="11" spans="1:212" ht="30.75" customHeight="1" x14ac:dyDescent="0.45">
      <c r="A11" s="1937" t="s">
        <v>101</v>
      </c>
      <c r="B11" s="1418">
        <v>30.654107323199554</v>
      </c>
      <c r="C11" s="1529">
        <v>28.641775808458657</v>
      </c>
      <c r="D11" s="1529">
        <v>28.326457187261699</v>
      </c>
      <c r="E11" s="1529">
        <v>26.923426148232444</v>
      </c>
      <c r="F11" s="1529">
        <v>25.350298876385914</v>
      </c>
      <c r="G11" s="1529">
        <v>25.810312504492174</v>
      </c>
      <c r="H11" s="1529">
        <v>22.480417762067241</v>
      </c>
      <c r="I11" s="1529">
        <v>24.55843686717354</v>
      </c>
      <c r="J11" s="1529">
        <v>27.976840757209477</v>
      </c>
      <c r="K11" s="1529">
        <v>33.046905620566449</v>
      </c>
      <c r="L11" s="1529">
        <v>33.090109964403361</v>
      </c>
      <c r="M11" s="47">
        <v>33.801385248050138</v>
      </c>
      <c r="N11" s="1909">
        <v>33.481076919525712</v>
      </c>
      <c r="O11" s="1909">
        <v>35.920572936091148</v>
      </c>
      <c r="P11" s="1909">
        <v>36.026320393592634</v>
      </c>
      <c r="Q11" s="1909">
        <v>41.512312153283325</v>
      </c>
      <c r="R11" s="1909">
        <v>40.7068745153816</v>
      </c>
      <c r="S11" s="1909">
        <v>40.162773842917488</v>
      </c>
      <c r="T11" s="1909">
        <v>42.550890608044931</v>
      </c>
      <c r="U11" s="1909">
        <v>42.093477877035411</v>
      </c>
      <c r="V11" s="1909">
        <v>41.89878167953205</v>
      </c>
      <c r="W11" s="1909">
        <v>38.088896392516403</v>
      </c>
      <c r="X11" s="1909">
        <v>34.573142999869887</v>
      </c>
      <c r="Y11" s="1909">
        <v>33.171309421933785</v>
      </c>
      <c r="Z11" s="46">
        <v>32.631210138828038</v>
      </c>
      <c r="AA11" s="1909">
        <v>33.167373577513871</v>
      </c>
      <c r="AB11" s="1909">
        <v>29.060561575000033</v>
      </c>
      <c r="AC11" s="1528">
        <v>30.074848695834167</v>
      </c>
      <c r="AD11" s="1909">
        <v>34.652088655430106</v>
      </c>
      <c r="AE11" s="1528">
        <v>34.186129373764814</v>
      </c>
      <c r="AF11" s="1528">
        <v>29.644303176816678</v>
      </c>
      <c r="AG11" s="1528">
        <v>30.763803689934278</v>
      </c>
      <c r="AH11" s="1528">
        <v>28.771876666114849</v>
      </c>
      <c r="AI11" s="1528">
        <v>21.931726668147043</v>
      </c>
      <c r="AJ11" s="1528">
        <v>26.249979729881833</v>
      </c>
      <c r="AK11" s="72">
        <v>24.318842653702099</v>
      </c>
      <c r="AL11" s="1528">
        <v>22.667922180474555</v>
      </c>
      <c r="AM11" s="1528">
        <v>23.18130214119909</v>
      </c>
      <c r="AN11" s="1528">
        <v>24.273040160326211</v>
      </c>
      <c r="AO11" s="1909">
        <v>20.369164911665738</v>
      </c>
      <c r="AP11" s="1909">
        <v>17.054034965687713</v>
      </c>
      <c r="AQ11" s="1528">
        <v>14.236711650485834</v>
      </c>
      <c r="AR11" s="1528">
        <v>17.067439472213096</v>
      </c>
      <c r="AS11" s="1528">
        <v>15.471176560492307</v>
      </c>
      <c r="AT11" s="1528">
        <v>17.568259570098999</v>
      </c>
      <c r="AU11" s="1528">
        <v>20.810223255801375</v>
      </c>
      <c r="AV11" s="1528">
        <v>17.690398204369885</v>
      </c>
      <c r="AW11" s="1528">
        <v>19.084688378626158</v>
      </c>
      <c r="AX11" s="78">
        <v>25.021266279647737</v>
      </c>
      <c r="AY11" s="1528">
        <v>25.824346976621506</v>
      </c>
      <c r="AZ11" s="1528">
        <v>27.069004608265846</v>
      </c>
      <c r="BA11" s="1528">
        <v>28.717546199527689</v>
      </c>
      <c r="BB11" s="1528">
        <v>30.835623222313234</v>
      </c>
      <c r="BC11" s="1528">
        <v>31.903527001998476</v>
      </c>
      <c r="BD11" s="1528">
        <v>35.183588990189939</v>
      </c>
      <c r="BE11" s="1528">
        <v>36.18299322093528</v>
      </c>
      <c r="BF11" s="1528">
        <v>33.562833055666765</v>
      </c>
      <c r="BG11" s="1528">
        <v>33.93476107892959</v>
      </c>
      <c r="BH11" s="1528">
        <v>34.437268123414036</v>
      </c>
      <c r="BI11" s="72">
        <v>36.774867479464547</v>
      </c>
      <c r="BJ11" s="1528">
        <v>32.719113102401252</v>
      </c>
      <c r="BK11" s="1528">
        <v>33.038115797444114</v>
      </c>
      <c r="BL11" s="1528">
        <v>31.401780602072794</v>
      </c>
      <c r="BM11" s="1911">
        <v>33.112076808576774</v>
      </c>
      <c r="BN11" s="1911">
        <v>33.074815811728087</v>
      </c>
      <c r="BO11" s="1911">
        <v>34.90379793074063</v>
      </c>
      <c r="BP11" s="1911">
        <v>18.58312532580446</v>
      </c>
      <c r="BQ11" s="1909">
        <v>25.573319184715594</v>
      </c>
      <c r="BR11" s="1909">
        <v>23.317630837428503</v>
      </c>
      <c r="BS11" s="1909">
        <v>26.785883031958146</v>
      </c>
      <c r="BT11" s="1909">
        <v>26.130531197112418</v>
      </c>
      <c r="BU11" s="1909">
        <v>26.089459756077215</v>
      </c>
      <c r="BV11" s="46">
        <v>25.232078760130982</v>
      </c>
      <c r="BW11" s="1909">
        <v>19.257064502509635</v>
      </c>
      <c r="BX11" s="1909">
        <v>18.094262900898972</v>
      </c>
      <c r="BY11" s="1909">
        <v>16.324872751093377</v>
      </c>
      <c r="BZ11" s="1909">
        <v>16.827785096538193</v>
      </c>
      <c r="CA11" s="1909">
        <v>12.03692584083187</v>
      </c>
      <c r="CB11" s="1909">
        <v>25.920826015194809</v>
      </c>
      <c r="CC11" s="1909">
        <v>20.534297532226976</v>
      </c>
      <c r="CD11" s="1909">
        <v>22.31039105327617</v>
      </c>
      <c r="CE11" s="1910">
        <v>19.781763484276958</v>
      </c>
      <c r="CF11" s="1910">
        <v>20.775205638612594</v>
      </c>
      <c r="CG11" s="79">
        <v>22.035961770420577</v>
      </c>
      <c r="CH11" s="1909">
        <v>26.67888476302851</v>
      </c>
      <c r="CI11" s="1909">
        <v>29.866695724416381</v>
      </c>
      <c r="CJ11" s="1909">
        <v>28.248266465319194</v>
      </c>
      <c r="CK11" s="1909">
        <v>26.613581330033821</v>
      </c>
      <c r="CL11" s="1909">
        <v>23.68196844044974</v>
      </c>
      <c r="CM11" s="1909">
        <v>28.942331995335778</v>
      </c>
      <c r="CN11" s="1909">
        <v>29.967500513390256</v>
      </c>
      <c r="CO11" s="1909">
        <v>24.949779158829344</v>
      </c>
      <c r="CP11" s="1909">
        <v>23.056213250172707</v>
      </c>
      <c r="CQ11" s="1909">
        <v>25.521813840111275</v>
      </c>
      <c r="CR11" s="1909">
        <v>20.349074055019866</v>
      </c>
      <c r="CS11" s="47">
        <v>16.718471625927855</v>
      </c>
      <c r="CT11" s="52">
        <v>12.483076002732773</v>
      </c>
      <c r="CU11" s="52">
        <v>12.19212506479721</v>
      </c>
      <c r="CV11" s="52">
        <v>15.787246712784974</v>
      </c>
      <c r="CW11" s="52">
        <v>17.471079670275593</v>
      </c>
      <c r="CX11" s="52">
        <v>17.995153293457467</v>
      </c>
      <c r="CY11" s="52">
        <v>14.186839024745579</v>
      </c>
      <c r="CZ11" s="52">
        <v>16.814534253969747</v>
      </c>
      <c r="DA11" s="52">
        <v>23.093575766502461</v>
      </c>
      <c r="DB11" s="52">
        <v>24.088670997599838</v>
      </c>
      <c r="DC11" s="52">
        <v>17.232600802705299</v>
      </c>
      <c r="DD11" s="52">
        <v>19.158577466541217</v>
      </c>
      <c r="DE11" s="53">
        <v>15.656078947000363</v>
      </c>
      <c r="DF11" s="54">
        <v>19.548001979935247</v>
      </c>
      <c r="DG11" s="52">
        <v>22.387307556358003</v>
      </c>
      <c r="DH11" s="52">
        <v>21.567169999674583</v>
      </c>
      <c r="DI11" s="52">
        <v>18.517280615594387</v>
      </c>
      <c r="DJ11" s="52">
        <v>18.809087691756044</v>
      </c>
      <c r="DK11" s="52">
        <v>22.097051920441736</v>
      </c>
      <c r="DL11" s="52">
        <v>14.812080621456204</v>
      </c>
      <c r="DM11" s="52">
        <v>11.832191436975981</v>
      </c>
      <c r="DN11" s="52">
        <v>16.32496347415082</v>
      </c>
      <c r="DO11" s="52">
        <v>16.33652566847481</v>
      </c>
      <c r="DP11" s="52">
        <v>18.248045484145649</v>
      </c>
      <c r="DQ11" s="53">
        <v>21.641458168687102</v>
      </c>
      <c r="DR11" s="54">
        <v>16.960015414199002</v>
      </c>
      <c r="DS11" s="52">
        <v>14.538242060859009</v>
      </c>
      <c r="DT11" s="52">
        <v>13.524301917695492</v>
      </c>
      <c r="DU11" s="52">
        <v>16.810461389555332</v>
      </c>
      <c r="DV11" s="58">
        <v>20.582106101035723</v>
      </c>
      <c r="DW11" s="58">
        <v>20.333300952367892</v>
      </c>
      <c r="DX11" s="58">
        <v>23.87133723565238</v>
      </c>
      <c r="DY11" s="58">
        <v>24.802383649763637</v>
      </c>
      <c r="DZ11" s="58">
        <v>27.088003802679459</v>
      </c>
      <c r="EA11" s="58">
        <v>29.970572647987215</v>
      </c>
      <c r="EB11" s="58">
        <v>29.913786295569533</v>
      </c>
      <c r="EC11" s="58">
        <v>29.581586200457878</v>
      </c>
      <c r="ED11" s="59">
        <v>28.364876334685761</v>
      </c>
      <c r="EE11" s="58">
        <v>29.102044520046675</v>
      </c>
      <c r="EF11" s="58">
        <v>28.566957663050594</v>
      </c>
      <c r="EG11" s="58">
        <v>25.781295597488917</v>
      </c>
      <c r="EH11" s="58">
        <v>22.236203367951045</v>
      </c>
      <c r="EI11" s="58">
        <v>21.286214796052416</v>
      </c>
      <c r="EJ11" s="58">
        <v>20.754979548673958</v>
      </c>
      <c r="EK11" s="58">
        <v>20.166277644020369</v>
      </c>
      <c r="EL11" s="58">
        <v>14.168055305184769</v>
      </c>
      <c r="EM11" s="58">
        <v>14.50590029042039</v>
      </c>
      <c r="EN11" s="58">
        <v>12.906068113646759</v>
      </c>
      <c r="EO11" s="60">
        <v>12.549007984603975</v>
      </c>
      <c r="EP11" s="59">
        <v>16.526500768035458</v>
      </c>
      <c r="EQ11" s="58">
        <v>17.706880236480593</v>
      </c>
      <c r="ER11" s="58">
        <v>19.493383250541861</v>
      </c>
      <c r="ES11" s="58">
        <v>19.868095549313502</v>
      </c>
      <c r="ET11" s="58">
        <v>18.42334227250042</v>
      </c>
      <c r="EU11" s="58">
        <v>19.087172195211501</v>
      </c>
      <c r="EV11" s="58">
        <v>22.644235107674927</v>
      </c>
      <c r="EW11" s="58">
        <v>23.397482798014902</v>
      </c>
      <c r="EX11" s="58">
        <v>28.540900797238542</v>
      </c>
      <c r="EY11" s="58">
        <v>45.212210612638557</v>
      </c>
      <c r="EZ11" s="58">
        <v>48.108982613670733</v>
      </c>
      <c r="FA11" s="60">
        <v>32.9835449379134</v>
      </c>
      <c r="FB11" s="59">
        <v>43.294916099995447</v>
      </c>
      <c r="FC11" s="58">
        <v>44.941126683504208</v>
      </c>
      <c r="FD11" s="58">
        <v>45.020435518043755</v>
      </c>
      <c r="FE11" s="58">
        <v>45.568778278836831</v>
      </c>
      <c r="FF11" s="58">
        <v>45.079423142740268</v>
      </c>
      <c r="FG11" s="58">
        <v>44.40964653878963</v>
      </c>
      <c r="FH11" s="58">
        <v>41.379471382315636</v>
      </c>
      <c r="FI11" s="58">
        <v>40.758861008235399</v>
      </c>
      <c r="FJ11" s="58">
        <v>36.841573790663482</v>
      </c>
      <c r="FK11" s="58">
        <v>20.345257178934183</v>
      </c>
      <c r="FL11" s="58">
        <v>19.934381125474655</v>
      </c>
      <c r="FM11" s="60">
        <v>38.693947638770297</v>
      </c>
      <c r="FN11" s="59">
        <v>24.96665568500913</v>
      </c>
      <c r="FO11" s="58">
        <v>25.524023486080161</v>
      </c>
      <c r="FP11" s="58">
        <v>26.152968535040944</v>
      </c>
      <c r="FQ11" s="58">
        <v>29.912496513066667</v>
      </c>
      <c r="FR11" s="58">
        <v>33.411030526797411</v>
      </c>
      <c r="FS11" s="58">
        <v>34.07031953026565</v>
      </c>
      <c r="FT11" s="58">
        <v>35.279966568529119</v>
      </c>
      <c r="FU11" s="58">
        <v>37.136514882730424</v>
      </c>
      <c r="FV11" s="58">
        <v>41.986311864974283</v>
      </c>
      <c r="FW11" s="58">
        <v>43.799153933820747</v>
      </c>
      <c r="FX11" s="58">
        <v>39.478412739341366</v>
      </c>
      <c r="FY11" s="58">
        <v>31.902387448421109</v>
      </c>
      <c r="FZ11" s="59">
        <v>35.30129828032009</v>
      </c>
      <c r="GA11" s="58">
        <v>33.061256714248287</v>
      </c>
      <c r="GB11" s="58">
        <v>31.714374519012601</v>
      </c>
      <c r="GC11" s="58">
        <v>26.726420933632667</v>
      </c>
      <c r="GD11" s="58">
        <v>18.082103755794666</v>
      </c>
      <c r="GE11" s="58">
        <v>15.640389049925687</v>
      </c>
      <c r="GF11" s="58">
        <v>17.079260780383393</v>
      </c>
      <c r="GG11" s="58">
        <v>16.569055118200041</v>
      </c>
      <c r="GH11" s="58">
        <v>13.94</v>
      </c>
      <c r="GI11" s="58">
        <v>8.1931985222239803</v>
      </c>
      <c r="GJ11" s="58">
        <v>10.36777448897503</v>
      </c>
      <c r="GK11" s="60">
        <v>16.529747157244316</v>
      </c>
    </row>
    <row r="12" spans="1:212" ht="30.75" customHeight="1" x14ac:dyDescent="0.45">
      <c r="A12" s="1938" t="s">
        <v>102</v>
      </c>
      <c r="B12" s="81"/>
      <c r="C12" s="1908"/>
      <c r="D12" s="1908"/>
      <c r="E12" s="1908"/>
      <c r="F12" s="1908"/>
      <c r="G12" s="1908"/>
      <c r="H12" s="1908"/>
      <c r="I12" s="1908"/>
      <c r="J12" s="1908"/>
      <c r="K12" s="1908"/>
      <c r="L12" s="1908"/>
      <c r="M12" s="74"/>
      <c r="N12" s="1908"/>
      <c r="O12" s="1908"/>
      <c r="P12" s="1908"/>
      <c r="Q12" s="1908"/>
      <c r="R12" s="1913"/>
      <c r="S12" s="1908"/>
      <c r="T12" s="1908"/>
      <c r="U12" s="1908"/>
      <c r="V12" s="1908"/>
      <c r="W12" s="1908"/>
      <c r="X12" s="1908"/>
      <c r="Y12" s="24"/>
      <c r="Z12" s="4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42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4"/>
      <c r="AX12" s="4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42"/>
      <c r="BJ12" s="24"/>
      <c r="BK12" s="24"/>
      <c r="BL12" s="1528"/>
      <c r="BM12" s="1528"/>
      <c r="BN12" s="1528"/>
      <c r="BO12" s="1528"/>
      <c r="BP12" s="1528"/>
      <c r="BQ12" s="1909"/>
      <c r="BR12" s="1909"/>
      <c r="BS12" s="1909"/>
      <c r="BT12" s="1909"/>
      <c r="BU12" s="1909"/>
      <c r="BV12" s="73"/>
      <c r="BW12" s="1910"/>
      <c r="BX12" s="1910"/>
      <c r="BY12" s="1910"/>
      <c r="BZ12" s="1910"/>
      <c r="CA12" s="1910"/>
      <c r="CB12" s="1909"/>
      <c r="CC12" s="1909"/>
      <c r="CD12" s="1909"/>
      <c r="CE12" s="1909"/>
      <c r="CF12" s="1909"/>
      <c r="CG12" s="47"/>
      <c r="CH12" s="1909"/>
      <c r="CI12" s="1909"/>
      <c r="CJ12" s="1908"/>
      <c r="CK12" s="1908" t="s">
        <v>103</v>
      </c>
      <c r="CL12" s="1908"/>
      <c r="CM12" s="1908"/>
      <c r="CN12" s="1908"/>
      <c r="CO12" s="1908"/>
      <c r="CP12" s="1908"/>
      <c r="CQ12" s="1908"/>
      <c r="CR12" s="1908"/>
      <c r="CS12" s="74"/>
      <c r="CT12" s="1908"/>
      <c r="CU12" s="1908"/>
      <c r="CV12" s="1908"/>
      <c r="CW12" s="1908"/>
      <c r="CX12" s="1908"/>
      <c r="CY12" s="1908"/>
      <c r="CZ12" s="1908"/>
      <c r="DA12" s="1908"/>
      <c r="DB12" s="1908"/>
      <c r="DC12" s="1908"/>
      <c r="DD12" s="1908"/>
      <c r="DE12" s="74"/>
      <c r="DF12" s="81"/>
      <c r="DG12" s="1908"/>
      <c r="DH12" s="1908"/>
      <c r="DI12" s="1908"/>
      <c r="DJ12" s="1908"/>
      <c r="DK12" s="1908"/>
      <c r="DL12" s="1908"/>
      <c r="DM12" s="1908"/>
      <c r="DN12" s="1908"/>
      <c r="DO12" s="1908"/>
      <c r="DP12" s="1908"/>
      <c r="DQ12" s="74"/>
      <c r="DR12" s="81"/>
      <c r="DS12" s="1908"/>
      <c r="DT12" s="1908"/>
      <c r="DU12" s="1908"/>
      <c r="DV12" s="1811"/>
      <c r="DW12" s="1811"/>
      <c r="DX12" s="1811"/>
      <c r="DY12" s="1811"/>
      <c r="DZ12" s="1811"/>
      <c r="EA12" s="1811"/>
      <c r="EB12" s="1811"/>
      <c r="EC12" s="1811"/>
      <c r="ED12" s="82"/>
      <c r="EE12" s="1811"/>
      <c r="EF12" s="1811"/>
      <c r="EG12" s="1811"/>
      <c r="EH12" s="1811"/>
      <c r="EI12" s="1811"/>
      <c r="EJ12" s="1811"/>
      <c r="EK12" s="1811"/>
      <c r="EL12" s="1811"/>
      <c r="EM12" s="1811"/>
      <c r="EN12" s="1811"/>
      <c r="EO12" s="83"/>
      <c r="EP12" s="82"/>
      <c r="EQ12" s="1811"/>
      <c r="ER12" s="1811"/>
      <c r="ES12" s="1811"/>
      <c r="ET12" s="1811"/>
      <c r="EU12" s="1811"/>
      <c r="EV12" s="1811"/>
      <c r="EW12" s="1811"/>
      <c r="EX12" s="1811"/>
      <c r="EY12" s="1811"/>
      <c r="EZ12" s="1811"/>
      <c r="FA12" s="83"/>
      <c r="FB12" s="82"/>
      <c r="FC12" s="1811"/>
      <c r="FD12" s="1811"/>
      <c r="FE12" s="1811"/>
      <c r="FF12" s="1811"/>
      <c r="FG12" s="1811"/>
      <c r="FH12" s="1811"/>
      <c r="FI12" s="1811"/>
      <c r="FJ12" s="1811"/>
      <c r="FK12" s="1811"/>
      <c r="FL12" s="1811"/>
      <c r="FM12" s="83"/>
      <c r="FN12" s="82"/>
      <c r="FO12" s="1811"/>
      <c r="FP12" s="1811"/>
      <c r="FQ12" s="1811"/>
      <c r="FR12" s="1811"/>
      <c r="FS12" s="1811"/>
      <c r="FT12" s="1811"/>
      <c r="FU12" s="1811"/>
      <c r="FV12" s="1811"/>
      <c r="FW12" s="1811"/>
      <c r="FX12" s="1811"/>
      <c r="FY12" s="1811"/>
      <c r="FZ12" s="82"/>
      <c r="GA12" s="1811"/>
      <c r="GB12" s="1811"/>
      <c r="GC12" s="1811"/>
      <c r="GD12" s="1811"/>
      <c r="GE12" s="1811"/>
      <c r="GF12" s="1811"/>
      <c r="GG12" s="1811"/>
      <c r="GH12" s="1811"/>
      <c r="GI12" s="1811"/>
      <c r="GJ12" s="1811"/>
      <c r="GK12" s="83"/>
    </row>
    <row r="13" spans="1:212" ht="30.75" customHeight="1" x14ac:dyDescent="0.45">
      <c r="A13" s="1939" t="s">
        <v>106</v>
      </c>
      <c r="B13" s="54"/>
      <c r="C13" s="52"/>
      <c r="D13" s="26">
        <f t="shared" ref="D13:M13" si="0">D14-D15</f>
        <v>-584.2199999999998</v>
      </c>
      <c r="E13" s="26">
        <f t="shared" si="0"/>
        <v>0</v>
      </c>
      <c r="F13" s="26">
        <f t="shared" si="0"/>
        <v>0</v>
      </c>
      <c r="G13" s="26">
        <f t="shared" si="0"/>
        <v>-653.2199999999998</v>
      </c>
      <c r="H13" s="26">
        <f t="shared" si="0"/>
        <v>0</v>
      </c>
      <c r="I13" s="26">
        <f t="shared" si="0"/>
        <v>0</v>
      </c>
      <c r="J13" s="26">
        <f t="shared" si="0"/>
        <v>-803.4200000000003</v>
      </c>
      <c r="K13" s="26">
        <f t="shared" si="0"/>
        <v>0</v>
      </c>
      <c r="L13" s="26">
        <f t="shared" si="0"/>
        <v>0</v>
      </c>
      <c r="M13" s="84">
        <f t="shared" si="0"/>
        <v>-921.16000000000031</v>
      </c>
      <c r="N13" s="1914" t="s">
        <v>105</v>
      </c>
      <c r="O13" s="1914" t="s">
        <v>105</v>
      </c>
      <c r="P13" s="26">
        <f>P14-P15</f>
        <v>-239.73000000000047</v>
      </c>
      <c r="Q13" s="1914" t="s">
        <v>105</v>
      </c>
      <c r="R13" s="1914" t="s">
        <v>105</v>
      </c>
      <c r="S13" s="26">
        <f>S14-S15</f>
        <v>-652.42000000000007</v>
      </c>
      <c r="T13" s="26" t="s">
        <v>105</v>
      </c>
      <c r="U13" s="26" t="s">
        <v>105</v>
      </c>
      <c r="V13" s="26">
        <f>V14-V15</f>
        <v>-758.97000000000071</v>
      </c>
      <c r="W13" s="26" t="s">
        <v>105</v>
      </c>
      <c r="X13" s="26" t="s">
        <v>105</v>
      </c>
      <c r="Y13" s="26">
        <f t="shared" ref="Y13:BB13" si="1">Y14-Y15</f>
        <v>-490.96000000000015</v>
      </c>
      <c r="Z13" s="43">
        <f t="shared" si="1"/>
        <v>51.39511118070368</v>
      </c>
      <c r="AA13" s="26">
        <f t="shared" si="1"/>
        <v>8.3015789157489053</v>
      </c>
      <c r="AB13" s="26">
        <f t="shared" si="1"/>
        <v>-59.659604633434583</v>
      </c>
      <c r="AC13" s="26">
        <f t="shared" si="1"/>
        <v>-367.39096509476963</v>
      </c>
      <c r="AD13" s="26">
        <f t="shared" si="1"/>
        <v>-486.17161745245448</v>
      </c>
      <c r="AE13" s="26">
        <f t="shared" si="1"/>
        <v>-478.77095397929384</v>
      </c>
      <c r="AF13" s="26">
        <f t="shared" si="1"/>
        <v>-695.06143185051951</v>
      </c>
      <c r="AG13" s="26">
        <f t="shared" si="1"/>
        <v>-522.52874551108005</v>
      </c>
      <c r="AH13" s="26">
        <f t="shared" si="1"/>
        <v>-420.46652342926564</v>
      </c>
      <c r="AI13" s="26">
        <f t="shared" si="1"/>
        <v>-460.01090167118991</v>
      </c>
      <c r="AJ13" s="26">
        <f t="shared" si="1"/>
        <v>-384.92000000000007</v>
      </c>
      <c r="AK13" s="84">
        <f t="shared" si="1"/>
        <v>-384.82505692026893</v>
      </c>
      <c r="AL13" s="26">
        <f t="shared" si="1"/>
        <v>-32.366122087640179</v>
      </c>
      <c r="AM13" s="26">
        <f t="shared" si="1"/>
        <v>-200.27064503594966</v>
      </c>
      <c r="AN13" s="26">
        <f t="shared" si="1"/>
        <v>-86.827246694728956</v>
      </c>
      <c r="AO13" s="26">
        <f t="shared" si="1"/>
        <v>-428.8542286128461</v>
      </c>
      <c r="AP13" s="26">
        <f t="shared" si="1"/>
        <v>-243.19536680216765</v>
      </c>
      <c r="AQ13" s="26">
        <f t="shared" si="1"/>
        <v>-338.60354722817601</v>
      </c>
      <c r="AR13" s="26">
        <f t="shared" si="1"/>
        <v>-344.34115696141362</v>
      </c>
      <c r="AS13" s="26">
        <f t="shared" si="1"/>
        <v>-556.26604852935679</v>
      </c>
      <c r="AT13" s="26">
        <f t="shared" si="1"/>
        <v>-485.69446898843125</v>
      </c>
      <c r="AU13" s="26">
        <f t="shared" si="1"/>
        <v>-733.06057168783104</v>
      </c>
      <c r="AV13" s="26">
        <f t="shared" si="1"/>
        <v>-254.26186637249975</v>
      </c>
      <c r="AW13" s="26">
        <f t="shared" si="1"/>
        <v>-144.69191652548693</v>
      </c>
      <c r="AX13" s="43">
        <f t="shared" si="1"/>
        <v>-231.89774076443018</v>
      </c>
      <c r="AY13" s="26">
        <f t="shared" si="1"/>
        <v>-126.42899124680275</v>
      </c>
      <c r="AZ13" s="26">
        <f t="shared" si="1"/>
        <v>143.12485004854898</v>
      </c>
      <c r="BA13" s="26">
        <f t="shared" si="1"/>
        <v>-95.523254314379983</v>
      </c>
      <c r="BB13" s="26">
        <f t="shared" si="1"/>
        <v>-0.96740675810997345</v>
      </c>
      <c r="BC13" s="26"/>
      <c r="BD13" s="26"/>
      <c r="BE13" s="26"/>
      <c r="BF13" s="26"/>
      <c r="BG13" s="26"/>
      <c r="BH13" s="26"/>
      <c r="BI13" s="84">
        <f>BI14-BI15</f>
        <v>-152.53131427231165</v>
      </c>
      <c r="BJ13" s="26">
        <v>-125.69996095921488</v>
      </c>
      <c r="BK13" s="26">
        <v>-39.953929345989991</v>
      </c>
      <c r="BL13" s="26">
        <v>-218.9682200975534</v>
      </c>
      <c r="BM13" s="85">
        <v>-158.08399481656113</v>
      </c>
      <c r="BN13" s="85">
        <v>-232.19395472509052</v>
      </c>
      <c r="BO13" s="85">
        <v>-166.91500217414819</v>
      </c>
      <c r="BP13" s="88">
        <v>-431.57772611379801</v>
      </c>
      <c r="BQ13" s="88">
        <v>-404.82282278621005</v>
      </c>
      <c r="BR13" s="88">
        <v>-389.54960877300789</v>
      </c>
      <c r="BS13" s="1912">
        <v>-665.00212305224761</v>
      </c>
      <c r="BT13" s="1912">
        <v>-122.21801262945974</v>
      </c>
      <c r="BU13" s="1912">
        <v>-188.84889328521695</v>
      </c>
      <c r="BV13" s="87">
        <v>-247.86072406053427</v>
      </c>
      <c r="BW13" s="1912">
        <v>-149.41873142493057</v>
      </c>
      <c r="BX13" s="1912">
        <v>-278.73935246261772</v>
      </c>
      <c r="BY13" s="1912">
        <v>-259.64535710311975</v>
      </c>
      <c r="BZ13" s="1912">
        <v>-303.21676324518012</v>
      </c>
      <c r="CA13" s="1912">
        <v>-164.81175046537169</v>
      </c>
      <c r="CB13" s="1912">
        <v>-278.28991188998998</v>
      </c>
      <c r="CC13" s="1912">
        <v>-165.09848072064813</v>
      </c>
      <c r="CD13" s="1912">
        <v>26.87877632533332</v>
      </c>
      <c r="CE13" s="1912">
        <v>-191.47646435870979</v>
      </c>
      <c r="CF13" s="1912">
        <v>4.3658404328467668</v>
      </c>
      <c r="CG13" s="86">
        <v>222.04797152809033</v>
      </c>
      <c r="CH13" s="1912">
        <v>246.42236108617544</v>
      </c>
      <c r="CI13" s="1912">
        <v>252.3624133296255</v>
      </c>
      <c r="CJ13" s="1912">
        <v>413.83788694146165</v>
      </c>
      <c r="CK13" s="1912">
        <v>251.33700192584263</v>
      </c>
      <c r="CL13" s="1912">
        <v>107.13132813377683</v>
      </c>
      <c r="CM13" s="1912">
        <v>-142.34255860551343</v>
      </c>
      <c r="CN13" s="1912">
        <v>-84.800540473289175</v>
      </c>
      <c r="CO13" s="1912">
        <v>-178.2446750620918</v>
      </c>
      <c r="CP13" s="1912">
        <v>-87.878248994599176</v>
      </c>
      <c r="CQ13" s="1912">
        <v>-47.00872109024067</v>
      </c>
      <c r="CR13" s="1912">
        <v>231.7436413494047</v>
      </c>
      <c r="CS13" s="86">
        <v>225.10682145599321</v>
      </c>
      <c r="CT13" s="63">
        <v>253.45027571204287</v>
      </c>
      <c r="CU13" s="63">
        <v>259.87414088467358</v>
      </c>
      <c r="CV13" s="63">
        <v>212.78837596754647</v>
      </c>
      <c r="CW13" s="63">
        <v>301.78021430820354</v>
      </c>
      <c r="CX13" s="63">
        <v>239.70310802961353</v>
      </c>
      <c r="CY13" s="1912">
        <v>-10.13470860234554</v>
      </c>
      <c r="CZ13" s="1912">
        <v>-3.7826386538988572</v>
      </c>
      <c r="DA13" s="1912">
        <v>141.45197659261385</v>
      </c>
      <c r="DB13" s="1912">
        <v>162.18454616236329</v>
      </c>
      <c r="DC13" s="1912">
        <v>52.742798396772969</v>
      </c>
      <c r="DD13" s="1912">
        <v>200.38575159527932</v>
      </c>
      <c r="DE13" s="86">
        <v>-1.799554468212591</v>
      </c>
      <c r="DF13" s="65">
        <v>85.481778642358449</v>
      </c>
      <c r="DG13" s="1912">
        <v>292.74972155938804</v>
      </c>
      <c r="DH13" s="1912">
        <v>264.17486872285508</v>
      </c>
      <c r="DI13" s="1912">
        <v>393.30661451747153</v>
      </c>
      <c r="DJ13" s="1912">
        <v>142.54495580922844</v>
      </c>
      <c r="DK13" s="1912">
        <v>176.59244162689333</v>
      </c>
      <c r="DL13" s="1912">
        <v>-9.1933213344709657</v>
      </c>
      <c r="DM13" s="1912">
        <v>75.309664929563723</v>
      </c>
      <c r="DN13" s="63">
        <v>108.9864201677392</v>
      </c>
      <c r="DO13" s="88">
        <v>-38.331311021227521</v>
      </c>
      <c r="DP13" s="63">
        <v>342.35889016946305</v>
      </c>
      <c r="DQ13" s="64">
        <v>422.85348543175814</v>
      </c>
      <c r="DR13" s="65">
        <v>308.89596588163886</v>
      </c>
      <c r="DS13" s="63">
        <v>482.12619761334452</v>
      </c>
      <c r="DT13" s="63">
        <v>58.034726474195395</v>
      </c>
      <c r="DU13" s="63">
        <v>157.23578581794004</v>
      </c>
      <c r="DV13" s="69">
        <v>68.38262466329661</v>
      </c>
      <c r="DW13" s="69">
        <v>-69.209979080514586</v>
      </c>
      <c r="DX13" s="69">
        <v>118.57757298953493</v>
      </c>
      <c r="DY13" s="69">
        <v>234.03775071923405</v>
      </c>
      <c r="DZ13" s="69">
        <v>198.34004040934315</v>
      </c>
      <c r="EA13" s="69">
        <v>129.8290723066757</v>
      </c>
      <c r="EB13" s="69">
        <v>-35.550784252101948</v>
      </c>
      <c r="EC13" s="69">
        <v>392.27451943665142</v>
      </c>
      <c r="ED13" s="70">
        <v>219.88579669861656</v>
      </c>
      <c r="EE13" s="69">
        <v>212.80741542576038</v>
      </c>
      <c r="EF13" s="69">
        <v>199.71000231027529</v>
      </c>
      <c r="EG13" s="69">
        <v>145.59691225602046</v>
      </c>
      <c r="EH13" s="69">
        <v>20.862015148178898</v>
      </c>
      <c r="EI13" s="69">
        <v>87.996036269244769</v>
      </c>
      <c r="EJ13" s="69">
        <v>35.981492548979304</v>
      </c>
      <c r="EK13" s="69">
        <v>-30.48252524466875</v>
      </c>
      <c r="EL13" s="69">
        <v>87.714409780644928</v>
      </c>
      <c r="EM13" s="69">
        <v>41.247309489347344</v>
      </c>
      <c r="EN13" s="69">
        <v>7.8969673303852232</v>
      </c>
      <c r="EO13" s="71">
        <v>69.727471845269974</v>
      </c>
      <c r="EP13" s="70">
        <v>83.356713036585688</v>
      </c>
      <c r="EQ13" s="69">
        <v>122.4904339904881</v>
      </c>
      <c r="ER13" s="69">
        <v>666.98973415019691</v>
      </c>
      <c r="ES13" s="69">
        <v>280.30672120748477</v>
      </c>
      <c r="ET13" s="69">
        <v>115.93319378265323</v>
      </c>
      <c r="EU13" s="69">
        <v>205.26264554328804</v>
      </c>
      <c r="EV13" s="69">
        <v>-67.059102287399583</v>
      </c>
      <c r="EW13" s="69">
        <v>154.9263466835132</v>
      </c>
      <c r="EX13" s="69">
        <v>48.972731405165632</v>
      </c>
      <c r="EY13" s="69">
        <v>243.31473550886744</v>
      </c>
      <c r="EZ13" s="69">
        <v>525.51145093673881</v>
      </c>
      <c r="FA13" s="71">
        <v>493.12861457547001</v>
      </c>
      <c r="FB13" s="1526">
        <v>522.3808671395667</v>
      </c>
      <c r="FC13" s="770">
        <v>340.04904441300357</v>
      </c>
      <c r="FD13" s="770">
        <v>410.52793721249509</v>
      </c>
      <c r="FE13" s="770">
        <v>119.21284870655472</v>
      </c>
      <c r="FF13" s="770">
        <v>199.72763172620671</v>
      </c>
      <c r="FG13" s="770">
        <v>10.323791729846789</v>
      </c>
      <c r="FH13" s="770">
        <v>-14.513517599900069</v>
      </c>
      <c r="FI13" s="770">
        <v>75.628853618028415</v>
      </c>
      <c r="FJ13" s="770">
        <v>-25.084146832455644</v>
      </c>
      <c r="FK13" s="770">
        <v>277.35279226956573</v>
      </c>
      <c r="FL13" s="770">
        <v>214.16908254943155</v>
      </c>
      <c r="FM13" s="1527">
        <v>564.7440003458305</v>
      </c>
      <c r="FN13" s="1526">
        <v>-10.473575783188835</v>
      </c>
      <c r="FO13" s="770">
        <v>321.81169498224813</v>
      </c>
      <c r="FP13" s="770">
        <v>240.60378639201622</v>
      </c>
      <c r="FQ13" s="770">
        <v>81.560729002117114</v>
      </c>
      <c r="FR13" s="770">
        <v>277.84718167959227</v>
      </c>
      <c r="FS13" s="770">
        <v>456.551406892057</v>
      </c>
      <c r="FT13" s="770">
        <v>193.53775611139281</v>
      </c>
      <c r="FU13" s="770">
        <v>525.50436809939765</v>
      </c>
      <c r="FV13" s="770">
        <v>391.07215591453541</v>
      </c>
      <c r="FW13" s="770">
        <v>361.25752844588578</v>
      </c>
      <c r="FX13" s="770">
        <v>619.01419643891381</v>
      </c>
      <c r="FY13" s="770">
        <v>314.97203525369787</v>
      </c>
      <c r="FZ13" s="1526">
        <f>FZ14-FZ15</f>
        <v>997.61673152142703</v>
      </c>
      <c r="GA13" s="770">
        <f>GA14-GA15</f>
        <v>1139.1225752334319</v>
      </c>
      <c r="GB13" s="770">
        <f t="shared" ref="GB13:GK13" si="2">GB14-GB15</f>
        <v>1163.9009613762014</v>
      </c>
      <c r="GC13" s="770">
        <f t="shared" si="2"/>
        <v>893.7685411132868</v>
      </c>
      <c r="GD13" s="770">
        <f t="shared" si="2"/>
        <v>722.14329386690315</v>
      </c>
      <c r="GE13" s="770">
        <f t="shared" si="2"/>
        <v>846.65151694070528</v>
      </c>
      <c r="GF13" s="770">
        <f t="shared" si="2"/>
        <v>728.98542033212789</v>
      </c>
      <c r="GG13" s="770">
        <f t="shared" si="2"/>
        <v>202.68118037002955</v>
      </c>
      <c r="GH13" s="770">
        <f t="shared" si="2"/>
        <v>970.84678986957715</v>
      </c>
      <c r="GI13" s="770">
        <f t="shared" si="2"/>
        <v>1078.2094110006051</v>
      </c>
      <c r="GJ13" s="770">
        <f t="shared" si="2"/>
        <v>1021.1858725293</v>
      </c>
      <c r="GK13" s="1527">
        <f t="shared" si="2"/>
        <v>4029.1046932475015</v>
      </c>
    </row>
    <row r="14" spans="1:212" ht="30.75" customHeight="1" x14ac:dyDescent="0.45">
      <c r="A14" s="1939" t="s">
        <v>107</v>
      </c>
      <c r="B14" s="54"/>
      <c r="C14" s="52"/>
      <c r="D14" s="52">
        <v>1865.1100000000001</v>
      </c>
      <c r="E14" s="52"/>
      <c r="F14" s="52"/>
      <c r="G14" s="52">
        <v>2070.13</v>
      </c>
      <c r="H14" s="52"/>
      <c r="I14" s="52"/>
      <c r="J14" s="52">
        <v>1909.9599999999998</v>
      </c>
      <c r="K14" s="52"/>
      <c r="L14" s="52"/>
      <c r="M14" s="84">
        <v>2114.89</v>
      </c>
      <c r="N14" s="1914" t="s">
        <v>105</v>
      </c>
      <c r="O14" s="1914" t="s">
        <v>105</v>
      </c>
      <c r="P14" s="26">
        <v>3104.2999999999997</v>
      </c>
      <c r="Q14" s="1914" t="s">
        <v>105</v>
      </c>
      <c r="R14" s="1914" t="s">
        <v>105</v>
      </c>
      <c r="S14" s="26">
        <v>3353.13</v>
      </c>
      <c r="T14" s="26" t="s">
        <v>105</v>
      </c>
      <c r="U14" s="26" t="s">
        <v>105</v>
      </c>
      <c r="V14" s="26">
        <v>3339.2999999999997</v>
      </c>
      <c r="W14" s="26" t="s">
        <v>105</v>
      </c>
      <c r="X14" s="26" t="s">
        <v>105</v>
      </c>
      <c r="Y14" s="26">
        <v>882.9</v>
      </c>
      <c r="Z14" s="43">
        <v>1319.473482740337</v>
      </c>
      <c r="AA14" s="26">
        <v>1359.2799891842501</v>
      </c>
      <c r="AB14" s="26">
        <v>1439.3503953665656</v>
      </c>
      <c r="AC14" s="26">
        <v>1178.5681761174878</v>
      </c>
      <c r="AD14" s="26">
        <v>1213.3700000000001</v>
      </c>
      <c r="AE14" s="26">
        <v>1022.9000000000001</v>
      </c>
      <c r="AF14" s="26">
        <v>828.742605677558</v>
      </c>
      <c r="AG14" s="26">
        <v>1009.0400000000001</v>
      </c>
      <c r="AH14" s="26">
        <v>864.83132796511427</v>
      </c>
      <c r="AI14" s="26">
        <v>1104.77</v>
      </c>
      <c r="AJ14" s="26">
        <v>1076.95</v>
      </c>
      <c r="AK14" s="84">
        <v>1135.07</v>
      </c>
      <c r="AL14" s="26">
        <v>1405.6399999999999</v>
      </c>
      <c r="AM14" s="26">
        <v>1163.3200000000002</v>
      </c>
      <c r="AN14" s="26">
        <v>1350.2</v>
      </c>
      <c r="AO14" s="26">
        <v>1163.33</v>
      </c>
      <c r="AP14" s="26">
        <v>1261.78</v>
      </c>
      <c r="AQ14" s="26">
        <v>1079.2843199399999</v>
      </c>
      <c r="AR14" s="26">
        <v>1058.5931175800001</v>
      </c>
      <c r="AS14" s="26">
        <v>950.76632631999996</v>
      </c>
      <c r="AT14" s="26">
        <v>922.29226047409361</v>
      </c>
      <c r="AU14" s="26">
        <v>973.91480443096316</v>
      </c>
      <c r="AV14" s="26">
        <v>1199.4852644332227</v>
      </c>
      <c r="AW14" s="26">
        <v>1223.3154888804684</v>
      </c>
      <c r="AX14" s="43">
        <v>1114.6141661199999</v>
      </c>
      <c r="AY14" s="26">
        <v>1186.4839519173165</v>
      </c>
      <c r="AZ14" s="26">
        <v>1282.3500000000001</v>
      </c>
      <c r="BA14" s="26">
        <v>1138.46</v>
      </c>
      <c r="BB14" s="26">
        <v>1141.45647379</v>
      </c>
      <c r="BC14" s="26">
        <v>1224.3</v>
      </c>
      <c r="BD14" s="26">
        <v>1006.7</v>
      </c>
      <c r="BE14" s="26">
        <v>956.8</v>
      </c>
      <c r="BF14" s="26">
        <v>1011.5</v>
      </c>
      <c r="BG14" s="26">
        <v>988.2</v>
      </c>
      <c r="BH14" s="26">
        <v>1075.7</v>
      </c>
      <c r="BI14" s="84">
        <v>1087.3537674460918</v>
      </c>
      <c r="BJ14" s="26">
        <v>1044.7247241967052</v>
      </c>
      <c r="BK14" s="26">
        <v>971.79573445751998</v>
      </c>
      <c r="BL14" s="26">
        <v>865.9605410131395</v>
      </c>
      <c r="BM14" s="85">
        <v>1010.1635865995009</v>
      </c>
      <c r="BN14" s="85">
        <v>830.64967808160952</v>
      </c>
      <c r="BO14" s="85">
        <v>873.77243093319998</v>
      </c>
      <c r="BP14" s="85">
        <v>727.21</v>
      </c>
      <c r="BQ14" s="85">
        <v>777.8</v>
      </c>
      <c r="BR14" s="85">
        <v>696.31657252930347</v>
      </c>
      <c r="BS14" s="1912">
        <v>731.88217144058729</v>
      </c>
      <c r="BT14" s="1912">
        <v>922.5739785120652</v>
      </c>
      <c r="BU14" s="1912">
        <v>868.48037643904422</v>
      </c>
      <c r="BV14" s="73">
        <v>877.06533775188996</v>
      </c>
      <c r="BW14" s="1910">
        <v>881.78558950077797</v>
      </c>
      <c r="BX14" s="1910">
        <v>857.69809007574781</v>
      </c>
      <c r="BY14" s="1910">
        <v>748.95043881775098</v>
      </c>
      <c r="BZ14" s="1910">
        <v>878.68559542671164</v>
      </c>
      <c r="CA14" s="1910">
        <v>894.96250168750726</v>
      </c>
      <c r="CB14" s="1910">
        <v>874.63899180999988</v>
      </c>
      <c r="CC14" s="1910">
        <v>995.81588256406792</v>
      </c>
      <c r="CD14" s="1910">
        <v>1001.1872217536813</v>
      </c>
      <c r="CE14" s="1910">
        <v>888.66653237818832</v>
      </c>
      <c r="CF14" s="1910">
        <v>1026.0996277656927</v>
      </c>
      <c r="CG14" s="79">
        <v>1212.7903768943365</v>
      </c>
      <c r="CH14" s="1910">
        <v>1306.1179204323184</v>
      </c>
      <c r="CI14" s="1910">
        <v>1228.1186752409633</v>
      </c>
      <c r="CJ14" s="1910">
        <v>1420.1294193329347</v>
      </c>
      <c r="CK14" s="1910">
        <v>1152.1531437808114</v>
      </c>
      <c r="CL14" s="1910">
        <v>1146.9423637202781</v>
      </c>
      <c r="CM14" s="1909">
        <v>944.76978107054765</v>
      </c>
      <c r="CN14" s="1909">
        <v>896.3224263349116</v>
      </c>
      <c r="CO14" s="1910">
        <v>1029.6141916272416</v>
      </c>
      <c r="CP14" s="1910">
        <v>963.31975114358295</v>
      </c>
      <c r="CQ14" s="1910">
        <v>1051.0822112255614</v>
      </c>
      <c r="CR14" s="1910">
        <v>1341.3288007247688</v>
      </c>
      <c r="CS14" s="79">
        <v>1355.1157983273431</v>
      </c>
      <c r="CT14" s="63">
        <v>1433.9326658464706</v>
      </c>
      <c r="CU14" s="63">
        <v>1291.7211044193659</v>
      </c>
      <c r="CV14" s="63">
        <v>1334.9294345957373</v>
      </c>
      <c r="CW14" s="63">
        <v>1382.6736544470446</v>
      </c>
      <c r="CX14" s="63">
        <v>1404.6035156243715</v>
      </c>
      <c r="CY14" s="63">
        <v>1009.6900319929855</v>
      </c>
      <c r="CZ14" s="63">
        <v>1080.852848094192</v>
      </c>
      <c r="DA14" s="63">
        <v>1207.6749884535971</v>
      </c>
      <c r="DB14" s="63">
        <v>1178.1102417154666</v>
      </c>
      <c r="DC14" s="63">
        <v>1214.386927971912</v>
      </c>
      <c r="DD14" s="63">
        <v>1306.4987972159649</v>
      </c>
      <c r="DE14" s="64">
        <v>1097.6453928398309</v>
      </c>
      <c r="DF14" s="65">
        <v>1342.319618627824</v>
      </c>
      <c r="DG14" s="63">
        <v>1323.1921561021593</v>
      </c>
      <c r="DH14" s="63">
        <v>1352.0069589492066</v>
      </c>
      <c r="DI14" s="63">
        <v>1327.5143631605542</v>
      </c>
      <c r="DJ14" s="63">
        <v>1409.4666297583824</v>
      </c>
      <c r="DK14" s="63">
        <v>1292.9555786428452</v>
      </c>
      <c r="DL14" s="63">
        <v>1313.7713314497153</v>
      </c>
      <c r="DM14" s="63">
        <v>1209.3326934152785</v>
      </c>
      <c r="DN14" s="63">
        <v>1142.5001045264189</v>
      </c>
      <c r="DO14" s="63">
        <v>1268.3247538694818</v>
      </c>
      <c r="DP14" s="63">
        <v>1281.8008939175349</v>
      </c>
      <c r="DQ14" s="64">
        <v>1404.3516066440109</v>
      </c>
      <c r="DR14" s="65">
        <v>1437.0713071057571</v>
      </c>
      <c r="DS14" s="63">
        <v>1364.5011590688937</v>
      </c>
      <c r="DT14" s="63">
        <v>1088.4617139738582</v>
      </c>
      <c r="DU14" s="63">
        <v>1249.0058221232675</v>
      </c>
      <c r="DV14" s="69">
        <v>1079.1538912102901</v>
      </c>
      <c r="DW14" s="69">
        <v>1177.8054007600122</v>
      </c>
      <c r="DX14" s="69">
        <v>1051.4846603532364</v>
      </c>
      <c r="DY14" s="69">
        <v>1182.2454911333725</v>
      </c>
      <c r="DZ14" s="69">
        <v>1168.985462653098</v>
      </c>
      <c r="EA14" s="69">
        <v>1218.8708694300597</v>
      </c>
      <c r="EB14" s="69">
        <v>1155.7835287423823</v>
      </c>
      <c r="EC14" s="69">
        <v>1298.1593010783713</v>
      </c>
      <c r="ED14" s="70">
        <v>1355.3259430138692</v>
      </c>
      <c r="EE14" s="69">
        <v>1239.2245715728977</v>
      </c>
      <c r="EF14" s="69">
        <v>1367.0901658326543</v>
      </c>
      <c r="EG14" s="69">
        <v>1248.2465489906176</v>
      </c>
      <c r="EH14" s="69">
        <v>1241.3009271371416</v>
      </c>
      <c r="EI14" s="69">
        <v>1198.0539006099214</v>
      </c>
      <c r="EJ14" s="69">
        <v>1215.452465493735</v>
      </c>
      <c r="EK14" s="69">
        <v>1030.3604651413445</v>
      </c>
      <c r="EL14" s="69">
        <v>1143.980672432642</v>
      </c>
      <c r="EM14" s="69">
        <v>1126.6470842551221</v>
      </c>
      <c r="EN14" s="69">
        <v>1299.2956549302519</v>
      </c>
      <c r="EO14" s="71">
        <v>1262.4809816626275</v>
      </c>
      <c r="EP14" s="70">
        <v>1218.5239227167972</v>
      </c>
      <c r="EQ14" s="69">
        <v>1270.2972649132691</v>
      </c>
      <c r="ER14" s="69">
        <v>1928.9310759170221</v>
      </c>
      <c r="ES14" s="69">
        <v>1439.8403946530284</v>
      </c>
      <c r="ET14" s="69">
        <v>1444.3010540310806</v>
      </c>
      <c r="EU14" s="69">
        <v>1575.169653255507</v>
      </c>
      <c r="EV14" s="69">
        <v>1463.2219740418236</v>
      </c>
      <c r="EW14" s="69">
        <v>1479.6031491816079</v>
      </c>
      <c r="EX14" s="69">
        <v>1258.3167195740978</v>
      </c>
      <c r="EY14" s="69">
        <v>1287.5287396242318</v>
      </c>
      <c r="EZ14" s="69">
        <v>1535.8710048204753</v>
      </c>
      <c r="FA14" s="71">
        <v>1592.75602874077</v>
      </c>
      <c r="FB14" s="65">
        <v>1506.4441484860479</v>
      </c>
      <c r="FC14" s="63">
        <v>1317.1794892278072</v>
      </c>
      <c r="FD14" s="63">
        <v>1516.6938253400776</v>
      </c>
      <c r="FE14" s="63">
        <v>1213.0808435532249</v>
      </c>
      <c r="FF14" s="63">
        <v>1412.8358992960179</v>
      </c>
      <c r="FG14" s="63">
        <v>1174.4098223716596</v>
      </c>
      <c r="FH14" s="63">
        <v>1183.3037208626943</v>
      </c>
      <c r="FI14" s="63">
        <v>1237.1406376824366</v>
      </c>
      <c r="FJ14" s="63">
        <v>1215.1810182038</v>
      </c>
      <c r="FK14" s="63">
        <v>1548.4370518338883</v>
      </c>
      <c r="FL14" s="63">
        <v>1659.9222952763155</v>
      </c>
      <c r="FM14" s="64">
        <v>1718.3985140589225</v>
      </c>
      <c r="FN14" s="65">
        <v>1364.9945095780806</v>
      </c>
      <c r="FO14" s="63">
        <v>1437.2074480778329</v>
      </c>
      <c r="FP14" s="63">
        <v>1466.4022029090236</v>
      </c>
      <c r="FQ14" s="63">
        <v>1418.6630422039875</v>
      </c>
      <c r="FR14" s="63">
        <v>1598.9418041715251</v>
      </c>
      <c r="FS14" s="63">
        <v>1582.4777175109816</v>
      </c>
      <c r="FT14" s="63">
        <v>1699.2746783554999</v>
      </c>
      <c r="FU14" s="63">
        <v>1736.917762588083</v>
      </c>
      <c r="FV14" s="63">
        <v>1670.2490225275778</v>
      </c>
      <c r="FW14" s="63">
        <v>1671.9237410996973</v>
      </c>
      <c r="FX14" s="63">
        <v>1936.4464200244686</v>
      </c>
      <c r="FY14" s="63">
        <v>1581.2835044062128</v>
      </c>
      <c r="FZ14" s="1526">
        <v>2408.3429310814058</v>
      </c>
      <c r="GA14" s="770">
        <v>2276.7189424500689</v>
      </c>
      <c r="GB14" s="770">
        <v>2338.7159302415284</v>
      </c>
      <c r="GC14" s="770">
        <v>2233.2998644286058</v>
      </c>
      <c r="GD14" s="770">
        <v>2279.2127640089025</v>
      </c>
      <c r="GE14" s="770">
        <v>2256.8336283095332</v>
      </c>
      <c r="GF14" s="770">
        <v>2275.6266170298368</v>
      </c>
      <c r="GG14" s="770">
        <v>1869.4660809590389</v>
      </c>
      <c r="GH14" s="770">
        <v>2577.8332859380112</v>
      </c>
      <c r="GI14" s="770">
        <v>2844.2789632673848</v>
      </c>
      <c r="GJ14" s="770">
        <v>2607.8844798944747</v>
      </c>
      <c r="GK14" s="1527">
        <v>5278.13</v>
      </c>
      <c r="GM14" s="1525"/>
      <c r="GN14"/>
      <c r="GO14"/>
    </row>
    <row r="15" spans="1:212" ht="30.75" customHeight="1" x14ac:dyDescent="0.45">
      <c r="A15" s="1939" t="s">
        <v>108</v>
      </c>
      <c r="B15" s="54"/>
      <c r="C15" s="52"/>
      <c r="D15" s="52">
        <v>2449.33</v>
      </c>
      <c r="E15" s="52"/>
      <c r="F15" s="52"/>
      <c r="G15" s="52">
        <v>2723.35</v>
      </c>
      <c r="H15" s="52"/>
      <c r="I15" s="52"/>
      <c r="J15" s="52">
        <v>2713.38</v>
      </c>
      <c r="K15" s="52"/>
      <c r="L15" s="52"/>
      <c r="M15" s="84">
        <v>3036.05</v>
      </c>
      <c r="N15" s="1914" t="s">
        <v>105</v>
      </c>
      <c r="O15" s="1914" t="s">
        <v>105</v>
      </c>
      <c r="P15" s="26">
        <v>3344.03</v>
      </c>
      <c r="Q15" s="1914" t="s">
        <v>105</v>
      </c>
      <c r="R15" s="1914" t="s">
        <v>105</v>
      </c>
      <c r="S15" s="26">
        <v>4005.55</v>
      </c>
      <c r="T15" s="26" t="s">
        <v>105</v>
      </c>
      <c r="U15" s="26" t="s">
        <v>105</v>
      </c>
      <c r="V15" s="26">
        <v>4098.2700000000004</v>
      </c>
      <c r="W15" s="26" t="s">
        <v>105</v>
      </c>
      <c r="X15" s="26" t="s">
        <v>105</v>
      </c>
      <c r="Y15" s="26">
        <v>1373.8600000000001</v>
      </c>
      <c r="Z15" s="43">
        <v>1268.0783715596333</v>
      </c>
      <c r="AA15" s="26">
        <v>1350.9784102685012</v>
      </c>
      <c r="AB15" s="26">
        <v>1499.0100000000002</v>
      </c>
      <c r="AC15" s="26">
        <v>1545.9591412122575</v>
      </c>
      <c r="AD15" s="26">
        <v>1699.5416174524546</v>
      </c>
      <c r="AE15" s="26">
        <v>1501.6709539792939</v>
      </c>
      <c r="AF15" s="26">
        <v>1523.8040375280775</v>
      </c>
      <c r="AG15" s="26">
        <v>1531.5687455110801</v>
      </c>
      <c r="AH15" s="26">
        <v>1285.2978513943799</v>
      </c>
      <c r="AI15" s="26">
        <v>1564.7809016711899</v>
      </c>
      <c r="AJ15" s="26">
        <v>1461.8700000000001</v>
      </c>
      <c r="AK15" s="84">
        <v>1519.8950569202689</v>
      </c>
      <c r="AL15" s="26">
        <v>1438.0061220876401</v>
      </c>
      <c r="AM15" s="26">
        <v>1363.5906450359498</v>
      </c>
      <c r="AN15" s="26">
        <v>1437.027246694729</v>
      </c>
      <c r="AO15" s="26">
        <v>1592.184228612846</v>
      </c>
      <c r="AP15" s="26">
        <v>1504.9753668021676</v>
      </c>
      <c r="AQ15" s="26">
        <v>1417.8878671681759</v>
      </c>
      <c r="AR15" s="26">
        <v>1402.9342745414137</v>
      </c>
      <c r="AS15" s="26">
        <v>1507.0323748493568</v>
      </c>
      <c r="AT15" s="26">
        <v>1407.9867294625249</v>
      </c>
      <c r="AU15" s="26">
        <v>1706.9753761187942</v>
      </c>
      <c r="AV15" s="26">
        <v>1453.7471308057225</v>
      </c>
      <c r="AW15" s="26">
        <v>1368.0074054059553</v>
      </c>
      <c r="AX15" s="43">
        <v>1346.5119068844301</v>
      </c>
      <c r="AY15" s="26">
        <v>1312.9129431641193</v>
      </c>
      <c r="AZ15" s="26">
        <v>1139.2251499514512</v>
      </c>
      <c r="BA15" s="26">
        <v>1233.98325431438</v>
      </c>
      <c r="BB15" s="26">
        <v>1142.42388054811</v>
      </c>
      <c r="BC15" s="26">
        <v>1164.9000000000001</v>
      </c>
      <c r="BD15" s="26">
        <v>1094</v>
      </c>
      <c r="BE15" s="26">
        <v>1160.5</v>
      </c>
      <c r="BF15" s="26">
        <v>1179.2</v>
      </c>
      <c r="BG15" s="26">
        <v>1398</v>
      </c>
      <c r="BH15" s="26">
        <v>1188.7</v>
      </c>
      <c r="BI15" s="84">
        <v>1239.8850817184034</v>
      </c>
      <c r="BJ15" s="26">
        <v>1170.4246851559201</v>
      </c>
      <c r="BK15" s="26">
        <v>1011.74966380351</v>
      </c>
      <c r="BL15" s="26">
        <v>1084.9287611106929</v>
      </c>
      <c r="BM15" s="85">
        <v>1168.2475814160621</v>
      </c>
      <c r="BN15" s="85">
        <v>1062.8436328067</v>
      </c>
      <c r="BO15" s="85">
        <v>1040.6874331073482</v>
      </c>
      <c r="BP15" s="85">
        <v>1158.787726113798</v>
      </c>
      <c r="BQ15" s="85">
        <v>1182.62282278621</v>
      </c>
      <c r="BR15" s="85">
        <v>1085.8661813023114</v>
      </c>
      <c r="BS15" s="1912">
        <v>1396.8842944928349</v>
      </c>
      <c r="BT15" s="1912">
        <v>1044.7919911415249</v>
      </c>
      <c r="BU15" s="1912">
        <v>1057.3292697242612</v>
      </c>
      <c r="BV15" s="73">
        <v>1124.9260618124242</v>
      </c>
      <c r="BW15" s="1910">
        <v>1031.2043209257085</v>
      </c>
      <c r="BX15" s="1910">
        <v>1136.4374425383655</v>
      </c>
      <c r="BY15" s="1910">
        <v>1008.5957959208707</v>
      </c>
      <c r="BZ15" s="1910">
        <v>1181.9023586718918</v>
      </c>
      <c r="CA15" s="1910">
        <v>1059.7742521528789</v>
      </c>
      <c r="CB15" s="26">
        <v>1152.9289036999899</v>
      </c>
      <c r="CC15" s="1910">
        <v>1160.914363284716</v>
      </c>
      <c r="CD15" s="1910">
        <v>974.30844542834802</v>
      </c>
      <c r="CE15" s="1910">
        <v>1080.1429967368981</v>
      </c>
      <c r="CF15" s="1910">
        <v>1021.733787332846</v>
      </c>
      <c r="CG15" s="79">
        <v>990.7424053662462</v>
      </c>
      <c r="CH15" s="1910">
        <v>1059.695559346143</v>
      </c>
      <c r="CI15" s="1910">
        <v>975.75626191133779</v>
      </c>
      <c r="CJ15" s="1910">
        <v>1006.2915323914731</v>
      </c>
      <c r="CK15" s="1910">
        <v>900.81614185496881</v>
      </c>
      <c r="CL15" s="1910">
        <v>1039.8110355865012</v>
      </c>
      <c r="CM15" s="1913">
        <v>1087.1123396760611</v>
      </c>
      <c r="CN15" s="1909">
        <v>981.12296680820077</v>
      </c>
      <c r="CO15" s="1910">
        <v>1207.8588666893334</v>
      </c>
      <c r="CP15" s="1910">
        <v>1051.1980001381821</v>
      </c>
      <c r="CQ15" s="1910">
        <v>1098.0909323158021</v>
      </c>
      <c r="CR15" s="1910">
        <v>1109.5851593753641</v>
      </c>
      <c r="CS15" s="79">
        <v>1130.0089768713499</v>
      </c>
      <c r="CT15" s="63">
        <v>1180.4823901344278</v>
      </c>
      <c r="CU15" s="63">
        <v>1031.8469635346923</v>
      </c>
      <c r="CV15" s="63">
        <v>1122.1410586281909</v>
      </c>
      <c r="CW15" s="63">
        <v>1080.893440138841</v>
      </c>
      <c r="CX15" s="63">
        <v>1164.900407594758</v>
      </c>
      <c r="CY15" s="63">
        <v>1019.824740595331</v>
      </c>
      <c r="CZ15" s="63">
        <v>1084.6354867480909</v>
      </c>
      <c r="DA15" s="63">
        <v>1066.2230118609832</v>
      </c>
      <c r="DB15" s="63">
        <v>1015.9256955531033</v>
      </c>
      <c r="DC15" s="63">
        <v>1161.644129575139</v>
      </c>
      <c r="DD15" s="63">
        <v>1106.1130456206856</v>
      </c>
      <c r="DE15" s="64">
        <v>1099.4449473080435</v>
      </c>
      <c r="DF15" s="65">
        <v>1256.8378399854655</v>
      </c>
      <c r="DG15" s="63">
        <v>1030.4424345427713</v>
      </c>
      <c r="DH15" s="63">
        <v>1087.8320902263515</v>
      </c>
      <c r="DI15" s="63">
        <v>934.20774864308271</v>
      </c>
      <c r="DJ15" s="63">
        <v>1266.921673949154</v>
      </c>
      <c r="DK15" s="63">
        <v>1116.3631370159519</v>
      </c>
      <c r="DL15" s="63">
        <v>1322.9646527841862</v>
      </c>
      <c r="DM15" s="63">
        <v>1134.0230284857148</v>
      </c>
      <c r="DN15" s="63">
        <v>1033.5136843586797</v>
      </c>
      <c r="DO15" s="63">
        <v>1306.6560648907093</v>
      </c>
      <c r="DP15" s="63">
        <v>939.4420037480719</v>
      </c>
      <c r="DQ15" s="64">
        <v>981.49812121225273</v>
      </c>
      <c r="DR15" s="65">
        <v>1128.1753412241183</v>
      </c>
      <c r="DS15" s="63">
        <v>882.37496145554917</v>
      </c>
      <c r="DT15" s="63">
        <v>1030.4269874996628</v>
      </c>
      <c r="DU15" s="63">
        <v>1091.7700363053275</v>
      </c>
      <c r="DV15" s="69">
        <v>1010.7712665469935</v>
      </c>
      <c r="DW15" s="69">
        <v>1247.0153798405267</v>
      </c>
      <c r="DX15" s="69">
        <v>932.90708736370152</v>
      </c>
      <c r="DY15" s="69">
        <v>948.20774041413847</v>
      </c>
      <c r="DZ15" s="69">
        <v>970.64542224375487</v>
      </c>
      <c r="EA15" s="69">
        <v>1089.041797123384</v>
      </c>
      <c r="EB15" s="69">
        <v>1191.3343129944842</v>
      </c>
      <c r="EC15" s="69">
        <v>905.88478164171988</v>
      </c>
      <c r="ED15" s="70">
        <v>1135.4401463152526</v>
      </c>
      <c r="EE15" s="69">
        <v>1026.4171561471373</v>
      </c>
      <c r="EF15" s="69">
        <v>1167.380163522379</v>
      </c>
      <c r="EG15" s="69">
        <v>1102.6496367345972</v>
      </c>
      <c r="EH15" s="69">
        <v>1220.4389119889627</v>
      </c>
      <c r="EI15" s="69">
        <v>1110.0578643406766</v>
      </c>
      <c r="EJ15" s="69">
        <v>1179.4709729447557</v>
      </c>
      <c r="EK15" s="69">
        <v>1060.8429903860133</v>
      </c>
      <c r="EL15" s="69">
        <v>1056.2662626519971</v>
      </c>
      <c r="EM15" s="69">
        <v>1085.3997747657747</v>
      </c>
      <c r="EN15" s="69">
        <v>1291.3986875998667</v>
      </c>
      <c r="EO15" s="71">
        <v>1192.7535098173576</v>
      </c>
      <c r="EP15" s="70">
        <v>1135.1672096802115</v>
      </c>
      <c r="EQ15" s="69">
        <v>1147.806830922781</v>
      </c>
      <c r="ER15" s="69">
        <v>1261.9413417668252</v>
      </c>
      <c r="ES15" s="69">
        <v>1159.5336734455436</v>
      </c>
      <c r="ET15" s="69">
        <v>1328.3678602484274</v>
      </c>
      <c r="EU15" s="69">
        <v>1369.907007712219</v>
      </c>
      <c r="EV15" s="69">
        <v>1530.2810763292232</v>
      </c>
      <c r="EW15" s="69">
        <v>1324.6768024980947</v>
      </c>
      <c r="EX15" s="69">
        <v>1209.3439881689321</v>
      </c>
      <c r="EY15" s="69">
        <v>1044.2140041153643</v>
      </c>
      <c r="EZ15" s="69">
        <v>1010.3595538837365</v>
      </c>
      <c r="FA15" s="71">
        <v>1099.6274141653</v>
      </c>
      <c r="FB15" s="65">
        <v>984.06328134648118</v>
      </c>
      <c r="FC15" s="63">
        <v>977.13044481480358</v>
      </c>
      <c r="FD15" s="63">
        <v>1106.1658881275825</v>
      </c>
      <c r="FE15" s="63">
        <v>1093.8679948466702</v>
      </c>
      <c r="FF15" s="63">
        <v>1213.1082675698112</v>
      </c>
      <c r="FG15" s="63">
        <v>1164.0860306418128</v>
      </c>
      <c r="FH15" s="63">
        <v>1197.8172384625943</v>
      </c>
      <c r="FI15" s="63">
        <v>1161.5117840644082</v>
      </c>
      <c r="FJ15" s="63">
        <v>1240.2651650362557</v>
      </c>
      <c r="FK15" s="63">
        <v>1271.0842595643226</v>
      </c>
      <c r="FL15" s="63">
        <v>1445.7532127268839</v>
      </c>
      <c r="FM15" s="64">
        <v>1153.654513713092</v>
      </c>
      <c r="FN15" s="65">
        <v>1375.4680853612695</v>
      </c>
      <c r="FO15" s="63">
        <v>1115.3957530955847</v>
      </c>
      <c r="FP15" s="63">
        <v>1225.7984165170074</v>
      </c>
      <c r="FQ15" s="63">
        <v>1337.1023132018704</v>
      </c>
      <c r="FR15" s="63">
        <v>1321.0946224919328</v>
      </c>
      <c r="FS15" s="63">
        <v>1125.9263106189246</v>
      </c>
      <c r="FT15" s="63">
        <v>1505.7369222441071</v>
      </c>
      <c r="FU15" s="63">
        <v>1211.4133944886853</v>
      </c>
      <c r="FV15" s="63">
        <v>1279.1768666130424</v>
      </c>
      <c r="FW15" s="63">
        <v>1310.6662126538115</v>
      </c>
      <c r="FX15" s="63">
        <v>1317.4322235855548</v>
      </c>
      <c r="FY15" s="63">
        <v>1266.311469152515</v>
      </c>
      <c r="FZ15" s="1526">
        <v>1410.7261995599788</v>
      </c>
      <c r="GA15" s="770">
        <v>1137.596367216637</v>
      </c>
      <c r="GB15" s="770">
        <v>1174.814968865327</v>
      </c>
      <c r="GC15" s="770">
        <v>1339.531323315319</v>
      </c>
      <c r="GD15" s="770">
        <v>1557.0694701419993</v>
      </c>
      <c r="GE15" s="770">
        <v>1410.1821113688279</v>
      </c>
      <c r="GF15" s="770">
        <v>1546.6411966977089</v>
      </c>
      <c r="GG15" s="770">
        <v>1666.7849005890093</v>
      </c>
      <c r="GH15" s="770">
        <v>1606.986496068434</v>
      </c>
      <c r="GI15" s="770">
        <v>1766.0695522667797</v>
      </c>
      <c r="GJ15" s="770">
        <v>1586.6986073651747</v>
      </c>
      <c r="GK15" s="1527">
        <v>1249.0253067524986</v>
      </c>
      <c r="GN15"/>
      <c r="GO15"/>
    </row>
    <row r="16" spans="1:212" ht="30.75" customHeight="1" x14ac:dyDescent="0.45">
      <c r="A16" s="1939" t="s">
        <v>980</v>
      </c>
      <c r="B16" s="73">
        <v>3185.51</v>
      </c>
      <c r="C16" s="1910">
        <v>3076.91</v>
      </c>
      <c r="D16" s="1910">
        <v>3304.21</v>
      </c>
      <c r="E16" s="1910">
        <v>3205.52</v>
      </c>
      <c r="F16" s="1910">
        <v>3149.8</v>
      </c>
      <c r="G16" s="1910">
        <v>3451.15</v>
      </c>
      <c r="H16" s="1910">
        <v>3311.03</v>
      </c>
      <c r="I16" s="1910">
        <v>3300.24</v>
      </c>
      <c r="J16" s="26">
        <v>3306.23</v>
      </c>
      <c r="K16" s="26">
        <v>4006.01</v>
      </c>
      <c r="L16" s="26">
        <v>4410.9399999999996</v>
      </c>
      <c r="M16" s="84">
        <v>4644.8500000000004</v>
      </c>
      <c r="N16" s="26">
        <v>4767.82</v>
      </c>
      <c r="O16" s="26">
        <v>4825.5200000000004</v>
      </c>
      <c r="P16" s="26">
        <v>4503.6400000000003</v>
      </c>
      <c r="Q16" s="26">
        <v>4882.99</v>
      </c>
      <c r="R16" s="1910">
        <v>4704.49</v>
      </c>
      <c r="S16" s="26">
        <v>4764.93</v>
      </c>
      <c r="T16" s="26">
        <v>4629.2300000000005</v>
      </c>
      <c r="U16" s="26">
        <v>4502.04</v>
      </c>
      <c r="V16" s="26">
        <v>4594.66</v>
      </c>
      <c r="W16" s="26">
        <v>4977.6400000000003</v>
      </c>
      <c r="X16" s="26">
        <v>4845.83</v>
      </c>
      <c r="Y16" s="26">
        <v>5452.02</v>
      </c>
      <c r="Z16" s="43">
        <v>4557.96</v>
      </c>
      <c r="AA16" s="26">
        <v>4708.04</v>
      </c>
      <c r="AB16" s="26">
        <v>4940.95</v>
      </c>
      <c r="AC16" s="26">
        <v>4701.28</v>
      </c>
      <c r="AD16" s="26">
        <v>4466.21</v>
      </c>
      <c r="AE16" s="26">
        <v>4140.9399999999996</v>
      </c>
      <c r="AF16" s="26">
        <v>3989.11</v>
      </c>
      <c r="AG16" s="26">
        <v>4192.8500000000004</v>
      </c>
      <c r="AH16" s="26">
        <v>4046.31</v>
      </c>
      <c r="AI16" s="26">
        <v>5118.0600000000004</v>
      </c>
      <c r="AJ16" s="26">
        <v>5200.3</v>
      </c>
      <c r="AK16" s="84">
        <v>5742.29</v>
      </c>
      <c r="AL16" s="26">
        <v>5643.9</v>
      </c>
      <c r="AM16" s="26">
        <v>5403.38</v>
      </c>
      <c r="AN16" s="26">
        <v>5531.3</v>
      </c>
      <c r="AO16" s="26">
        <v>5200.78</v>
      </c>
      <c r="AP16" s="26">
        <v>5020.33</v>
      </c>
      <c r="AQ16" s="26">
        <v>4912.5200000000004</v>
      </c>
      <c r="AR16" s="26">
        <v>4932.4799999999996</v>
      </c>
      <c r="AS16" s="26">
        <v>6043.28</v>
      </c>
      <c r="AT16" s="26">
        <v>5242.13</v>
      </c>
      <c r="AU16" s="26">
        <v>5035.32</v>
      </c>
      <c r="AV16" s="26">
        <v>5643.18</v>
      </c>
      <c r="AW16" s="26">
        <v>5632.15</v>
      </c>
      <c r="AX16" s="43">
        <v>5306.18</v>
      </c>
      <c r="AY16" s="26">
        <v>4877.130000000001</v>
      </c>
      <c r="AZ16" s="26">
        <v>4721.9401288299796</v>
      </c>
      <c r="BA16" s="26">
        <v>4821.3696855649814</v>
      </c>
      <c r="BB16" s="26">
        <v>5201.41</v>
      </c>
      <c r="BC16" s="26">
        <v>4489.3900000000003</v>
      </c>
      <c r="BD16" s="26">
        <v>4324.8499999999995</v>
      </c>
      <c r="BE16" s="26">
        <v>4188.04</v>
      </c>
      <c r="BF16" s="26">
        <v>5679.19</v>
      </c>
      <c r="BG16" s="26">
        <v>5833.1799999999994</v>
      </c>
      <c r="BH16" s="26">
        <v>5896.15</v>
      </c>
      <c r="BI16" s="84">
        <v>5461.01</v>
      </c>
      <c r="BJ16" s="26">
        <v>4910.72</v>
      </c>
      <c r="BK16" s="26">
        <v>4674.7199999999993</v>
      </c>
      <c r="BL16" s="26">
        <v>4964.53</v>
      </c>
      <c r="BM16" s="85">
        <v>4834.92</v>
      </c>
      <c r="BN16" s="85">
        <v>4521.0600000000004</v>
      </c>
      <c r="BO16" s="85">
        <v>4539.7</v>
      </c>
      <c r="BP16" s="85">
        <v>4395.6000000000004</v>
      </c>
      <c r="BQ16" s="85">
        <v>4593.9799999999996</v>
      </c>
      <c r="BR16" s="85">
        <v>4520.53</v>
      </c>
      <c r="BS16" s="85">
        <v>5688.0099999999984</v>
      </c>
      <c r="BT16" s="85">
        <v>6028.8002264559836</v>
      </c>
      <c r="BU16" s="85">
        <v>5884.73</v>
      </c>
      <c r="BV16" s="89">
        <v>5838.63</v>
      </c>
      <c r="BW16" s="1913">
        <v>5531.27</v>
      </c>
      <c r="BX16" s="1913">
        <v>5696.33</v>
      </c>
      <c r="BY16" s="1913">
        <v>5950.99</v>
      </c>
      <c r="BZ16" s="1913">
        <v>5498.04</v>
      </c>
      <c r="CA16" s="1913">
        <v>5199.4393</v>
      </c>
      <c r="CB16" s="1913">
        <v>5049.7139479110183</v>
      </c>
      <c r="CC16" s="1913">
        <v>4903.3186052890096</v>
      </c>
      <c r="CD16" s="1913">
        <v>4788.1072975855604</v>
      </c>
      <c r="CE16" s="1913">
        <v>5917.44</v>
      </c>
      <c r="CF16" s="1912">
        <v>6098.9509983796006</v>
      </c>
      <c r="CG16" s="86">
        <v>6161.7988749999995</v>
      </c>
      <c r="CH16" s="1913">
        <v>6401.5645749999985</v>
      </c>
      <c r="CI16" s="1913">
        <v>6248.3023999999996</v>
      </c>
      <c r="CJ16" s="1913">
        <v>6396.78485</v>
      </c>
      <c r="CK16" s="1913">
        <v>8289.7110250000005</v>
      </c>
      <c r="CL16" s="1913">
        <v>8095.9509749999979</v>
      </c>
      <c r="CM16" s="1913">
        <v>7842.0490999999993</v>
      </c>
      <c r="CN16" s="1913">
        <v>7505.7871144115088</v>
      </c>
      <c r="CO16" s="1913">
        <v>7082.5837000000001</v>
      </c>
      <c r="CP16" s="1913">
        <v>6850.69</v>
      </c>
      <c r="CQ16" s="1913">
        <v>6938.49604583581</v>
      </c>
      <c r="CR16" s="1913">
        <v>7308.5599999999995</v>
      </c>
      <c r="CS16" s="90">
        <v>7554.8386</v>
      </c>
      <c r="CT16" s="1913">
        <v>7106.0190517631081</v>
      </c>
      <c r="CU16" s="1913">
        <v>6941.9523977932204</v>
      </c>
      <c r="CV16" s="1913">
        <v>7040.9403706520752</v>
      </c>
      <c r="CW16" s="1913">
        <v>6901.1009629643077</v>
      </c>
      <c r="CX16" s="52">
        <v>7835.1269607045906</v>
      </c>
      <c r="CY16" s="52">
        <v>7294.0963966026493</v>
      </c>
      <c r="CZ16" s="52">
        <v>7035.1064461562228</v>
      </c>
      <c r="DA16" s="52">
        <v>6693.1541952636471</v>
      </c>
      <c r="DB16" s="52">
        <v>6756.4347052214735</v>
      </c>
      <c r="DC16" s="52">
        <v>6352.3695084772125</v>
      </c>
      <c r="DD16" s="52">
        <v>6854.1438530833339</v>
      </c>
      <c r="DE16" s="53">
        <v>7024.7836377385884</v>
      </c>
      <c r="DF16" s="54">
        <v>6584.9581824113384</v>
      </c>
      <c r="DG16" s="52">
        <v>6309.9694611262739</v>
      </c>
      <c r="DH16" s="52">
        <v>9959.6133751298603</v>
      </c>
      <c r="DI16" s="52">
        <v>9347.6682464043552</v>
      </c>
      <c r="DJ16" s="52">
        <v>8950.9108899593193</v>
      </c>
      <c r="DK16" s="52">
        <v>8580.6451137240929</v>
      </c>
      <c r="DL16" s="52">
        <v>8137.9446958911903</v>
      </c>
      <c r="DM16" s="52">
        <v>8226.1481864202688</v>
      </c>
      <c r="DN16" s="52">
        <v>7965.7194290814696</v>
      </c>
      <c r="DO16" s="52">
        <v>8093.6797999362952</v>
      </c>
      <c r="DP16" s="52">
        <v>7836.5883069558804</v>
      </c>
      <c r="DQ16" s="53">
        <v>8418.0839635622451</v>
      </c>
      <c r="DR16" s="54">
        <v>8249.5707583015082</v>
      </c>
      <c r="DS16" s="52">
        <v>10036.754881786415</v>
      </c>
      <c r="DT16" s="52">
        <v>9883.0424945975992</v>
      </c>
      <c r="DU16" s="52">
        <v>10286.34</v>
      </c>
      <c r="DV16" s="58">
        <v>9802.1716617136462</v>
      </c>
      <c r="DW16" s="58">
        <v>9171.3576977591129</v>
      </c>
      <c r="DX16" s="58">
        <v>8828.4825910893233</v>
      </c>
      <c r="DY16" s="58">
        <v>8561.9154798585696</v>
      </c>
      <c r="DZ16" s="58">
        <v>8469.171577407109</v>
      </c>
      <c r="EA16" s="58">
        <v>8627.3824724868646</v>
      </c>
      <c r="EB16" s="58">
        <v>8191.7205130867796</v>
      </c>
      <c r="EC16" s="58">
        <v>8624.3770369650501</v>
      </c>
      <c r="ED16" s="59">
        <v>8835.0467604315672</v>
      </c>
      <c r="EE16" s="58">
        <v>8719.6545817484875</v>
      </c>
      <c r="EF16" s="58">
        <v>8306.4072361471863</v>
      </c>
      <c r="EG16" s="58">
        <v>10990.25143408361</v>
      </c>
      <c r="EH16" s="58">
        <v>11302.410724428732</v>
      </c>
      <c r="EI16" s="58">
        <v>11026.909044279504</v>
      </c>
      <c r="EJ16" s="58">
        <v>10728.986403022702</v>
      </c>
      <c r="EK16" s="58">
        <v>11442.509409592834</v>
      </c>
      <c r="EL16" s="58">
        <v>10694.438567147461</v>
      </c>
      <c r="EM16" s="58">
        <v>10783.020679467494</v>
      </c>
      <c r="EN16" s="58">
        <v>10225.873442612254</v>
      </c>
      <c r="EO16" s="60">
        <v>9695.2182249186972</v>
      </c>
      <c r="EP16" s="59">
        <v>9769.5656036744931</v>
      </c>
      <c r="EQ16" s="58">
        <v>9547.9559414277919</v>
      </c>
      <c r="ER16" s="58">
        <v>8801.15</v>
      </c>
      <c r="ES16" s="58">
        <v>8344.3311171087407</v>
      </c>
      <c r="ET16" s="58">
        <v>8110.2001010811346</v>
      </c>
      <c r="EU16" s="58">
        <v>7680.3419379653133</v>
      </c>
      <c r="EV16" s="58">
        <v>7084.4779394568577</v>
      </c>
      <c r="EW16" s="58">
        <v>7041.0261006989058</v>
      </c>
      <c r="EX16" s="58">
        <v>6591.7676914748499</v>
      </c>
      <c r="EY16" s="58">
        <v>6675.8368730952843</v>
      </c>
      <c r="EZ16" s="58">
        <v>6195.9599959822262</v>
      </c>
      <c r="FA16" s="60">
        <v>6252.7205339120073</v>
      </c>
      <c r="FB16" s="59">
        <v>5881.187875942288</v>
      </c>
      <c r="FC16" s="58">
        <v>5924.7169130197544</v>
      </c>
      <c r="FD16" s="58">
        <v>5110.7339407459449</v>
      </c>
      <c r="FE16" s="58">
        <v>5215.9666176147011</v>
      </c>
      <c r="FF16" s="58">
        <v>5891.1760661540229</v>
      </c>
      <c r="FG16" s="58">
        <v>5344.1444556616079</v>
      </c>
      <c r="FH16" s="58">
        <v>5204.84178147284</v>
      </c>
      <c r="FI16" s="58">
        <v>5094.3917556949118</v>
      </c>
      <c r="FJ16" s="58">
        <v>4992.5009734871046</v>
      </c>
      <c r="FK16" s="58">
        <v>5150.2320488466921</v>
      </c>
      <c r="FL16" s="58">
        <v>5032.3908193242933</v>
      </c>
      <c r="FM16" s="60">
        <v>5922.9863005584484</v>
      </c>
      <c r="FN16" s="59">
        <v>6316.5442923742075</v>
      </c>
      <c r="FO16" s="58">
        <v>6199.5446197777164</v>
      </c>
      <c r="FP16" s="58">
        <v>5991.3384415808268</v>
      </c>
      <c r="FQ16" s="58">
        <v>6594.4432447090539</v>
      </c>
      <c r="FR16" s="58">
        <v>6451.0581044381215</v>
      </c>
      <c r="FS16" s="58">
        <v>6865.2527654056621</v>
      </c>
      <c r="FT16" s="58">
        <v>7404.229556129395</v>
      </c>
      <c r="FU16" s="58">
        <v>7504.1374884397374</v>
      </c>
      <c r="FV16" s="58">
        <v>7829.1093027000707</v>
      </c>
      <c r="FW16" s="58">
        <v>7682.9588409089165</v>
      </c>
      <c r="FX16" s="58">
        <v>7881.0983671346776</v>
      </c>
      <c r="FY16" s="58">
        <v>9112.8200241801205</v>
      </c>
      <c r="FZ16" s="43">
        <v>9221.7621149707484</v>
      </c>
      <c r="GA16" s="26">
        <v>9432.531706970818</v>
      </c>
      <c r="GB16" s="26">
        <v>10299.228145766059</v>
      </c>
      <c r="GC16" s="26">
        <v>10792.198539041017</v>
      </c>
      <c r="GD16" s="26">
        <v>10738.451159823733</v>
      </c>
      <c r="GE16" s="26">
        <v>11336.212110721433</v>
      </c>
      <c r="GF16" s="26">
        <v>10763.943519575358</v>
      </c>
      <c r="GG16" s="26">
        <v>10919.26438257979</v>
      </c>
      <c r="GH16" s="26">
        <v>11604.019282971782</v>
      </c>
      <c r="GI16" s="26">
        <v>11410.642133027646</v>
      </c>
      <c r="GJ16" s="26">
        <v>11768.176927559667</v>
      </c>
      <c r="GK16" s="84">
        <v>13829.193976860784</v>
      </c>
      <c r="GN16"/>
      <c r="GO16"/>
      <c r="HB16"/>
      <c r="HC16"/>
      <c r="HD16"/>
    </row>
    <row r="17" spans="1:212" s="112" customFormat="1" ht="30.75" customHeight="1" x14ac:dyDescent="0.45">
      <c r="A17" s="1940" t="s">
        <v>109</v>
      </c>
      <c r="B17" s="1941">
        <v>2.9320306558569285</v>
      </c>
      <c r="C17" s="1915">
        <v>2.7915723410476674</v>
      </c>
      <c r="D17" s="1915">
        <v>2.9555282685925008</v>
      </c>
      <c r="E17" s="1915">
        <v>2.8273897971870467</v>
      </c>
      <c r="F17" s="1915">
        <v>2.7401468971484353</v>
      </c>
      <c r="G17" s="1915">
        <v>2.961693004217397</v>
      </c>
      <c r="H17" s="1915">
        <v>2.8035230234384496</v>
      </c>
      <c r="I17" s="1915">
        <v>2.7575837176523175</v>
      </c>
      <c r="J17" s="1915">
        <v>2.7266773749011057</v>
      </c>
      <c r="K17" s="1914">
        <v>3.2468648204000203</v>
      </c>
      <c r="L17" s="1914">
        <v>3.5133354838966606</v>
      </c>
      <c r="M17" s="1942">
        <v>3.6822998799613389</v>
      </c>
      <c r="N17" s="1915">
        <v>3.6675644256666127</v>
      </c>
      <c r="O17" s="1915">
        <v>3.6049185961382353</v>
      </c>
      <c r="P17" s="91">
        <v>3.2701650733967136</v>
      </c>
      <c r="Q17" s="1915">
        <v>3.4489568526350181</v>
      </c>
      <c r="R17" s="92">
        <v>3.2346946288564782</v>
      </c>
      <c r="S17" s="91">
        <v>3.1915529215027205</v>
      </c>
      <c r="T17" s="91">
        <v>3.0225216953421432</v>
      </c>
      <c r="U17" s="91">
        <v>2.867220284777023</v>
      </c>
      <c r="V17" s="91">
        <v>2.8560028282425396</v>
      </c>
      <c r="W17" s="91">
        <v>3.0316848598170685</v>
      </c>
      <c r="X17" s="91">
        <v>2.8938009168105063</v>
      </c>
      <c r="Y17" s="93">
        <v>3.1934732799462688</v>
      </c>
      <c r="Z17" s="94">
        <v>2.6481406114284849</v>
      </c>
      <c r="AA17" s="93">
        <v>2.7133380694937861</v>
      </c>
      <c r="AB17" s="93">
        <v>2.8248509952474854</v>
      </c>
      <c r="AC17" s="93">
        <v>2.6665526773987813</v>
      </c>
      <c r="AD17" s="93">
        <v>2.5133291047209045</v>
      </c>
      <c r="AE17" s="93">
        <v>2.3121292670635261</v>
      </c>
      <c r="AF17" s="93">
        <v>2.2101334792290857</v>
      </c>
      <c r="AG17" s="93">
        <v>2.3051919499693079</v>
      </c>
      <c r="AH17" s="93">
        <v>2.2076883251487969</v>
      </c>
      <c r="AI17" s="93">
        <v>2.7713411892028987</v>
      </c>
      <c r="AJ17" s="93">
        <v>2.7947555858796349</v>
      </c>
      <c r="AK17" s="95">
        <v>3.0630620340635106</v>
      </c>
      <c r="AL17" s="93">
        <v>3.0529682329481687</v>
      </c>
      <c r="AM17" s="93">
        <v>2.9646054242775715</v>
      </c>
      <c r="AN17" s="93">
        <v>3.0787583321988183</v>
      </c>
      <c r="AO17" s="93">
        <v>2.9373455435500295</v>
      </c>
      <c r="AP17" s="93">
        <v>2.8777354278874334</v>
      </c>
      <c r="AQ17" s="93">
        <v>2.858588655334299</v>
      </c>
      <c r="AR17" s="93">
        <v>2.9143455877166389</v>
      </c>
      <c r="AS17" s="93">
        <v>3.6264321070307335</v>
      </c>
      <c r="AT17" s="93">
        <v>3.1955948234990346</v>
      </c>
      <c r="AU17" s="96">
        <v>3.1190148713802306</v>
      </c>
      <c r="AV17" s="96">
        <v>3.5528235270473369</v>
      </c>
      <c r="AW17" s="96">
        <v>3.6049558974351714</v>
      </c>
      <c r="AX17" s="97">
        <v>3.4176434330499621</v>
      </c>
      <c r="AY17" s="96">
        <v>3.161151157571628</v>
      </c>
      <c r="AZ17" s="96">
        <v>3.080029772555366</v>
      </c>
      <c r="BA17" s="96">
        <v>3.1650162751015087</v>
      </c>
      <c r="BB17" s="96">
        <v>3.4364930830466371</v>
      </c>
      <c r="BC17" s="96">
        <v>2.9853043698395116</v>
      </c>
      <c r="BD17" s="96">
        <v>2.8946595112379754</v>
      </c>
      <c r="BE17" s="96">
        <v>2.8215055706958299</v>
      </c>
      <c r="BF17" s="96">
        <v>3.8514023029802296</v>
      </c>
      <c r="BG17" s="96">
        <v>3.9821650154388801</v>
      </c>
      <c r="BH17" s="96">
        <v>4.0521268296180235</v>
      </c>
      <c r="BI17" s="98">
        <v>3.7783972267659434</v>
      </c>
      <c r="BJ17" s="99">
        <v>3.3499471806662626</v>
      </c>
      <c r="BK17" s="99">
        <v>3.1447938747470223</v>
      </c>
      <c r="BL17" s="99">
        <v>3.2941381500308307</v>
      </c>
      <c r="BM17" s="100">
        <v>3.1649079443496571</v>
      </c>
      <c r="BN17" s="100">
        <v>2.9201088810311613</v>
      </c>
      <c r="BO17" s="100">
        <v>2.8936746079296003</v>
      </c>
      <c r="BP17" s="100">
        <v>2.7655355622774338</v>
      </c>
      <c r="BQ17" s="100">
        <v>2.8533929265718068</v>
      </c>
      <c r="BR17" s="100">
        <v>2.7723256045398244</v>
      </c>
      <c r="BS17" s="101">
        <v>3.444822529604449</v>
      </c>
      <c r="BT17" s="101">
        <v>3.6062557404399471</v>
      </c>
      <c r="BU17" s="101">
        <v>3.4772598891813216</v>
      </c>
      <c r="BV17" s="102">
        <v>3.4409499187224002</v>
      </c>
      <c r="BW17" s="1916">
        <v>3.2512625758173974</v>
      </c>
      <c r="BX17" s="1916">
        <v>3.3395281043489189</v>
      </c>
      <c r="BY17" s="1916">
        <v>3.479725032953275</v>
      </c>
      <c r="BZ17" s="1916">
        <v>3.2065078093734622</v>
      </c>
      <c r="CA17" s="1916">
        <v>3.0244928239591102</v>
      </c>
      <c r="CB17" s="1916">
        <v>2.9297960313595075</v>
      </c>
      <c r="CC17" s="1916">
        <v>2.8375151877953786</v>
      </c>
      <c r="CD17" s="1916">
        <v>2.7637090541546412</v>
      </c>
      <c r="CE17" s="1916">
        <v>3.4067915038324914</v>
      </c>
      <c r="CF17" s="1916">
        <v>3.5022967881743838</v>
      </c>
      <c r="CG17" s="103">
        <v>3.5293463479350069</v>
      </c>
      <c r="CH17" s="1917">
        <v>3.6614433592610709</v>
      </c>
      <c r="CI17" s="1917">
        <v>3.5686876964153509</v>
      </c>
      <c r="CJ17" s="1917">
        <v>3.6482907705540386</v>
      </c>
      <c r="CK17" s="1917">
        <v>4.7211649005472545</v>
      </c>
      <c r="CL17" s="1917">
        <v>4.6042680917588505</v>
      </c>
      <c r="CM17" s="1917">
        <v>4.453547838173967</v>
      </c>
      <c r="CN17" s="1917">
        <v>4.2565477615063738</v>
      </c>
      <c r="CO17" s="1917">
        <v>4.0108697462128573</v>
      </c>
      <c r="CP17" s="1917">
        <v>3.8740712250221669</v>
      </c>
      <c r="CQ17" s="1917">
        <v>3.918194028397346</v>
      </c>
      <c r="CR17" s="1917">
        <v>4.1213602789225794</v>
      </c>
      <c r="CS17" s="104">
        <v>4.2542497982167999</v>
      </c>
      <c r="CT17" s="1917">
        <v>3.9708752020966323</v>
      </c>
      <c r="CU17" s="1917">
        <v>3.8497190440112439</v>
      </c>
      <c r="CV17" s="1917">
        <v>3.875169272829734</v>
      </c>
      <c r="CW17" s="1917">
        <v>3.7697773191920714</v>
      </c>
      <c r="CX17" s="105">
        <v>4.248200321333889</v>
      </c>
      <c r="CY17" s="105">
        <v>3.9256904338901526</v>
      </c>
      <c r="CZ17" s="105">
        <v>3.7585855736315903</v>
      </c>
      <c r="DA17" s="105">
        <v>3.5499079354925351</v>
      </c>
      <c r="DB17" s="105">
        <v>3.5576176334824949</v>
      </c>
      <c r="DC17" s="105">
        <v>3.3208974740269332</v>
      </c>
      <c r="DD17" s="105">
        <v>3.5577321088878717</v>
      </c>
      <c r="DE17" s="106">
        <v>3.6205559271942214</v>
      </c>
      <c r="DF17" s="107">
        <v>3.3734949787430923</v>
      </c>
      <c r="DG17" s="105">
        <v>3.2133253296948547</v>
      </c>
      <c r="DH17" s="105">
        <v>5.0418019447277889</v>
      </c>
      <c r="DI17" s="105">
        <v>4.7041129300955582</v>
      </c>
      <c r="DJ17" s="105">
        <v>4.4780396470259634</v>
      </c>
      <c r="DK17" s="105">
        <v>4.2677780194741732</v>
      </c>
      <c r="DL17" s="105">
        <v>4.0241350993243303</v>
      </c>
      <c r="DM17" s="105">
        <v>4.0443140144412739</v>
      </c>
      <c r="DN17" s="105">
        <v>3.8938416276310535</v>
      </c>
      <c r="DO17" s="105">
        <v>3.9338562696891173</v>
      </c>
      <c r="DP17" s="105">
        <v>3.7873268141903962</v>
      </c>
      <c r="DQ17" s="106">
        <v>4.0454442176205463</v>
      </c>
      <c r="DR17" s="107">
        <v>3.9513910463877879</v>
      </c>
      <c r="DS17" s="105">
        <v>4.7916202800822907</v>
      </c>
      <c r="DT17" s="105">
        <v>4.702781991612988</v>
      </c>
      <c r="DU17" s="105">
        <v>4.8787080048227001</v>
      </c>
      <c r="DV17" s="108">
        <v>4.6339426111005348</v>
      </c>
      <c r="DW17" s="108">
        <v>4.3216637635267325</v>
      </c>
      <c r="DX17" s="108">
        <v>4.1466461101163379</v>
      </c>
      <c r="DY17" s="108">
        <v>4.008482103918225</v>
      </c>
      <c r="DZ17" s="108">
        <v>3.9523241836611094</v>
      </c>
      <c r="EA17" s="109">
        <v>4.0132644465063878</v>
      </c>
      <c r="EB17" s="109">
        <v>3.7984411581013342</v>
      </c>
      <c r="EC17" s="109">
        <v>3.9863367790748736</v>
      </c>
      <c r="ED17" s="110">
        <v>4.0723592148600849</v>
      </c>
      <c r="EE17" s="108">
        <v>4.0080288547279652</v>
      </c>
      <c r="EF17" s="108">
        <v>3.807522222380181</v>
      </c>
      <c r="EG17" s="108">
        <v>5.0238636544012225</v>
      </c>
      <c r="EH17" s="108">
        <v>5.152352776711056</v>
      </c>
      <c r="EI17" s="108">
        <v>5.0129788335132437</v>
      </c>
      <c r="EJ17" s="108">
        <v>4.8642021046775517</v>
      </c>
      <c r="EK17" s="108">
        <v>5.1735455802975325</v>
      </c>
      <c r="EL17" s="108">
        <v>4.822167659735463</v>
      </c>
      <c r="EM17" s="108">
        <v>4.8489229219781711</v>
      </c>
      <c r="EN17" s="108">
        <v>4.5859464293793257</v>
      </c>
      <c r="EO17" s="111">
        <v>4.3362374011942393</v>
      </c>
      <c r="EP17" s="110">
        <v>4.3583885594851601</v>
      </c>
      <c r="EQ17" s="108">
        <v>4.2487299878164588</v>
      </c>
      <c r="ER17" s="108">
        <v>3.906510274786084</v>
      </c>
      <c r="ES17" s="108">
        <v>3.6944064577159916</v>
      </c>
      <c r="ET17" s="108">
        <v>3.5817153923874652</v>
      </c>
      <c r="EU17" s="108">
        <v>3.3833674347886888</v>
      </c>
      <c r="EV17" s="108">
        <v>3.1130657982414851</v>
      </c>
      <c r="EW17" s="108">
        <v>3.0862489873226653</v>
      </c>
      <c r="EX17" s="108">
        <v>2.8821339695908472</v>
      </c>
      <c r="EY17" s="108">
        <v>2.9116417883083856</v>
      </c>
      <c r="EZ17" s="108">
        <v>2.69564978967645</v>
      </c>
      <c r="FA17" s="111">
        <v>2.7136209594712781</v>
      </c>
      <c r="FB17" s="110">
        <v>2.7472143979573236</v>
      </c>
      <c r="FC17" s="108">
        <v>2.7639595219231645</v>
      </c>
      <c r="FD17" s="108">
        <v>2.3811384636525452</v>
      </c>
      <c r="FE17" s="108">
        <v>2.4270247923278285</v>
      </c>
      <c r="FF17" s="108">
        <v>2.7376641561736768</v>
      </c>
      <c r="FG17" s="108">
        <v>2.4802521717792012</v>
      </c>
      <c r="FH17" s="108">
        <v>2.4124892493655596</v>
      </c>
      <c r="FI17" s="108">
        <v>2.3582569270647533</v>
      </c>
      <c r="FJ17" s="108">
        <v>2.308121052924605</v>
      </c>
      <c r="FK17" s="108">
        <v>2.3779875814474458</v>
      </c>
      <c r="FL17" s="108">
        <v>2.320599652299983</v>
      </c>
      <c r="FM17" s="111">
        <v>2.7277865212985954</v>
      </c>
      <c r="FN17" s="110">
        <v>2.9027469658813514</v>
      </c>
      <c r="FO17" s="108">
        <v>2.8428335837411685</v>
      </c>
      <c r="FP17" s="108">
        <v>2.7414449849677922</v>
      </c>
      <c r="FQ17" s="108">
        <v>3.010924492089238</v>
      </c>
      <c r="FR17" s="108">
        <v>2.9391431238478858</v>
      </c>
      <c r="FS17" s="108">
        <v>3.1211623565031394</v>
      </c>
      <c r="FT17" s="108">
        <v>3.3590134115171999</v>
      </c>
      <c r="FU17" s="108">
        <v>3.3970869137486277</v>
      </c>
      <c r="FV17" s="108">
        <v>3.5366673679673593</v>
      </c>
      <c r="FW17" s="108">
        <v>3.4632856264013334</v>
      </c>
      <c r="FX17" s="108">
        <v>3.5450833485796545</v>
      </c>
      <c r="FY17" s="108">
        <v>4.090480615747409</v>
      </c>
      <c r="FZ17" s="110">
        <v>4.1093342657859919</v>
      </c>
      <c r="GA17" s="108">
        <v>4.1729647998205266</v>
      </c>
      <c r="GB17" s="108">
        <v>4.5237914430176493</v>
      </c>
      <c r="GC17" s="108">
        <v>4.7066456727676966</v>
      </c>
      <c r="GD17" s="108">
        <v>4.6501699611522067</v>
      </c>
      <c r="GE17" s="108">
        <v>4.8746378471193266</v>
      </c>
      <c r="GF17" s="108">
        <v>4.5963630508812763</v>
      </c>
      <c r="GG17" s="108">
        <v>4.6304780691609571</v>
      </c>
      <c r="GH17" s="108">
        <v>4.8870991727311495</v>
      </c>
      <c r="GI17" s="108">
        <v>4.7729127629999999</v>
      </c>
      <c r="GJ17" s="108">
        <v>4.8891511689999998</v>
      </c>
      <c r="GK17" s="111">
        <v>5.7067901240000003</v>
      </c>
      <c r="GN17"/>
      <c r="GO17"/>
      <c r="HB17"/>
      <c r="HC17"/>
      <c r="HD17"/>
    </row>
    <row r="18" spans="1:212" ht="30.75" customHeight="1" x14ac:dyDescent="0.45">
      <c r="A18" s="1939" t="s">
        <v>979</v>
      </c>
      <c r="B18" s="1418"/>
      <c r="C18" s="1529"/>
      <c r="D18" s="1529"/>
      <c r="E18" s="1529"/>
      <c r="F18" s="1529"/>
      <c r="G18" s="1529"/>
      <c r="H18" s="1529"/>
      <c r="I18" s="1529"/>
      <c r="J18" s="1529"/>
      <c r="K18" s="1908"/>
      <c r="L18" s="1908"/>
      <c r="M18" s="84"/>
      <c r="N18" s="1529"/>
      <c r="O18" s="1529"/>
      <c r="P18" s="26"/>
      <c r="Q18" s="1529"/>
      <c r="R18" s="113"/>
      <c r="S18" s="26"/>
      <c r="T18" s="26"/>
      <c r="U18" s="26"/>
      <c r="V18" s="26"/>
      <c r="W18" s="26"/>
      <c r="X18" s="26"/>
      <c r="Y18" s="114"/>
      <c r="Z18" s="115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6"/>
      <c r="AL18" s="114"/>
      <c r="AM18" s="114"/>
      <c r="AN18" s="114"/>
      <c r="AO18" s="114"/>
      <c r="AP18" s="114"/>
      <c r="AQ18" s="114"/>
      <c r="AR18" s="114"/>
      <c r="AS18" s="114"/>
      <c r="AT18" s="114"/>
      <c r="AU18" s="117"/>
      <c r="AV18" s="117"/>
      <c r="AW18" s="117"/>
      <c r="AX18" s="118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64"/>
      <c r="BJ18" s="63"/>
      <c r="BK18" s="63"/>
      <c r="BL18" s="63"/>
      <c r="BM18" s="88"/>
      <c r="BN18" s="88"/>
      <c r="BO18" s="88"/>
      <c r="BP18" s="88"/>
      <c r="BQ18" s="88"/>
      <c r="BR18" s="88"/>
      <c r="BS18" s="85"/>
      <c r="BT18" s="85"/>
      <c r="BU18" s="85"/>
      <c r="BV18" s="87"/>
      <c r="BW18" s="1912"/>
      <c r="BX18" s="1912"/>
      <c r="BY18" s="1912"/>
      <c r="BZ18" s="1912"/>
      <c r="CA18" s="1912"/>
      <c r="CB18" s="1912"/>
      <c r="CC18" s="1912"/>
      <c r="CD18" s="1912"/>
      <c r="CE18" s="1912"/>
      <c r="CF18" s="1912"/>
      <c r="CG18" s="86"/>
      <c r="CH18" s="1913"/>
      <c r="CI18" s="1913"/>
      <c r="CJ18" s="1913"/>
      <c r="CK18" s="1913"/>
      <c r="CL18" s="1913"/>
      <c r="CM18" s="1913"/>
      <c r="CN18" s="1913"/>
      <c r="CO18" s="1913"/>
      <c r="CP18" s="1913"/>
      <c r="CQ18" s="1913"/>
      <c r="CR18" s="1913"/>
      <c r="CS18" s="90"/>
      <c r="CT18" s="1913"/>
      <c r="CU18" s="1913"/>
      <c r="CV18" s="1913"/>
      <c r="CW18" s="1913"/>
      <c r="CX18" s="52"/>
      <c r="CY18" s="52"/>
      <c r="CZ18" s="52"/>
      <c r="DA18" s="52"/>
      <c r="DB18" s="52"/>
      <c r="DC18" s="52"/>
      <c r="DD18" s="52"/>
      <c r="DE18" s="53"/>
      <c r="DF18" s="54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3"/>
      <c r="DR18" s="54"/>
      <c r="DS18" s="52"/>
      <c r="DT18" s="52"/>
      <c r="DU18" s="52"/>
      <c r="DV18" s="58"/>
      <c r="DW18" s="58"/>
      <c r="DX18" s="58"/>
      <c r="DY18" s="58"/>
      <c r="DZ18" s="58"/>
      <c r="EA18" s="69"/>
      <c r="EB18" s="69"/>
      <c r="EC18" s="69"/>
      <c r="ED18" s="59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60"/>
      <c r="EP18" s="59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60"/>
      <c r="FB18" s="59"/>
      <c r="FC18" s="58"/>
      <c r="FD18" s="58"/>
      <c r="FE18" s="58"/>
      <c r="FF18" s="58"/>
      <c r="FG18" s="58">
        <v>575.64276070000005</v>
      </c>
      <c r="FH18" s="58">
        <v>658.25483929999996</v>
      </c>
      <c r="FI18" s="58">
        <v>777.79599929999995</v>
      </c>
      <c r="FJ18" s="58">
        <v>951.70276209999997</v>
      </c>
      <c r="FK18" s="58">
        <v>930.48281010000005</v>
      </c>
      <c r="FL18" s="58">
        <v>1131.220039</v>
      </c>
      <c r="FM18" s="60">
        <v>1248.0029380000001</v>
      </c>
      <c r="FN18" s="59">
        <v>1287.212796</v>
      </c>
      <c r="FO18" s="58">
        <v>1300.8301160000001</v>
      </c>
      <c r="FP18" s="58">
        <v>1304.808331</v>
      </c>
      <c r="FQ18" s="58">
        <v>1351.0002509999999</v>
      </c>
      <c r="FR18" s="58">
        <v>1419.402793</v>
      </c>
      <c r="FS18" s="26">
        <v>1498.999959</v>
      </c>
      <c r="FT18" s="26">
        <v>1572.7550779999999</v>
      </c>
      <c r="FU18" s="26">
        <v>1689.1028530000001</v>
      </c>
      <c r="FV18" s="26">
        <v>1782.408766</v>
      </c>
      <c r="FW18" s="26">
        <v>1978.3066120000001</v>
      </c>
      <c r="FX18" s="26">
        <v>2083.022395</v>
      </c>
      <c r="FY18" s="26">
        <v>2622.2259819999999</v>
      </c>
      <c r="FZ18" s="43">
        <v>2625.5987519999999</v>
      </c>
      <c r="GA18" s="26">
        <v>2656.3868950000001</v>
      </c>
      <c r="GB18" s="26">
        <v>2670.0981029999998</v>
      </c>
      <c r="GC18" s="26">
        <v>2704.876413</v>
      </c>
      <c r="GD18" s="26">
        <v>2841.063142</v>
      </c>
      <c r="GE18" s="26">
        <v>2928.8013540000002</v>
      </c>
      <c r="GF18" s="26">
        <v>3080.6180469999999</v>
      </c>
      <c r="GG18" s="26">
        <v>3329.1567300000002</v>
      </c>
      <c r="GH18" s="26">
        <v>3427.6929599999999</v>
      </c>
      <c r="GI18" s="26">
        <v>3578.787898</v>
      </c>
      <c r="GJ18" s="26">
        <v>2948.4703049999998</v>
      </c>
      <c r="GK18" s="84">
        <v>2683.1430340000002</v>
      </c>
      <c r="GN18"/>
      <c r="GO18"/>
      <c r="HB18"/>
      <c r="HC18"/>
      <c r="HD18"/>
    </row>
    <row r="19" spans="1:212" ht="30.75" customHeight="1" x14ac:dyDescent="0.45">
      <c r="A19" s="1939" t="s">
        <v>110</v>
      </c>
      <c r="B19" s="1418"/>
      <c r="C19" s="1529"/>
      <c r="D19" s="1529"/>
      <c r="E19" s="1529"/>
      <c r="F19" s="1529"/>
      <c r="G19" s="1529"/>
      <c r="H19" s="1529"/>
      <c r="I19" s="1529"/>
      <c r="J19" s="1529"/>
      <c r="K19" s="1908"/>
      <c r="L19" s="1908"/>
      <c r="M19" s="84"/>
      <c r="N19" s="1529"/>
      <c r="O19" s="1529"/>
      <c r="P19" s="26"/>
      <c r="Q19" s="1529"/>
      <c r="R19" s="113"/>
      <c r="S19" s="26"/>
      <c r="T19" s="26"/>
      <c r="U19" s="26"/>
      <c r="V19" s="26"/>
      <c r="W19" s="26"/>
      <c r="X19" s="26"/>
      <c r="Y19" s="114"/>
      <c r="Z19" s="115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6"/>
      <c r="AL19" s="114"/>
      <c r="AM19" s="114"/>
      <c r="AN19" s="114"/>
      <c r="AO19" s="114"/>
      <c r="AP19" s="114"/>
      <c r="AQ19" s="114"/>
      <c r="AR19" s="114"/>
      <c r="AS19" s="114"/>
      <c r="AT19" s="114"/>
      <c r="AU19" s="117"/>
      <c r="AV19" s="117"/>
      <c r="AW19" s="117"/>
      <c r="AX19" s="118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64"/>
      <c r="BJ19" s="63"/>
      <c r="BK19" s="63"/>
      <c r="BL19" s="63"/>
      <c r="BM19" s="88"/>
      <c r="BN19" s="88"/>
      <c r="BO19" s="88"/>
      <c r="BP19" s="88"/>
      <c r="BQ19" s="88"/>
      <c r="BR19" s="88"/>
      <c r="BS19" s="85"/>
      <c r="BT19" s="85"/>
      <c r="BU19" s="85"/>
      <c r="BV19" s="87"/>
      <c r="BW19" s="1912"/>
      <c r="BX19" s="1912"/>
      <c r="BY19" s="1912"/>
      <c r="BZ19" s="1912"/>
      <c r="CA19" s="1912"/>
      <c r="CB19" s="1912"/>
      <c r="CC19" s="1912"/>
      <c r="CD19" s="1912"/>
      <c r="CE19" s="1912"/>
      <c r="CF19" s="1912"/>
      <c r="CG19" s="86"/>
      <c r="CH19" s="1913"/>
      <c r="CI19" s="1913"/>
      <c r="CJ19" s="1913"/>
      <c r="CK19" s="1913"/>
      <c r="CL19" s="1913"/>
      <c r="CM19" s="1913"/>
      <c r="CN19" s="1913"/>
      <c r="CO19" s="1913"/>
      <c r="CP19" s="1913"/>
      <c r="CQ19" s="1913"/>
      <c r="CR19" s="1913"/>
      <c r="CS19" s="90"/>
      <c r="CT19" s="1913"/>
      <c r="CU19" s="1913"/>
      <c r="CV19" s="1913"/>
      <c r="CW19" s="1913"/>
      <c r="CX19" s="52"/>
      <c r="CY19" s="52"/>
      <c r="CZ19" s="52"/>
      <c r="DA19" s="52"/>
      <c r="DB19" s="52"/>
      <c r="DC19" s="52"/>
      <c r="DD19" s="52"/>
      <c r="DE19" s="53"/>
      <c r="DF19" s="54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3"/>
      <c r="DR19" s="54"/>
      <c r="DS19" s="52"/>
      <c r="DT19" s="52"/>
      <c r="DU19" s="52"/>
      <c r="DV19" s="58"/>
      <c r="DW19" s="58"/>
      <c r="DX19" s="58"/>
      <c r="DY19" s="58"/>
      <c r="DZ19" s="58"/>
      <c r="EA19" s="69"/>
      <c r="EB19" s="69"/>
      <c r="EC19" s="69"/>
      <c r="ED19" s="59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60"/>
      <c r="EP19" s="59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60"/>
      <c r="FB19" s="59"/>
      <c r="FC19" s="58"/>
      <c r="FD19" s="58"/>
      <c r="FE19" s="58"/>
      <c r="FF19" s="58">
        <v>8.8000000000000007</v>
      </c>
      <c r="FG19" s="58">
        <v>10</v>
      </c>
      <c r="FH19" s="58">
        <v>11.3</v>
      </c>
      <c r="FI19" s="58">
        <v>13.6</v>
      </c>
      <c r="FJ19" s="58">
        <v>16.100000000000001</v>
      </c>
      <c r="FK19" s="58">
        <v>17.2</v>
      </c>
      <c r="FL19" s="58">
        <v>18.2</v>
      </c>
      <c r="FM19" s="60">
        <v>19.5</v>
      </c>
      <c r="FN19" s="59">
        <v>20.100000000000001</v>
      </c>
      <c r="FO19" s="58">
        <v>20.3</v>
      </c>
      <c r="FP19" s="58">
        <v>20.6</v>
      </c>
      <c r="FQ19" s="58">
        <v>21.4</v>
      </c>
      <c r="FR19" s="58">
        <v>22.3</v>
      </c>
      <c r="FS19" s="58">
        <v>23.4</v>
      </c>
      <c r="FT19" s="58">
        <v>24.5</v>
      </c>
      <c r="FU19" s="58">
        <v>26</v>
      </c>
      <c r="FV19" s="58">
        <v>27.2</v>
      </c>
      <c r="FW19" s="58">
        <v>28.1</v>
      </c>
      <c r="FX19" s="58">
        <v>29.3</v>
      </c>
      <c r="FY19" s="58">
        <v>30.5</v>
      </c>
      <c r="FZ19" s="43">
        <v>30.6</v>
      </c>
      <c r="GA19" s="26">
        <v>30.81</v>
      </c>
      <c r="GB19" s="26">
        <v>31.01</v>
      </c>
      <c r="GC19" s="26">
        <v>31.37</v>
      </c>
      <c r="GD19" s="26">
        <v>32.159999999999997</v>
      </c>
      <c r="GE19" s="26">
        <v>32.99</v>
      </c>
      <c r="GF19" s="26">
        <v>34.4</v>
      </c>
      <c r="GG19" s="26">
        <v>36.020000000000003</v>
      </c>
      <c r="GH19" s="26">
        <v>37.06</v>
      </c>
      <c r="GI19" s="26">
        <v>38.04</v>
      </c>
      <c r="GJ19" s="26">
        <v>27.52</v>
      </c>
      <c r="GK19" s="84">
        <v>18.61</v>
      </c>
      <c r="GN19"/>
      <c r="GO19"/>
      <c r="HB19"/>
      <c r="HC19"/>
      <c r="HD19"/>
    </row>
    <row r="20" spans="1:212" ht="30.75" customHeight="1" x14ac:dyDescent="0.5">
      <c r="A20" s="1938" t="s">
        <v>111</v>
      </c>
      <c r="B20" s="81"/>
      <c r="C20" s="1908"/>
      <c r="D20" s="1908"/>
      <c r="E20" s="1908"/>
      <c r="F20" s="1908"/>
      <c r="G20" s="1908"/>
      <c r="H20" s="1908"/>
      <c r="I20" s="1908"/>
      <c r="J20" s="1908"/>
      <c r="K20" s="1908"/>
      <c r="L20" s="1908"/>
      <c r="M20" s="84"/>
      <c r="N20" s="1908"/>
      <c r="O20" s="1908"/>
      <c r="P20" s="26"/>
      <c r="Q20" s="1908"/>
      <c r="R20" s="1908"/>
      <c r="S20" s="26"/>
      <c r="T20" s="26"/>
      <c r="U20" s="26"/>
      <c r="V20" s="26"/>
      <c r="W20" s="26"/>
      <c r="X20" s="26"/>
      <c r="Y20" s="26"/>
      <c r="Z20" s="43"/>
      <c r="AA20" s="26"/>
      <c r="AB20" s="26"/>
      <c r="AC20" s="26"/>
      <c r="AD20" s="26"/>
      <c r="AE20" s="26"/>
      <c r="AF20" s="26"/>
      <c r="AG20" s="26"/>
      <c r="AH20" s="26"/>
      <c r="AI20" s="24"/>
      <c r="AJ20" s="24"/>
      <c r="AK20" s="42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4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42"/>
      <c r="BJ20" s="24"/>
      <c r="BK20" s="24"/>
      <c r="BL20" s="24"/>
      <c r="BM20" s="1911"/>
      <c r="BN20" s="1911"/>
      <c r="BO20" s="1911"/>
      <c r="BP20" s="1911"/>
      <c r="BQ20" s="1912"/>
      <c r="BR20" s="1912"/>
      <c r="BS20" s="1912"/>
      <c r="BT20" s="1912"/>
      <c r="BU20" s="1912"/>
      <c r="BV20" s="73"/>
      <c r="BW20" s="1910"/>
      <c r="BX20" s="1910"/>
      <c r="BY20" s="1910"/>
      <c r="BZ20" s="1910"/>
      <c r="CA20" s="1910"/>
      <c r="CB20" s="1910"/>
      <c r="CC20" s="1908"/>
      <c r="CD20" s="1908"/>
      <c r="CE20" s="1908"/>
      <c r="CF20" s="1908"/>
      <c r="CG20" s="74"/>
      <c r="CH20" s="1908"/>
      <c r="CI20" s="1908"/>
      <c r="CJ20" s="1908"/>
      <c r="CK20" s="1908"/>
      <c r="CL20" s="1908"/>
      <c r="CM20" s="1908"/>
      <c r="CN20" s="1908"/>
      <c r="CO20" s="1910"/>
      <c r="CP20" s="1910"/>
      <c r="CQ20" s="1910"/>
      <c r="CR20" s="1910"/>
      <c r="CS20" s="79"/>
      <c r="CT20" s="1910"/>
      <c r="CU20" s="1910"/>
      <c r="CV20" s="1910"/>
      <c r="CW20" s="1910"/>
      <c r="CX20" s="1908"/>
      <c r="CY20" s="1908"/>
      <c r="CZ20" s="1908"/>
      <c r="DA20" s="1908"/>
      <c r="DB20" s="1908"/>
      <c r="DC20" s="1908"/>
      <c r="DD20" s="1908"/>
      <c r="DE20" s="74"/>
      <c r="DF20" s="81"/>
      <c r="DG20" s="1908"/>
      <c r="DH20" s="1908"/>
      <c r="DI20" s="1908"/>
      <c r="DJ20" s="1908"/>
      <c r="DK20" s="1908"/>
      <c r="DL20" s="1908"/>
      <c r="DM20" s="1908"/>
      <c r="DN20" s="1908"/>
      <c r="DO20" s="1908"/>
      <c r="DP20" s="1908"/>
      <c r="DQ20" s="74"/>
      <c r="DR20" s="81"/>
      <c r="DS20" s="1908"/>
      <c r="DT20" s="1909"/>
      <c r="DU20" s="1528"/>
      <c r="DV20" s="1811"/>
      <c r="DW20" s="1811"/>
      <c r="DX20" s="1811"/>
      <c r="DY20" s="1811"/>
      <c r="DZ20" s="1811"/>
      <c r="EA20" s="1811"/>
      <c r="EB20" s="1811"/>
      <c r="EC20" s="1811"/>
      <c r="ED20" s="82"/>
      <c r="EE20" s="1811"/>
      <c r="EF20" s="1811"/>
      <c r="EG20" s="1811"/>
      <c r="EH20" s="1811"/>
      <c r="EI20" s="1811"/>
      <c r="EJ20" s="1811"/>
      <c r="EK20" s="1811"/>
      <c r="EL20" s="1811"/>
      <c r="EM20" s="1811"/>
      <c r="EN20" s="1811"/>
      <c r="EO20" s="83"/>
      <c r="EP20" s="82"/>
      <c r="EQ20" s="1811"/>
      <c r="ER20" s="1811"/>
      <c r="ES20" s="1811"/>
      <c r="ET20" s="1811"/>
      <c r="EU20" s="1811"/>
      <c r="EV20" s="1811"/>
      <c r="EW20" s="1811"/>
      <c r="EX20" s="1811"/>
      <c r="EY20" s="1811"/>
      <c r="EZ20" s="1811"/>
      <c r="FA20" s="83"/>
      <c r="FB20" s="82"/>
      <c r="FC20" s="1811"/>
      <c r="FD20" s="1811"/>
      <c r="FE20" s="1811"/>
      <c r="FF20" s="1811"/>
      <c r="FG20" s="1811"/>
      <c r="FH20" s="1811"/>
      <c r="FI20" s="1811"/>
      <c r="FJ20" s="1811"/>
      <c r="FK20" s="1811"/>
      <c r="FL20" s="1811"/>
      <c r="FM20" s="83"/>
      <c r="FN20" s="82"/>
      <c r="FO20" s="1811"/>
      <c r="FP20" s="1811"/>
      <c r="FQ20" s="1811"/>
      <c r="FR20" s="1811"/>
      <c r="FS20" s="1811"/>
      <c r="FT20" s="1811"/>
      <c r="FU20" s="1811"/>
      <c r="FV20" s="1811"/>
      <c r="FW20" s="1811"/>
      <c r="FX20" s="1918"/>
      <c r="FY20" s="1811"/>
      <c r="FZ20" s="82"/>
      <c r="GA20" s="1811"/>
      <c r="GB20" s="1811"/>
      <c r="GC20" s="1811"/>
      <c r="GD20" s="1811"/>
      <c r="GE20" s="1811"/>
      <c r="GF20" s="1811"/>
      <c r="GG20" s="1811"/>
      <c r="GH20" s="1811"/>
      <c r="GI20" s="1811"/>
      <c r="GJ20" s="1811"/>
      <c r="GK20" s="83"/>
      <c r="GM20" s="119"/>
      <c r="GN20"/>
      <c r="GO20"/>
      <c r="HB20"/>
      <c r="HC20"/>
      <c r="HD20"/>
    </row>
    <row r="21" spans="1:212" ht="30.75" customHeight="1" x14ac:dyDescent="0.5">
      <c r="A21" s="1937" t="s">
        <v>112</v>
      </c>
      <c r="B21" s="43">
        <v>2286.9</v>
      </c>
      <c r="C21" s="26">
        <v>2233.6</v>
      </c>
      <c r="D21" s="26">
        <v>2203.3478260869565</v>
      </c>
      <c r="E21" s="26">
        <v>2248</v>
      </c>
      <c r="F21" s="26">
        <v>2318</v>
      </c>
      <c r="G21" s="26">
        <v>2378</v>
      </c>
      <c r="H21" s="26">
        <v>2353</v>
      </c>
      <c r="I21" s="26">
        <v>2061</v>
      </c>
      <c r="J21" s="26">
        <v>1897</v>
      </c>
      <c r="K21" s="26">
        <v>1903.95</v>
      </c>
      <c r="L21" s="26">
        <v>1867.73</v>
      </c>
      <c r="M21" s="84">
        <v>1994.48</v>
      </c>
      <c r="N21" s="26">
        <v>2046</v>
      </c>
      <c r="O21" s="26">
        <v>2228.15</v>
      </c>
      <c r="P21" s="26">
        <v>2161.61</v>
      </c>
      <c r="Q21" s="26">
        <v>1934.85</v>
      </c>
      <c r="R21" s="26">
        <v>1878.48</v>
      </c>
      <c r="S21" s="26">
        <v>1858.55</v>
      </c>
      <c r="T21" s="26">
        <v>1954.67</v>
      </c>
      <c r="U21" s="26">
        <v>1888.43</v>
      </c>
      <c r="V21" s="26">
        <v>1823.52</v>
      </c>
      <c r="W21" s="26">
        <v>1700.86</v>
      </c>
      <c r="X21" s="26">
        <v>1590.23</v>
      </c>
      <c r="Y21" s="26">
        <v>1406</v>
      </c>
      <c r="Z21" s="43">
        <v>1492</v>
      </c>
      <c r="AA21" s="26">
        <v>1501</v>
      </c>
      <c r="AB21" s="26">
        <v>1502</v>
      </c>
      <c r="AC21" s="26">
        <v>1456</v>
      </c>
      <c r="AD21" s="26">
        <v>1499</v>
      </c>
      <c r="AE21" s="26">
        <v>1517</v>
      </c>
      <c r="AF21" s="26">
        <v>1562.7272727272727</v>
      </c>
      <c r="AG21" s="26">
        <v>1638.6521739130435</v>
      </c>
      <c r="AH21" s="26">
        <v>1659.1</v>
      </c>
      <c r="AI21" s="26">
        <v>1557.391304347826</v>
      </c>
      <c r="AJ21" s="26">
        <v>1569.3181818181818</v>
      </c>
      <c r="AK21" s="84">
        <v>1508.047619047619</v>
      </c>
      <c r="AL21" s="26">
        <v>1446.8260869565217</v>
      </c>
      <c r="AM21" s="26">
        <v>1429.05</v>
      </c>
      <c r="AN21" s="26">
        <v>1435.8</v>
      </c>
      <c r="AO21" s="26">
        <v>1511.6818181818182</v>
      </c>
      <c r="AP21" s="26">
        <v>1542.9130434782608</v>
      </c>
      <c r="AQ21" s="26">
        <v>1489.85</v>
      </c>
      <c r="AR21" s="51">
        <v>1550.13</v>
      </c>
      <c r="AS21" s="51">
        <v>1633.37</v>
      </c>
      <c r="AT21" s="51">
        <v>1685.14</v>
      </c>
      <c r="AU21" s="51">
        <v>1730.39</v>
      </c>
      <c r="AV21" s="51">
        <v>1733.58</v>
      </c>
      <c r="AW21" s="51">
        <v>1757.95</v>
      </c>
      <c r="AX21" s="50">
        <v>1744.5939130434783</v>
      </c>
      <c r="AY21" s="51">
        <v>1849.8</v>
      </c>
      <c r="AZ21" s="51">
        <v>1866.8095238095239</v>
      </c>
      <c r="BA21" s="51">
        <v>1866.3809523809523</v>
      </c>
      <c r="BB21" s="51">
        <v>1846.6818181818182</v>
      </c>
      <c r="BC21" s="51"/>
      <c r="BD21" s="51"/>
      <c r="BE21" s="51"/>
      <c r="BF21" s="51"/>
      <c r="BG21" s="51"/>
      <c r="BH21" s="51"/>
      <c r="BI21" s="61">
        <v>1946.7727272727273</v>
      </c>
      <c r="BJ21" s="51">
        <v>1961.4761904761904</v>
      </c>
      <c r="BK21" s="51">
        <v>1972.5</v>
      </c>
      <c r="BL21" s="51">
        <v>2003.5</v>
      </c>
      <c r="BM21" s="88">
        <v>1959.9</v>
      </c>
      <c r="BN21" s="88">
        <v>2060.9047619047619</v>
      </c>
      <c r="BO21" s="88">
        <v>2129.818181818182</v>
      </c>
      <c r="BP21" s="88">
        <v>2181.086956521739</v>
      </c>
      <c r="BQ21" s="88">
        <v>2068.8095238095239</v>
      </c>
      <c r="BR21" s="88">
        <v>2188.181818181818</v>
      </c>
      <c r="BS21" s="1912">
        <v>2134.9545454545455</v>
      </c>
      <c r="BT21" s="1912">
        <v>2252.3333333333335</v>
      </c>
      <c r="BU21" s="1912">
        <v>2274.8571428571427</v>
      </c>
      <c r="BV21" s="73">
        <v>2085.8000000000002</v>
      </c>
      <c r="BW21" s="1910">
        <v>2079.9523809523807</v>
      </c>
      <c r="BX21" s="1910">
        <v>2213.086956521739</v>
      </c>
      <c r="BY21" s="1919">
        <v>2206.3809523809523</v>
      </c>
      <c r="BZ21" s="1919">
        <v>2214.4545454545455</v>
      </c>
      <c r="CA21" s="1919">
        <v>2278.2272727272725</v>
      </c>
      <c r="CB21" s="1910">
        <v>2419.8571428571427</v>
      </c>
      <c r="CC21" s="1910">
        <v>2385.4347826086955</v>
      </c>
      <c r="CD21" s="1910">
        <v>2245.8636363636365</v>
      </c>
      <c r="CE21" s="1910">
        <v>2194.3809523809523</v>
      </c>
      <c r="CF21" s="1910">
        <v>2026.5</v>
      </c>
      <c r="CG21" s="79">
        <v>1828.18</v>
      </c>
      <c r="CH21" s="1910">
        <v>1763.2272727272727</v>
      </c>
      <c r="CI21" s="1910">
        <v>1623.8</v>
      </c>
      <c r="CJ21" s="1910">
        <v>1657.9565217391305</v>
      </c>
      <c r="CK21" s="1910">
        <v>1544.9</v>
      </c>
      <c r="CL21" s="1910">
        <v>1518.391304347826</v>
      </c>
      <c r="CM21" s="1910">
        <v>1552.2727272727273</v>
      </c>
      <c r="CN21" s="1910">
        <v>1521.4761904761904</v>
      </c>
      <c r="CO21" s="1910">
        <v>1529.2173913043478</v>
      </c>
      <c r="CP21" s="1910">
        <v>1488.047619047619</v>
      </c>
      <c r="CQ21" s="1910">
        <v>1565.1363636363637</v>
      </c>
      <c r="CR21" s="1910">
        <v>1586.090909090909</v>
      </c>
      <c r="CS21" s="79">
        <v>1412</v>
      </c>
      <c r="CT21" s="63">
        <v>1381.4545454545455</v>
      </c>
      <c r="CU21" s="63">
        <v>1496.65</v>
      </c>
      <c r="CV21" s="63">
        <v>1756.5714285714287</v>
      </c>
      <c r="CW21" s="63">
        <v>1805.8</v>
      </c>
      <c r="CX21" s="63">
        <v>1887.0952380952381</v>
      </c>
      <c r="CY21" s="63">
        <v>1758.1428571428571</v>
      </c>
      <c r="CZ21" s="63">
        <v>1743.5454545454545</v>
      </c>
      <c r="DA21" s="63">
        <v>1637.0454545454545</v>
      </c>
      <c r="DB21" s="63">
        <v>1603.8</v>
      </c>
      <c r="DC21" s="63">
        <v>1595.304347826087</v>
      </c>
      <c r="DD21" s="63">
        <v>1638.2727272727273</v>
      </c>
      <c r="DE21" s="64">
        <v>1662.578947368421</v>
      </c>
      <c r="DF21" s="65">
        <v>1688.8636363636363</v>
      </c>
      <c r="DG21" s="63">
        <v>1706.3</v>
      </c>
      <c r="DH21" s="63">
        <v>1665.047619047619</v>
      </c>
      <c r="DI21" s="63">
        <v>1776.25</v>
      </c>
      <c r="DJ21" s="63">
        <v>1752.7727272727273</v>
      </c>
      <c r="DK21" s="63">
        <v>1821.25</v>
      </c>
      <c r="DL21" s="63">
        <v>1848.8260869565217</v>
      </c>
      <c r="DM21" s="63">
        <v>1748.2857142857142</v>
      </c>
      <c r="DN21" s="63">
        <v>1810.15</v>
      </c>
      <c r="DO21" s="63">
        <v>1864.8636363636363</v>
      </c>
      <c r="DP21" s="63">
        <v>1896.9047619047619</v>
      </c>
      <c r="DQ21" s="64">
        <v>1805.6</v>
      </c>
      <c r="DR21" s="65">
        <v>1922.5</v>
      </c>
      <c r="DS21" s="63">
        <v>2003.6</v>
      </c>
      <c r="DT21" s="63">
        <v>1855.7272727272727</v>
      </c>
      <c r="DU21" s="63">
        <v>1836.05</v>
      </c>
      <c r="DV21" s="69">
        <v>1944.3157894736842</v>
      </c>
      <c r="DW21" s="69">
        <v>1759.090909090909</v>
      </c>
      <c r="DX21" s="69">
        <v>1574.4347826086957</v>
      </c>
      <c r="DY21" s="69">
        <v>1691.3</v>
      </c>
      <c r="DZ21" s="69">
        <v>1828.8181818181818</v>
      </c>
      <c r="EA21" s="69">
        <v>1678.8181818181818</v>
      </c>
      <c r="EB21" s="69">
        <v>1707.6666666666667</v>
      </c>
      <c r="EC21" s="69">
        <v>1734.3333333333333</v>
      </c>
      <c r="ED21" s="70">
        <v>1717.9</v>
      </c>
      <c r="EE21" s="69">
        <v>1708.7</v>
      </c>
      <c r="EF21" s="69">
        <v>1751.9565217391305</v>
      </c>
      <c r="EG21" s="69">
        <v>1637.25</v>
      </c>
      <c r="EH21" s="69">
        <v>1648.421052631579</v>
      </c>
      <c r="EI21" s="69">
        <v>1622.1818181818182</v>
      </c>
      <c r="EJ21" s="69">
        <v>1619</v>
      </c>
      <c r="EK21" s="69">
        <v>1758.1428571428571</v>
      </c>
      <c r="EL21" s="69">
        <v>1807.9545454545455</v>
      </c>
      <c r="EM21" s="69">
        <v>1815.3809523809523</v>
      </c>
      <c r="EN21" s="69">
        <v>1698.5454545454545</v>
      </c>
      <c r="EO21" s="71">
        <v>1690.640909090909</v>
      </c>
      <c r="EP21" s="70">
        <v>1715.45</v>
      </c>
      <c r="EQ21" s="69">
        <v>1765.85</v>
      </c>
      <c r="ER21" s="69">
        <v>1740.6521739130435</v>
      </c>
      <c r="ES21" s="69">
        <v>1781.2631578947369</v>
      </c>
      <c r="ET21" s="69">
        <v>1768.6666666666667</v>
      </c>
      <c r="EU21" s="69">
        <v>1749.7</v>
      </c>
      <c r="EV21" s="69">
        <v>1727.6190476190477</v>
      </c>
      <c r="EW21" s="69">
        <v>1802.909090909091</v>
      </c>
      <c r="EX21" s="69">
        <v>1876.4285714285713</v>
      </c>
      <c r="EY21" s="69">
        <v>1901.1428571428571</v>
      </c>
      <c r="EZ21" s="69">
        <v>1974.590909090909</v>
      </c>
      <c r="FA21" s="71">
        <v>1992.0952380952381</v>
      </c>
      <c r="FB21" s="70">
        <v>2033.8571428571429</v>
      </c>
      <c r="FC21" s="69">
        <v>2070.3000000000002</v>
      </c>
      <c r="FD21" s="69">
        <v>2119.086956521739</v>
      </c>
      <c r="FE21" s="69">
        <v>2214.6666666666665</v>
      </c>
      <c r="FF21" s="69">
        <v>2295.3636363636365</v>
      </c>
      <c r="FG21" s="69">
        <v>2455.2272727272725</v>
      </c>
      <c r="FH21" s="69">
        <v>2596.0500000000002</v>
      </c>
      <c r="FI21" s="69">
        <v>2730.1739130434785</v>
      </c>
      <c r="FJ21" s="69">
        <v>2987.4761904761904</v>
      </c>
      <c r="FK21" s="69">
        <v>3125.181818181818</v>
      </c>
      <c r="FL21" s="69">
        <v>3441.8636363636365</v>
      </c>
      <c r="FM21" s="71">
        <v>3520.2631578947367</v>
      </c>
      <c r="FN21" s="70">
        <v>3659.5454545454545</v>
      </c>
      <c r="FO21" s="69">
        <v>4735.7619047619046</v>
      </c>
      <c r="FP21" s="69">
        <v>6155.05</v>
      </c>
      <c r="FQ21" s="69">
        <v>8544.9500000000007</v>
      </c>
      <c r="FR21" s="69">
        <v>6803.9047619047615</v>
      </c>
      <c r="FS21" s="69">
        <v>7231.3</v>
      </c>
      <c r="FT21" s="69">
        <v>6555</v>
      </c>
      <c r="FU21" s="69">
        <v>5506</v>
      </c>
      <c r="FV21" s="69">
        <v>4958.8571428571431</v>
      </c>
      <c r="FW21" s="69">
        <v>4905.826086956522</v>
      </c>
      <c r="FX21" s="1918">
        <v>6558.4285714285716</v>
      </c>
      <c r="FY21" s="69">
        <v>8730.57</v>
      </c>
      <c r="FZ21" s="70">
        <v>8989.045454545454</v>
      </c>
      <c r="GA21" s="69">
        <v>7933</v>
      </c>
      <c r="GB21" s="69">
        <v>6302.7619047619046</v>
      </c>
      <c r="GC21" s="69">
        <v>6205.6</v>
      </c>
      <c r="GD21" s="69">
        <v>6837.55</v>
      </c>
      <c r="GE21" s="69">
        <v>6195.35</v>
      </c>
      <c r="GF21" s="69">
        <v>5289.17</v>
      </c>
      <c r="GG21" s="69">
        <v>5467.25</v>
      </c>
      <c r="GH21" s="69">
        <v>5061.32</v>
      </c>
      <c r="GI21" s="69">
        <v>4345.913043478261</v>
      </c>
      <c r="GJ21" s="69">
        <v>4185.3500000000004</v>
      </c>
      <c r="GK21" s="71">
        <v>4268.5238095238092</v>
      </c>
      <c r="GM21" s="119"/>
      <c r="GN21"/>
      <c r="GO21"/>
      <c r="HB21"/>
      <c r="HC21"/>
      <c r="HD21"/>
    </row>
    <row r="22" spans="1:212" ht="30.75" customHeight="1" x14ac:dyDescent="0.45">
      <c r="A22" s="1937" t="s">
        <v>113</v>
      </c>
      <c r="B22" s="43">
        <v>1116.9512499999998</v>
      </c>
      <c r="C22" s="26">
        <v>1095.4937500000001</v>
      </c>
      <c r="D22" s="26">
        <v>1113.7652173913041</v>
      </c>
      <c r="E22" s="26">
        <v>1147.9100000000001</v>
      </c>
      <c r="F22" s="26">
        <v>1202.81</v>
      </c>
      <c r="G22" s="26">
        <v>1233.2</v>
      </c>
      <c r="H22" s="26">
        <v>1193.68</v>
      </c>
      <c r="I22" s="26">
        <v>1215.53</v>
      </c>
      <c r="J22" s="26">
        <v>1271.0999999999999</v>
      </c>
      <c r="K22" s="26">
        <v>1342.96</v>
      </c>
      <c r="L22" s="26">
        <v>1369.69</v>
      </c>
      <c r="M22" s="84">
        <v>1391.16</v>
      </c>
      <c r="N22" s="26">
        <v>1359.46</v>
      </c>
      <c r="O22" s="26">
        <v>1372.35</v>
      </c>
      <c r="P22" s="26">
        <v>1422.5</v>
      </c>
      <c r="Q22" s="26">
        <v>1481.1</v>
      </c>
      <c r="R22" s="26">
        <v>1515.22</v>
      </c>
      <c r="S22" s="26">
        <v>1528.25</v>
      </c>
      <c r="T22" s="26">
        <v>1575.15</v>
      </c>
      <c r="U22" s="26">
        <v>1770.13</v>
      </c>
      <c r="V22" s="26">
        <v>1768.96</v>
      </c>
      <c r="W22" s="26">
        <v>1673.66</v>
      </c>
      <c r="X22" s="26">
        <v>1744.69</v>
      </c>
      <c r="Y22" s="26">
        <v>1658.49</v>
      </c>
      <c r="Z22" s="43">
        <v>1632.18</v>
      </c>
      <c r="AA22" s="26">
        <v>1730.5</v>
      </c>
      <c r="AB22" s="26">
        <v>1671.28</v>
      </c>
      <c r="AC22" s="26">
        <v>1647.7</v>
      </c>
      <c r="AD22" s="26">
        <v>1579.24</v>
      </c>
      <c r="AE22" s="26">
        <v>1602.91</v>
      </c>
      <c r="AF22" s="26">
        <v>1590.9604545454547</v>
      </c>
      <c r="AG22" s="26">
        <v>1631.0473913043477</v>
      </c>
      <c r="AH22" s="26">
        <v>1746.8867499999997</v>
      </c>
      <c r="AI22" s="26">
        <v>1744.9576086956529</v>
      </c>
      <c r="AJ22" s="26">
        <v>1721.1722727272727</v>
      </c>
      <c r="AK22" s="84">
        <v>1678.8185714285719</v>
      </c>
      <c r="AL22" s="26">
        <v>1670.6180434782611</v>
      </c>
      <c r="AM22" s="26">
        <v>1626.6200000000003</v>
      </c>
      <c r="AN22" s="26">
        <v>1593.5122499999998</v>
      </c>
      <c r="AO22" s="26">
        <v>1491.0477272727271</v>
      </c>
      <c r="AP22" s="26">
        <v>1415.8141304347823</v>
      </c>
      <c r="AQ22" s="26">
        <v>1342.135</v>
      </c>
      <c r="AR22" s="51">
        <v>1293.6586956521739</v>
      </c>
      <c r="AS22" s="51">
        <v>1354.8844999999997</v>
      </c>
      <c r="AT22" s="51">
        <v>1351.4638095238095</v>
      </c>
      <c r="AU22" s="51">
        <v>1320.13</v>
      </c>
      <c r="AV22" s="51">
        <v>1277.4485714285711</v>
      </c>
      <c r="AW22" s="51">
        <v>1228.3485714285714</v>
      </c>
      <c r="AX22" s="50">
        <v>1247.6034782608697</v>
      </c>
      <c r="AY22" s="51">
        <v>1310.01</v>
      </c>
      <c r="AZ22" s="51">
        <v>1340.1280952380953</v>
      </c>
      <c r="BA22" s="51">
        <v>1301.6871428571433</v>
      </c>
      <c r="BB22" s="51">
        <v>1291.1695454545456</v>
      </c>
      <c r="BC22" s="51"/>
      <c r="BD22" s="51"/>
      <c r="BE22" s="51"/>
      <c r="BF22" s="51"/>
      <c r="BG22" s="51"/>
      <c r="BH22" s="51"/>
      <c r="BI22" s="61">
        <v>1205.2840909090912</v>
      </c>
      <c r="BJ22" s="51">
        <v>1249.8926190476193</v>
      </c>
      <c r="BK22" s="51">
        <v>1228.5774999999999</v>
      </c>
      <c r="BL22" s="51">
        <v>1181.2215909090908</v>
      </c>
      <c r="BM22" s="88">
        <v>1194.67975</v>
      </c>
      <c r="BN22" s="88">
        <v>1202.311904761905</v>
      </c>
      <c r="BO22" s="88">
        <v>1182.9038636363637</v>
      </c>
      <c r="BP22" s="88">
        <v>1130.518260869565</v>
      </c>
      <c r="BQ22" s="88">
        <v>1118.0538095238096</v>
      </c>
      <c r="BR22" s="88">
        <v>1124.67</v>
      </c>
      <c r="BS22" s="1912">
        <v>1157.76</v>
      </c>
      <c r="BT22" s="1912">
        <v>1087.1199999999999</v>
      </c>
      <c r="BU22" s="1912">
        <v>1069.4000000000001</v>
      </c>
      <c r="BV22" s="73">
        <v>1098.1240000000003</v>
      </c>
      <c r="BW22" s="1910">
        <v>1198.7923809523807</v>
      </c>
      <c r="BX22" s="1910">
        <v>1243.0176086956521</v>
      </c>
      <c r="BY22" s="1910">
        <v>1242.79</v>
      </c>
      <c r="BZ22" s="1910">
        <v>1258.1443181818183</v>
      </c>
      <c r="CA22" s="1910">
        <v>1277.7536363636366</v>
      </c>
      <c r="CB22" s="1910">
        <v>1338.2578571428573</v>
      </c>
      <c r="CC22" s="1912">
        <v>1339.199347826087</v>
      </c>
      <c r="CD22" s="1912">
        <v>1325.3645454545456</v>
      </c>
      <c r="CE22" s="1912">
        <v>1269.829752066116</v>
      </c>
      <c r="CF22" s="1912">
        <v>1237.5790909090911</v>
      </c>
      <c r="CG22" s="86">
        <v>1153.58</v>
      </c>
      <c r="CH22" s="1910">
        <v>1192.7584090909093</v>
      </c>
      <c r="CI22" s="1910">
        <v>1233.8047499999998</v>
      </c>
      <c r="CJ22" s="1910">
        <v>1231.3854347826084</v>
      </c>
      <c r="CK22" s="1910">
        <v>1270.01125</v>
      </c>
      <c r="CL22" s="1910">
        <v>1242.1199999999999</v>
      </c>
      <c r="CM22" s="1910">
        <v>1261.76</v>
      </c>
      <c r="CN22" s="1910">
        <v>1236.55</v>
      </c>
      <c r="CO22" s="1910">
        <v>1283.4000000000001</v>
      </c>
      <c r="CP22" s="1910">
        <v>1315.818571428571</v>
      </c>
      <c r="CQ22" s="1910">
        <v>1280.6159090909086</v>
      </c>
      <c r="CR22" s="1910">
        <v>1282.379090909091</v>
      </c>
      <c r="CS22" s="79">
        <v>1266.56</v>
      </c>
      <c r="CT22" s="63">
        <v>1331.7011363636366</v>
      </c>
      <c r="CU22" s="63">
        <v>1332.4117500000004</v>
      </c>
      <c r="CV22" s="63">
        <v>1325.7102380952381</v>
      </c>
      <c r="CW22" s="63">
        <v>1334.8764285714287</v>
      </c>
      <c r="CX22" s="63">
        <v>1303.0336956521737</v>
      </c>
      <c r="CY22" s="63">
        <v>1281.0761904761905</v>
      </c>
      <c r="CZ22" s="63">
        <v>1238.3045454545454</v>
      </c>
      <c r="DA22" s="63">
        <v>1200.9391304347826</v>
      </c>
      <c r="DB22" s="63">
        <v>1198.1402500000002</v>
      </c>
      <c r="DC22" s="63">
        <v>1213.9690909090905</v>
      </c>
      <c r="DD22" s="63">
        <v>1220.8077272727271</v>
      </c>
      <c r="DE22" s="64">
        <v>1251.1130000000005</v>
      </c>
      <c r="DF22" s="65">
        <v>1292.0920454545453</v>
      </c>
      <c r="DG22" s="63">
        <v>1319.9517500000002</v>
      </c>
      <c r="DH22" s="63">
        <v>1300.7169047619045</v>
      </c>
      <c r="DI22" s="63">
        <v>1286.2421428571429</v>
      </c>
      <c r="DJ22" s="63">
        <v>1283.3739130434788</v>
      </c>
      <c r="DK22" s="63">
        <v>1359.6790000000003</v>
      </c>
      <c r="DL22" s="63">
        <v>1414.6623913043477</v>
      </c>
      <c r="DM22" s="63">
        <v>1501.0088636363637</v>
      </c>
      <c r="DN22" s="63">
        <v>1508.4245238095234</v>
      </c>
      <c r="DO22" s="63">
        <v>1494.3078260869565</v>
      </c>
      <c r="DP22" s="63">
        <v>1471.1457142857146</v>
      </c>
      <c r="DQ22" s="64">
        <v>1481.3276190476188</v>
      </c>
      <c r="DR22" s="65">
        <v>1560.7365909090906</v>
      </c>
      <c r="DS22" s="63">
        <v>1596.808</v>
      </c>
      <c r="DT22" s="63">
        <v>1590.5859090909091</v>
      </c>
      <c r="DU22" s="63">
        <v>1681.0116666666668</v>
      </c>
      <c r="DV22" s="69">
        <v>1716.8209523809526</v>
      </c>
      <c r="DW22" s="69">
        <v>1734.6915909090908</v>
      </c>
      <c r="DX22" s="69">
        <v>1843.1732608695652</v>
      </c>
      <c r="DY22" s="69">
        <v>1971.0695238095234</v>
      </c>
      <c r="DZ22" s="69">
        <v>1924.4654545454543</v>
      </c>
      <c r="EA22" s="69">
        <v>1901.6759090909093</v>
      </c>
      <c r="EB22" s="69">
        <v>1867.8714285714286</v>
      </c>
      <c r="EC22" s="69">
        <v>1857.1872727272726</v>
      </c>
      <c r="ED22" s="70">
        <v>1867.0419999999999</v>
      </c>
      <c r="EE22" s="69">
        <v>1810.3422499999997</v>
      </c>
      <c r="EF22" s="69">
        <v>1722.485434782609</v>
      </c>
      <c r="EG22" s="69">
        <v>1759.2121428571429</v>
      </c>
      <c r="EH22" s="69">
        <v>1849.2761904761899</v>
      </c>
      <c r="EI22" s="69">
        <v>1835.146363636364</v>
      </c>
      <c r="EJ22" s="69">
        <v>1805.1513636363636</v>
      </c>
      <c r="EK22" s="69">
        <v>1785.6702272727273</v>
      </c>
      <c r="EL22" s="69">
        <v>1778.2893181818183</v>
      </c>
      <c r="EM22" s="69">
        <v>1775.5795238095238</v>
      </c>
      <c r="EN22" s="69">
        <v>1818.4422727272731</v>
      </c>
      <c r="EO22" s="71">
        <v>1790.8988636363633</v>
      </c>
      <c r="EP22" s="70">
        <v>1816.433571</v>
      </c>
      <c r="EQ22" s="69">
        <v>1857.1095</v>
      </c>
      <c r="ER22" s="69">
        <v>1949.434565</v>
      </c>
      <c r="ES22" s="69">
        <v>1935.2355</v>
      </c>
      <c r="ET22" s="69">
        <v>1849.49875</v>
      </c>
      <c r="EU22" s="69">
        <v>1837.068182</v>
      </c>
      <c r="EV22" s="69">
        <v>1737.132619</v>
      </c>
      <c r="EW22" s="69">
        <v>1763.7052169999999</v>
      </c>
      <c r="EX22" s="69">
        <v>1682.1243179999999</v>
      </c>
      <c r="EY22" s="69">
        <v>1666.675238</v>
      </c>
      <c r="EZ22" s="69">
        <v>1726.39</v>
      </c>
      <c r="FA22" s="71">
        <v>1796.205238</v>
      </c>
      <c r="FB22" s="70">
        <v>1899.9845238095236</v>
      </c>
      <c r="FC22" s="69">
        <v>1858.93975</v>
      </c>
      <c r="FD22" s="69">
        <v>1912.511956521739</v>
      </c>
      <c r="FE22" s="69">
        <v>2000.6936842105267</v>
      </c>
      <c r="FF22" s="69">
        <v>1991.1167391304348</v>
      </c>
      <c r="FG22" s="69">
        <v>1942.0677272727276</v>
      </c>
      <c r="FH22" s="69">
        <v>1949.659762</v>
      </c>
      <c r="FI22" s="69">
        <v>1918.7747830000001</v>
      </c>
      <c r="FJ22" s="69">
        <v>1916.3407139999999</v>
      </c>
      <c r="FK22" s="69">
        <v>1913.785682</v>
      </c>
      <c r="FL22" s="69">
        <v>1984.6986360000001</v>
      </c>
      <c r="FM22" s="71">
        <v>2035.4285</v>
      </c>
      <c r="FN22" s="70">
        <v>2032.4113636363638</v>
      </c>
      <c r="FO22" s="69">
        <v>2025.7319047619053</v>
      </c>
      <c r="FP22" s="69">
        <v>2158.2175000000002</v>
      </c>
      <c r="FQ22" s="69">
        <v>2334.1572727272724</v>
      </c>
      <c r="FR22" s="69">
        <v>2350.8121739130434</v>
      </c>
      <c r="FS22" s="69">
        <v>2325.3422500000001</v>
      </c>
      <c r="FT22" s="69">
        <v>2391.6276086956518</v>
      </c>
      <c r="FU22" s="69">
        <v>2469.3897727272729</v>
      </c>
      <c r="FV22" s="69">
        <v>2568.8126190476196</v>
      </c>
      <c r="FW22" s="69">
        <v>2689.3845652173918</v>
      </c>
      <c r="FX22" s="69">
        <v>2651.6985714285715</v>
      </c>
      <c r="FY22" s="69">
        <v>2641.4516666666668</v>
      </c>
      <c r="FZ22" s="70">
        <v>2708.3695454545455</v>
      </c>
      <c r="GA22" s="69">
        <v>2897.2622499999998</v>
      </c>
      <c r="GB22" s="69">
        <v>2981.2445238095233</v>
      </c>
      <c r="GC22" s="69">
        <v>3218.1642857142861</v>
      </c>
      <c r="GD22" s="69">
        <v>3289.3404545454546</v>
      </c>
      <c r="GE22" s="69">
        <v>3351.5940000000001</v>
      </c>
      <c r="GF22" s="69">
        <v>3341.18</v>
      </c>
      <c r="GG22" s="69">
        <v>3362.33</v>
      </c>
      <c r="GH22" s="69">
        <v>3663.52</v>
      </c>
      <c r="GI22" s="69">
        <v>4054.45304347826</v>
      </c>
      <c r="GJ22" s="69">
        <v>4082.1702500000001</v>
      </c>
      <c r="GK22" s="71">
        <v>4316.2911904761904</v>
      </c>
      <c r="GN22"/>
      <c r="GO22"/>
      <c r="HB22"/>
      <c r="HC22"/>
      <c r="HD22"/>
    </row>
    <row r="23" spans="1:212" ht="30.75" customHeight="1" x14ac:dyDescent="0.45">
      <c r="A23" s="1937" t="s">
        <v>114</v>
      </c>
      <c r="B23" s="43">
        <v>76.918000000000006</v>
      </c>
      <c r="C23" s="26">
        <v>74.753999999999991</v>
      </c>
      <c r="D23" s="26">
        <v>79.89826086956522</v>
      </c>
      <c r="E23" s="26">
        <v>85.68</v>
      </c>
      <c r="F23" s="26">
        <v>76.989999999999995</v>
      </c>
      <c r="G23" s="26">
        <v>75.66</v>
      </c>
      <c r="H23" s="26">
        <v>75.489999999999995</v>
      </c>
      <c r="I23" s="26">
        <v>77.11</v>
      </c>
      <c r="J23" s="26">
        <v>78.209999999999994</v>
      </c>
      <c r="K23" s="26">
        <v>83.49</v>
      </c>
      <c r="L23" s="26">
        <v>86.11</v>
      </c>
      <c r="M23" s="84">
        <v>92.34</v>
      </c>
      <c r="N23" s="26">
        <v>96.82</v>
      </c>
      <c r="O23" s="26">
        <v>104.09</v>
      </c>
      <c r="P23" s="26">
        <v>114.62</v>
      </c>
      <c r="Q23" s="26">
        <v>123.13</v>
      </c>
      <c r="R23" s="26">
        <v>114.53</v>
      </c>
      <c r="S23" s="26">
        <v>113.91</v>
      </c>
      <c r="T23" s="26">
        <v>116.68</v>
      </c>
      <c r="U23" s="26">
        <v>109.82</v>
      </c>
      <c r="V23" s="26">
        <v>109.96</v>
      </c>
      <c r="W23" s="26">
        <v>108.8</v>
      </c>
      <c r="X23" s="26">
        <v>110.61</v>
      </c>
      <c r="Y23" s="26">
        <v>107.72</v>
      </c>
      <c r="Z23" s="43">
        <v>111.55</v>
      </c>
      <c r="AA23" s="26">
        <v>126.96</v>
      </c>
      <c r="AB23" s="26">
        <v>124.55</v>
      </c>
      <c r="AC23" s="26">
        <v>120.37</v>
      </c>
      <c r="AD23" s="26">
        <v>109.36</v>
      </c>
      <c r="AE23" s="26">
        <v>95.89</v>
      </c>
      <c r="AF23" s="26">
        <v>102.77090909090909</v>
      </c>
      <c r="AG23" s="26">
        <v>113.19173913043481</v>
      </c>
      <c r="AH23" s="26">
        <v>113.03899999999999</v>
      </c>
      <c r="AI23" s="26">
        <v>111.51695652173912</v>
      </c>
      <c r="AJ23" s="26">
        <v>109.52909090909093</v>
      </c>
      <c r="AK23" s="84">
        <v>109.19285714285715</v>
      </c>
      <c r="AL23" s="26">
        <v>112.28478260869566</v>
      </c>
      <c r="AM23" s="26">
        <v>116.10900000000001</v>
      </c>
      <c r="AN23" s="26">
        <v>109.5305</v>
      </c>
      <c r="AO23" s="26">
        <v>103.31409090909091</v>
      </c>
      <c r="AP23" s="26">
        <v>103.32000000000001</v>
      </c>
      <c r="AQ23" s="26">
        <v>103.29850000000002</v>
      </c>
      <c r="AR23" s="51">
        <v>107.37</v>
      </c>
      <c r="AS23" s="51">
        <v>110.25</v>
      </c>
      <c r="AT23" s="51">
        <v>111.21</v>
      </c>
      <c r="AU23" s="51">
        <v>109.45</v>
      </c>
      <c r="AV23" s="51">
        <v>107.77</v>
      </c>
      <c r="AW23" s="51">
        <v>110.6</v>
      </c>
      <c r="AX23" s="50">
        <v>107.32</v>
      </c>
      <c r="AY23" s="51">
        <v>108.8</v>
      </c>
      <c r="AZ23" s="51">
        <v>107.68</v>
      </c>
      <c r="BA23" s="51">
        <v>108.09714285714286</v>
      </c>
      <c r="BB23" s="51">
        <v>109.20409090909088</v>
      </c>
      <c r="BC23" s="51"/>
      <c r="BD23" s="51"/>
      <c r="BE23" s="51"/>
      <c r="BF23" s="51"/>
      <c r="BG23" s="51"/>
      <c r="BH23" s="51"/>
      <c r="BI23" s="61">
        <v>62.361499999999999</v>
      </c>
      <c r="BJ23" s="51">
        <v>49.767142857142851</v>
      </c>
      <c r="BK23" s="51">
        <v>58.695000000000007</v>
      </c>
      <c r="BL23" s="51">
        <v>57.013181818181813</v>
      </c>
      <c r="BM23" s="88">
        <v>60.901904761904774</v>
      </c>
      <c r="BN23" s="88">
        <v>65.624285714285705</v>
      </c>
      <c r="BO23" s="88">
        <v>63.752727272727277</v>
      </c>
      <c r="BP23" s="88">
        <v>56.749130434782607</v>
      </c>
      <c r="BQ23" s="88">
        <v>48.1752380952381</v>
      </c>
      <c r="BR23" s="88">
        <v>48.565909090909095</v>
      </c>
      <c r="BS23" s="1912">
        <v>49.120454545454542</v>
      </c>
      <c r="BT23" s="1912">
        <v>45.717142857142861</v>
      </c>
      <c r="BU23" s="1912">
        <v>38.922272727272727</v>
      </c>
      <c r="BV23" s="73">
        <v>31.927500000000002</v>
      </c>
      <c r="BW23" s="1910">
        <v>33.435714285714283</v>
      </c>
      <c r="BX23" s="1910">
        <v>39.80130434782609</v>
      </c>
      <c r="BY23" s="1910">
        <v>43.34</v>
      </c>
      <c r="BZ23" s="1910">
        <v>47.634545454545453</v>
      </c>
      <c r="CA23" s="1910">
        <v>49.887727272727268</v>
      </c>
      <c r="CB23" s="1910">
        <v>46.581904761904767</v>
      </c>
      <c r="CC23" s="1912">
        <v>47.159130434782604</v>
      </c>
      <c r="CD23" s="1912">
        <v>47.23</v>
      </c>
      <c r="CE23" s="1912">
        <v>51.225413223140499</v>
      </c>
      <c r="CF23" s="1912">
        <v>47.078636363636363</v>
      </c>
      <c r="CG23" s="86">
        <v>54.93</v>
      </c>
      <c r="CH23" s="1910">
        <v>55.51</v>
      </c>
      <c r="CI23" s="1910">
        <v>55.984500000000004</v>
      </c>
      <c r="CJ23" s="1910">
        <v>52.533478260869565</v>
      </c>
      <c r="CK23" s="1910">
        <v>53.724499999999999</v>
      </c>
      <c r="CL23" s="1910">
        <v>51.109565217391307</v>
      </c>
      <c r="CM23" s="1910">
        <v>47.544090909090912</v>
      </c>
      <c r="CN23" s="1910">
        <v>49.204761904761902</v>
      </c>
      <c r="CO23" s="1910">
        <v>51.87</v>
      </c>
      <c r="CP23" s="1910">
        <v>55.230476190476196</v>
      </c>
      <c r="CQ23" s="1910">
        <v>57.472272727272731</v>
      </c>
      <c r="CR23" s="1910">
        <v>62.865454545454533</v>
      </c>
      <c r="CS23" s="79">
        <v>64.27</v>
      </c>
      <c r="CT23" s="1910">
        <v>69.093181818181819</v>
      </c>
      <c r="CU23" s="1910">
        <v>65.703684210526333</v>
      </c>
      <c r="CV23" s="1910">
        <v>66.680952380952391</v>
      </c>
      <c r="CW23" s="1910">
        <v>71.671428571428564</v>
      </c>
      <c r="CX23" s="1910">
        <v>77.058260869565217</v>
      </c>
      <c r="CY23" s="1910">
        <v>75.936666666666667</v>
      </c>
      <c r="CZ23" s="1910">
        <v>75.038181818181812</v>
      </c>
      <c r="DA23" s="1910">
        <v>73.848260869565223</v>
      </c>
      <c r="DB23" s="1910">
        <v>79.085499999999996</v>
      </c>
      <c r="DC23" s="1910">
        <v>80.629565217391317</v>
      </c>
      <c r="DD23" s="1910">
        <v>65.962727272727264</v>
      </c>
      <c r="DE23" s="79">
        <v>57.673999999999999</v>
      </c>
      <c r="DF23" s="65">
        <v>60.229545454545473</v>
      </c>
      <c r="DG23" s="63">
        <v>64.496000000000009</v>
      </c>
      <c r="DH23" s="63">
        <v>67.046190476190475</v>
      </c>
      <c r="DI23" s="63">
        <v>71.658095238095243</v>
      </c>
      <c r="DJ23" s="63">
        <v>70.303043478260875</v>
      </c>
      <c r="DK23" s="63">
        <v>63.053500000000021</v>
      </c>
      <c r="DL23" s="63">
        <v>64.193913043478275</v>
      </c>
      <c r="DM23" s="63">
        <v>59.474545454545449</v>
      </c>
      <c r="DN23" s="63">
        <v>62.287142857142854</v>
      </c>
      <c r="DO23" s="63">
        <v>59.632173913043466</v>
      </c>
      <c r="DP23" s="63">
        <v>62.711904761904755</v>
      </c>
      <c r="DQ23" s="64">
        <v>65.173333333333346</v>
      </c>
      <c r="DR23" s="65">
        <v>63.672727272727279</v>
      </c>
      <c r="DS23" s="63">
        <v>55.532499999999992</v>
      </c>
      <c r="DT23" s="63">
        <v>33.729999999999997</v>
      </c>
      <c r="DU23" s="63">
        <v>26.625714285714281</v>
      </c>
      <c r="DV23" s="69">
        <v>32.110952380952376</v>
      </c>
      <c r="DW23" s="69">
        <v>40.773181818181811</v>
      </c>
      <c r="DX23" s="69">
        <v>43.241818181818189</v>
      </c>
      <c r="DY23" s="69">
        <v>45.043809523809522</v>
      </c>
      <c r="DZ23" s="69">
        <v>41.874545454545455</v>
      </c>
      <c r="EA23" s="69">
        <v>41.359545454545461</v>
      </c>
      <c r="EB23" s="69">
        <v>43.983333333333334</v>
      </c>
      <c r="EC23" s="69">
        <v>50.234090909090916</v>
      </c>
      <c r="ED23" s="70">
        <v>55.327500000000001</v>
      </c>
      <c r="EE23" s="69">
        <v>62.271500000000017</v>
      </c>
      <c r="EF23" s="69">
        <v>65.839130434782618</v>
      </c>
      <c r="EG23" s="69">
        <v>65.328571428571422</v>
      </c>
      <c r="EH23" s="69">
        <v>68.339523809523826</v>
      </c>
      <c r="EI23" s="69">
        <v>73.347619047619062</v>
      </c>
      <c r="EJ23" s="69">
        <v>74.286363636363618</v>
      </c>
      <c r="EK23" s="69">
        <v>70.513636363636365</v>
      </c>
      <c r="EL23" s="69">
        <v>74.876363636363635</v>
      </c>
      <c r="EM23" s="69">
        <v>83.752857142857138</v>
      </c>
      <c r="EN23" s="69">
        <v>80.749523809523808</v>
      </c>
      <c r="EO23" s="71">
        <v>74.803913043478261</v>
      </c>
      <c r="EP23" s="70">
        <v>85.479523810000003</v>
      </c>
      <c r="EQ23" s="69">
        <v>94.278999999999996</v>
      </c>
      <c r="ER23" s="69">
        <v>112.5069565</v>
      </c>
      <c r="ES23" s="69">
        <v>105.807</v>
      </c>
      <c r="ET23" s="69">
        <v>111.55409090000001</v>
      </c>
      <c r="EU23" s="69">
        <v>117.2222727</v>
      </c>
      <c r="EV23" s="69">
        <v>105.142381</v>
      </c>
      <c r="EW23" s="69">
        <v>97.740869570000001</v>
      </c>
      <c r="EX23" s="69">
        <v>90.570909090000001</v>
      </c>
      <c r="EY23" s="69">
        <v>93.597142860000005</v>
      </c>
      <c r="EZ23" s="69">
        <v>90.383636359999997</v>
      </c>
      <c r="FA23" s="71">
        <v>81.341428570000005</v>
      </c>
      <c r="FB23" s="70">
        <v>83.940476190476218</v>
      </c>
      <c r="FC23" s="69">
        <v>83.91500000000002</v>
      </c>
      <c r="FD23" s="69">
        <v>79.647391304347835</v>
      </c>
      <c r="FE23" s="69">
        <v>82.741578947368424</v>
      </c>
      <c r="FF23" s="69">
        <v>75.682608695652149</v>
      </c>
      <c r="FG23" s="69">
        <v>74.980454545454549</v>
      </c>
      <c r="FH23" s="69">
        <v>80.159047619047627</v>
      </c>
      <c r="FI23" s="69">
        <v>84.627826086956517</v>
      </c>
      <c r="FJ23" s="69">
        <v>92.584285714285713</v>
      </c>
      <c r="FK23" s="69">
        <v>88.704090909090937</v>
      </c>
      <c r="FL23" s="69">
        <v>82.023636363636356</v>
      </c>
      <c r="FM23" s="71">
        <v>77.262000000000015</v>
      </c>
      <c r="FN23" s="70">
        <v>79.149545454545446</v>
      </c>
      <c r="FO23" s="69">
        <v>81.712380952380954</v>
      </c>
      <c r="FP23" s="69">
        <v>84.742999999999981</v>
      </c>
      <c r="FQ23" s="69">
        <v>89</v>
      </c>
      <c r="FR23" s="69">
        <v>82.997391304347815</v>
      </c>
      <c r="FS23" s="69">
        <v>83.008500000000012</v>
      </c>
      <c r="FT23" s="69">
        <v>83.884347826086952</v>
      </c>
      <c r="FU23" s="69">
        <v>78.918636363636381</v>
      </c>
      <c r="FV23" s="69">
        <v>72.700952380952387</v>
      </c>
      <c r="FW23" s="69">
        <v>75.369130434782619</v>
      </c>
      <c r="FX23" s="69">
        <v>73.360476190476192</v>
      </c>
      <c r="FY23" s="69">
        <v>73.184285714285721</v>
      </c>
      <c r="FZ23" s="70">
        <v>78.342272727272714</v>
      </c>
      <c r="GA23" s="69">
        <v>74.954499999999996</v>
      </c>
      <c r="GB23" s="69">
        <v>71.469523809523807</v>
      </c>
      <c r="GC23" s="69">
        <v>66.301428571428559</v>
      </c>
      <c r="GD23" s="69">
        <v>63.691818181818171</v>
      </c>
      <c r="GE23" s="69">
        <v>69.837000000000018</v>
      </c>
      <c r="GF23" s="69">
        <v>69.59</v>
      </c>
      <c r="GG23" s="69">
        <v>67.260000000000005</v>
      </c>
      <c r="GH23" s="69">
        <v>67.59</v>
      </c>
      <c r="GI23" s="69">
        <v>64.025217391304352</v>
      </c>
      <c r="GJ23" s="69">
        <v>63.568000000000005</v>
      </c>
      <c r="GK23" s="71">
        <v>61.628636363636382</v>
      </c>
      <c r="GN23"/>
      <c r="GO23"/>
      <c r="HB23"/>
      <c r="HC23"/>
      <c r="HD23"/>
    </row>
    <row r="24" spans="1:212" ht="30.75" customHeight="1" x14ac:dyDescent="0.45">
      <c r="A24" s="1938" t="s">
        <v>115</v>
      </c>
      <c r="B24" s="81"/>
      <c r="C24" s="1908"/>
      <c r="D24" s="1908"/>
      <c r="E24" s="1908"/>
      <c r="F24" s="1908"/>
      <c r="G24" s="1908"/>
      <c r="H24" s="1908"/>
      <c r="I24" s="1908"/>
      <c r="J24" s="1908"/>
      <c r="K24" s="1908"/>
      <c r="L24" s="1908"/>
      <c r="M24" s="74"/>
      <c r="N24" s="1908"/>
      <c r="O24" s="1908"/>
      <c r="P24" s="1920"/>
      <c r="Q24" s="1908"/>
      <c r="R24" s="1908"/>
      <c r="S24" s="1908"/>
      <c r="T24" s="1908"/>
      <c r="U24" s="1908"/>
      <c r="V24" s="1908"/>
      <c r="W24" s="1908"/>
      <c r="X24" s="1908"/>
      <c r="Y24" s="1908"/>
      <c r="Z24" s="81"/>
      <c r="AA24" s="1908"/>
      <c r="AB24" s="1908"/>
      <c r="AC24" s="1908"/>
      <c r="AD24" s="1908"/>
      <c r="AE24" s="1908"/>
      <c r="AF24" s="1908"/>
      <c r="AG24" s="1908"/>
      <c r="AH24" s="1908"/>
      <c r="AI24" s="24"/>
      <c r="AJ24" s="24"/>
      <c r="AK24" s="42"/>
      <c r="AL24" s="1909"/>
      <c r="AM24" s="1909"/>
      <c r="AN24" s="1909"/>
      <c r="AO24" s="1909"/>
      <c r="AP24" s="1909"/>
      <c r="AQ24" s="1909"/>
      <c r="AR24" s="1909"/>
      <c r="AS24" s="1909"/>
      <c r="AT24" s="1909"/>
      <c r="AU24" s="24"/>
      <c r="AV24" s="24"/>
      <c r="AW24" s="24"/>
      <c r="AX24" s="4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42"/>
      <c r="BJ24" s="24"/>
      <c r="BK24" s="24"/>
      <c r="BL24" s="24"/>
      <c r="BM24" s="1911"/>
      <c r="BN24" s="1911"/>
      <c r="BO24" s="1911"/>
      <c r="BP24" s="1911"/>
      <c r="BQ24" s="1912"/>
      <c r="BR24" s="1912"/>
      <c r="BS24" s="1912"/>
      <c r="BT24" s="1912"/>
      <c r="BU24" s="1912"/>
      <c r="BV24" s="73"/>
      <c r="BW24" s="1910"/>
      <c r="BX24" s="1910"/>
      <c r="BY24" s="1910"/>
      <c r="BZ24" s="1910"/>
      <c r="CA24" s="1910"/>
      <c r="CB24" s="1910"/>
      <c r="CC24" s="1910"/>
      <c r="CD24" s="1910"/>
      <c r="CE24" s="1910"/>
      <c r="CF24" s="1910"/>
      <c r="CG24" s="79"/>
      <c r="CH24" s="1910"/>
      <c r="CI24" s="1910"/>
      <c r="CJ24" s="1908"/>
      <c r="CK24" s="1908"/>
      <c r="CL24" s="1908"/>
      <c r="CM24" s="1908"/>
      <c r="CN24" s="1908"/>
      <c r="CO24" s="1910"/>
      <c r="CP24" s="1910"/>
      <c r="CQ24" s="1910"/>
      <c r="CR24" s="1910"/>
      <c r="CS24" s="79"/>
      <c r="CT24" s="1910"/>
      <c r="CU24" s="1910"/>
      <c r="CV24" s="1910"/>
      <c r="CW24" s="1910"/>
      <c r="CX24" s="1908"/>
      <c r="CY24" s="1908"/>
      <c r="CZ24" s="1908"/>
      <c r="DA24" s="1908"/>
      <c r="DB24" s="1908"/>
      <c r="DC24" s="1908"/>
      <c r="DD24" s="1908"/>
      <c r="DE24" s="74"/>
      <c r="DF24" s="81"/>
      <c r="DG24" s="1908"/>
      <c r="DH24" s="63"/>
      <c r="DI24" s="63"/>
      <c r="DJ24" s="63"/>
      <c r="DK24" s="63"/>
      <c r="DL24" s="63"/>
      <c r="DM24" s="63"/>
      <c r="DN24" s="63"/>
      <c r="DO24" s="63"/>
      <c r="DP24" s="63"/>
      <c r="DQ24" s="64"/>
      <c r="DR24" s="24"/>
      <c r="DS24" s="63"/>
      <c r="DT24" s="63"/>
      <c r="DU24" s="63"/>
      <c r="DV24" s="69"/>
      <c r="DW24" s="69"/>
      <c r="DX24" s="69"/>
      <c r="DY24" s="69"/>
      <c r="DZ24" s="69"/>
      <c r="EA24" s="69"/>
      <c r="EB24" s="69"/>
      <c r="EC24" s="69"/>
      <c r="ED24" s="70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71"/>
      <c r="EP24" s="70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71"/>
      <c r="FB24" s="70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71"/>
      <c r="FN24" s="70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70"/>
      <c r="GA24" s="69"/>
      <c r="GB24" s="69"/>
      <c r="GC24" s="69"/>
      <c r="GD24" s="69"/>
      <c r="GE24" s="69"/>
      <c r="GF24" s="69"/>
      <c r="GG24" s="69"/>
      <c r="GH24" s="69"/>
      <c r="GI24"/>
      <c r="GJ24" s="69"/>
      <c r="GK24" s="71"/>
      <c r="GN24"/>
      <c r="GO24"/>
      <c r="HB24"/>
      <c r="HC24"/>
      <c r="HD24"/>
    </row>
    <row r="25" spans="1:212" ht="24" hidden="1" customHeight="1" x14ac:dyDescent="0.45">
      <c r="A25" s="1937" t="s">
        <v>116</v>
      </c>
      <c r="B25" s="89">
        <v>13.78292602568412</v>
      </c>
      <c r="C25" s="1913">
        <v>12.226235426802234</v>
      </c>
      <c r="D25" s="1913">
        <v>13.259741148013177</v>
      </c>
      <c r="E25" s="1913">
        <v>11.157060294228046</v>
      </c>
      <c r="F25" s="1913">
        <v>13.887454801696109</v>
      </c>
      <c r="G25" s="1913">
        <v>15.851886946956512</v>
      </c>
      <c r="H25" s="1913">
        <v>9.1986500087958945</v>
      </c>
      <c r="I25" s="1913">
        <v>20.632834379834335</v>
      </c>
      <c r="J25" s="1913">
        <v>18.711146119012767</v>
      </c>
      <c r="K25" s="1913">
        <v>16.419697444191115</v>
      </c>
      <c r="L25" s="1913">
        <v>20.571402298271323</v>
      </c>
      <c r="M25" s="90">
        <v>15.906856098948026</v>
      </c>
      <c r="N25" s="1913">
        <v>19.636629008109566</v>
      </c>
      <c r="O25" s="1913">
        <v>19.227873077099588</v>
      </c>
      <c r="P25" s="1913">
        <v>26.449347492103342</v>
      </c>
      <c r="Q25" s="1913">
        <v>26.7341396895022</v>
      </c>
      <c r="R25" s="1913">
        <v>24.113817604063641</v>
      </c>
      <c r="S25" s="1913">
        <v>25.33246620254495</v>
      </c>
      <c r="T25" s="1913">
        <v>27.40614570233295</v>
      </c>
      <c r="U25" s="1913">
        <v>24.227489501699907</v>
      </c>
      <c r="V25" s="1913">
        <v>27.291564095841011</v>
      </c>
      <c r="W25" s="1913">
        <v>22.750903535925687</v>
      </c>
      <c r="X25" s="1913">
        <v>21.917583726190259</v>
      </c>
      <c r="Y25" s="1913">
        <v>20.727175627005963</v>
      </c>
      <c r="Z25" s="89">
        <v>21.855289650490221</v>
      </c>
      <c r="AA25" s="1913">
        <v>31.472556668138566</v>
      </c>
      <c r="AB25" s="1913">
        <v>21.867887483134879</v>
      </c>
      <c r="AC25" s="1913">
        <v>13.110692852554223</v>
      </c>
      <c r="AD25" s="1913">
        <v>23.273923101036218</v>
      </c>
      <c r="AE25" s="1913">
        <v>17.443088237998026</v>
      </c>
      <c r="AF25" s="1913">
        <v>19.962484150577794</v>
      </c>
      <c r="AG25" s="1913">
        <v>17.524044585922965</v>
      </c>
      <c r="AH25" s="1913">
        <v>12.554595410907268</v>
      </c>
      <c r="AI25" s="1913">
        <v>21.776693213577957</v>
      </c>
      <c r="AJ25" s="1913">
        <v>19.767446043374704</v>
      </c>
      <c r="AK25" s="90">
        <v>14.710150372586256</v>
      </c>
      <c r="AL25" s="1913">
        <v>15.316807957441455</v>
      </c>
      <c r="AM25" s="1913">
        <v>5.0636013012329357</v>
      </c>
      <c r="AN25" s="1913">
        <v>7.828427510635521</v>
      </c>
      <c r="AO25" s="1913">
        <v>21.284798348495144</v>
      </c>
      <c r="AP25" s="1913">
        <v>13.810346777476283</v>
      </c>
      <c r="AQ25" s="1913">
        <v>10.966887636880713</v>
      </c>
      <c r="AR25" s="1913">
        <v>12.341052129093285</v>
      </c>
      <c r="AS25" s="1913">
        <v>11.715609136027254</v>
      </c>
      <c r="AT25" s="1913">
        <v>16.348086496333522</v>
      </c>
      <c r="AU25" s="1913">
        <v>12.139110138508286</v>
      </c>
      <c r="AV25" s="1913">
        <v>11.116592116527229</v>
      </c>
      <c r="AW25" s="1913">
        <v>13.724926716516237</v>
      </c>
      <c r="AX25" s="89">
        <v>15.161094254759405</v>
      </c>
      <c r="AY25" s="1913">
        <v>21.158856431798867</v>
      </c>
      <c r="AZ25" s="1913">
        <v>21.008659199178823</v>
      </c>
      <c r="BA25" s="1913">
        <v>15.992674997035294</v>
      </c>
      <c r="BB25" s="1913">
        <v>21.466973794762993</v>
      </c>
      <c r="BC25" s="1913">
        <v>23.591720735556024</v>
      </c>
      <c r="BD25" s="1913">
        <v>24.494313416088943</v>
      </c>
      <c r="BE25" s="1913">
        <v>19.699520635336242</v>
      </c>
      <c r="BF25" s="1913">
        <v>18.730980080406596</v>
      </c>
      <c r="BG25" s="1913">
        <v>16.996518423831446</v>
      </c>
      <c r="BH25" s="1913">
        <v>20.06814700930164</v>
      </c>
      <c r="BI25" s="90">
        <v>21.011942882880092</v>
      </c>
      <c r="BJ25" s="1921">
        <v>15.05383220098895</v>
      </c>
      <c r="BK25" s="1921">
        <v>15.084727746439469</v>
      </c>
      <c r="BL25" s="1921">
        <v>16.646279769823693</v>
      </c>
      <c r="BM25" s="1921">
        <v>19.325686718525176</v>
      </c>
      <c r="BN25" s="1921">
        <v>11.739467571445601</v>
      </c>
      <c r="BO25" s="1921">
        <v>14.411170290420714</v>
      </c>
      <c r="BP25" s="1921">
        <v>8.5445139498219476</v>
      </c>
      <c r="BQ25" s="1913">
        <v>15.512186409062863</v>
      </c>
      <c r="BR25" s="1913">
        <v>13.473256696895675</v>
      </c>
      <c r="BS25" s="1913">
        <v>18.119188669569738</v>
      </c>
      <c r="BT25" s="1913">
        <v>15.087757859563069</v>
      </c>
      <c r="BU25" s="1913">
        <v>15.174335407570027</v>
      </c>
      <c r="BV25" s="89">
        <v>16.867755994770633</v>
      </c>
      <c r="BW25" s="1913">
        <v>19.957212004819283</v>
      </c>
      <c r="BX25" s="1913">
        <v>12.187548315491227</v>
      </c>
      <c r="BY25" s="1913">
        <v>8.0366482551721816</v>
      </c>
      <c r="BZ25" s="1913">
        <v>14.8021755345586</v>
      </c>
      <c r="CA25" s="1913">
        <v>13.17465543718852</v>
      </c>
      <c r="CB25" s="1913">
        <v>16.379942524782194</v>
      </c>
      <c r="CC25" s="1913">
        <v>13.850003542791939</v>
      </c>
      <c r="CD25" s="1913">
        <v>11.885840398813514</v>
      </c>
      <c r="CE25" s="1913">
        <v>3.6644251482939723</v>
      </c>
      <c r="CF25" s="1913">
        <v>7.2345025867861779</v>
      </c>
      <c r="CG25" s="90">
        <v>9.2507896627490993</v>
      </c>
      <c r="CH25" s="1913">
        <v>13.417031443136082</v>
      </c>
      <c r="CI25" s="1913">
        <v>9.1027225849359468</v>
      </c>
      <c r="CJ25" s="1913">
        <v>12.363044049511203</v>
      </c>
      <c r="CK25" s="1913">
        <v>14.977953901045254</v>
      </c>
      <c r="CL25" s="1913">
        <v>11.12446661651812</v>
      </c>
      <c r="CM25" s="1913">
        <v>8.9727339468080487</v>
      </c>
      <c r="CN25" s="1913">
        <v>7.0419163120673005</v>
      </c>
      <c r="CO25" s="1913">
        <v>8.4693959172869313</v>
      </c>
      <c r="CP25" s="1913">
        <v>8.8226813863088012</v>
      </c>
      <c r="CQ25" s="1913">
        <v>13.554556753500947</v>
      </c>
      <c r="CR25" s="1913">
        <v>17.564615012569831</v>
      </c>
      <c r="CS25" s="90">
        <v>9.5857461512188564</v>
      </c>
      <c r="CT25" s="1913">
        <v>3.641695243759699</v>
      </c>
      <c r="CU25" s="1913"/>
      <c r="CV25" s="1913"/>
      <c r="CW25" s="1913"/>
      <c r="CX25" s="1908"/>
      <c r="CY25" s="1908"/>
      <c r="CZ25" s="1908"/>
      <c r="DA25" s="1908"/>
      <c r="DB25" s="1908"/>
      <c r="DC25" s="1908"/>
      <c r="DD25" s="1908"/>
      <c r="DE25" s="74"/>
      <c r="DF25" s="81"/>
      <c r="DG25" s="1908"/>
      <c r="DH25" s="1908"/>
      <c r="DI25" s="1908"/>
      <c r="DJ25" s="1908"/>
      <c r="DK25" s="1908"/>
      <c r="DL25" s="1908"/>
      <c r="DM25" s="1908"/>
      <c r="DN25" s="1908"/>
      <c r="DO25" s="1908"/>
      <c r="DP25" s="1908"/>
      <c r="DQ25" s="74"/>
      <c r="DR25" s="81"/>
      <c r="DS25" s="1908"/>
      <c r="DT25" s="1908"/>
      <c r="DU25" s="1908"/>
      <c r="DV25" s="1811"/>
      <c r="DW25" s="1811"/>
      <c r="DX25" s="1811"/>
      <c r="DY25" s="1811"/>
      <c r="DZ25" s="1811"/>
      <c r="EA25" s="1811"/>
      <c r="EB25" s="1811"/>
      <c r="EC25" s="1811"/>
      <c r="ED25" s="82"/>
      <c r="EE25" s="1811"/>
      <c r="EF25" s="1811"/>
      <c r="EG25" s="1811"/>
      <c r="EH25" s="1811"/>
      <c r="EI25" s="1811"/>
      <c r="EJ25" s="1811"/>
      <c r="EK25" s="1811"/>
      <c r="EL25" s="1811"/>
      <c r="EM25" s="1811"/>
      <c r="EN25" s="1811"/>
      <c r="EO25" s="83"/>
      <c r="EP25" s="82"/>
      <c r="EQ25" s="1811"/>
      <c r="ER25" s="1811"/>
      <c r="ES25" s="1811"/>
      <c r="ET25" s="1811"/>
      <c r="EU25" s="1811"/>
      <c r="EV25" s="1811"/>
      <c r="EW25" s="1811"/>
      <c r="EX25" s="1811"/>
      <c r="EY25" s="1811"/>
      <c r="EZ25" s="1811"/>
      <c r="FA25" s="83"/>
      <c r="FB25" s="82"/>
      <c r="FC25" s="1811"/>
      <c r="FD25" s="1811"/>
      <c r="FE25" s="1811"/>
      <c r="FF25" s="1811"/>
      <c r="FG25" s="1811"/>
      <c r="FH25" s="1811"/>
      <c r="FI25" s="1811"/>
      <c r="FJ25" s="1811"/>
      <c r="FK25" s="1811"/>
      <c r="FL25" s="1811"/>
      <c r="FM25" s="83"/>
      <c r="FN25" s="82"/>
      <c r="FO25" s="1811"/>
      <c r="FP25" s="1811"/>
      <c r="FQ25" s="1811"/>
      <c r="FR25" s="1811"/>
      <c r="FS25" s="1811"/>
      <c r="FT25" s="1811"/>
      <c r="FU25" s="1811"/>
      <c r="FV25" s="1811"/>
      <c r="FW25" s="1811"/>
      <c r="FX25" s="1811"/>
      <c r="FY25" s="1811"/>
      <c r="FZ25" s="82"/>
      <c r="GA25" s="1811"/>
      <c r="GB25" s="1811"/>
      <c r="GC25" s="1811"/>
      <c r="GD25" s="1811"/>
      <c r="GE25" s="1811"/>
      <c r="GF25" s="1811"/>
      <c r="GG25" s="1811"/>
      <c r="GH25" s="1811"/>
      <c r="GI25"/>
      <c r="GJ25" s="1811"/>
      <c r="GK25" s="83"/>
      <c r="GN25"/>
      <c r="GO25"/>
      <c r="HB25"/>
      <c r="HC25"/>
      <c r="HD25"/>
    </row>
    <row r="26" spans="1:212" ht="15" hidden="1" customHeight="1" x14ac:dyDescent="0.45">
      <c r="A26" s="1937" t="s">
        <v>117</v>
      </c>
      <c r="B26" s="73">
        <v>5.1587096695500776</v>
      </c>
      <c r="C26" s="1910">
        <v>4.0482513526254138</v>
      </c>
      <c r="D26" s="1910">
        <v>5.8397736155060329</v>
      </c>
      <c r="E26" s="1910">
        <v>4.8415997686936691</v>
      </c>
      <c r="F26" s="1910">
        <v>7.9870295937315205</v>
      </c>
      <c r="G26" s="1910">
        <v>10.516531872020224</v>
      </c>
      <c r="H26" s="1910">
        <v>4.0113266547529207</v>
      </c>
      <c r="I26" s="1910">
        <v>15.353448305418141</v>
      </c>
      <c r="J26" s="1910">
        <v>13.46903827879531</v>
      </c>
      <c r="K26" s="1910">
        <v>11.066811894828746</v>
      </c>
      <c r="L26" s="1910">
        <v>15.201755119269336</v>
      </c>
      <c r="M26" s="79">
        <v>10.423826232798362</v>
      </c>
      <c r="N26" s="1910">
        <v>13.991510070588546</v>
      </c>
      <c r="O26" s="1910">
        <v>13.995115788781078</v>
      </c>
      <c r="P26" s="1910">
        <v>21.267000794040186</v>
      </c>
      <c r="Q26" s="1910">
        <v>21.132269140720524</v>
      </c>
      <c r="R26" s="1910">
        <v>18.53625883763695</v>
      </c>
      <c r="S26" s="1910">
        <v>20.029933975073362</v>
      </c>
      <c r="T26" s="1910">
        <v>21.85775856687296</v>
      </c>
      <c r="U26" s="1910">
        <v>18.795030034184606</v>
      </c>
      <c r="V26" s="1910">
        <v>21.695919080244792</v>
      </c>
      <c r="W26" s="1910">
        <v>16.948087614018803</v>
      </c>
      <c r="X26" s="1910">
        <v>16.131317307697216</v>
      </c>
      <c r="Y26" s="1910">
        <v>14.908961073290669</v>
      </c>
      <c r="Z26" s="73">
        <v>15.649396632502061</v>
      </c>
      <c r="AA26" s="1910">
        <v>24.873603272333639</v>
      </c>
      <c r="AB26" s="1910">
        <v>15.056588182677899</v>
      </c>
      <c r="AC26" s="1910">
        <v>6.5161713789475755</v>
      </c>
      <c r="AD26" s="1910">
        <v>16.395685884905191</v>
      </c>
      <c r="AE26" s="1910">
        <v>10.520182568035793</v>
      </c>
      <c r="AF26" s="1910">
        <v>12.858956010032685</v>
      </c>
      <c r="AG26" s="1910">
        <v>10.34460184061048</v>
      </c>
      <c r="AH26" s="1910">
        <v>5.4256953874911744</v>
      </c>
      <c r="AI26" s="1910">
        <v>14.690546748943987</v>
      </c>
      <c r="AJ26" s="1910">
        <v>12.907034916367536</v>
      </c>
      <c r="AK26" s="79">
        <v>8.3611218386224806</v>
      </c>
      <c r="AL26" s="1910">
        <v>8.4030974034801318</v>
      </c>
      <c r="AM26" s="1910">
        <v>-1.9542397911756524</v>
      </c>
      <c r="AN26" s="1910">
        <v>0.68615364751212837</v>
      </c>
      <c r="AO26" s="1910">
        <v>13.863918100044884</v>
      </c>
      <c r="AP26" s="1910">
        <v>6.3427224127128312</v>
      </c>
      <c r="AQ26" s="1910">
        <v>3.1331703500309942</v>
      </c>
      <c r="AR26" s="1910">
        <v>4.6478869139284598</v>
      </c>
      <c r="AS26" s="1910">
        <v>4.2843157701926771</v>
      </c>
      <c r="AT26" s="1910">
        <v>8.6519637801677334</v>
      </c>
      <c r="AU26" s="1910">
        <v>3.9417728533000371</v>
      </c>
      <c r="AV26" s="1910">
        <v>2.8380942607099513</v>
      </c>
      <c r="AW26" s="1910">
        <v>5.0926426301632688</v>
      </c>
      <c r="AX26" s="73">
        <v>6.0772841869868159</v>
      </c>
      <c r="AY26" s="1910">
        <v>11.687957498602429</v>
      </c>
      <c r="AZ26" s="1910">
        <v>10.960560570195014</v>
      </c>
      <c r="BA26" s="1910">
        <v>5.7517223217015356</v>
      </c>
      <c r="BB26" s="1910">
        <v>10.955589687455785</v>
      </c>
      <c r="BC26" s="1910">
        <v>13.036386220591694</v>
      </c>
      <c r="BD26" s="1910">
        <v>13.69251725836537</v>
      </c>
      <c r="BE26" s="1910">
        <v>8.6318339908786754</v>
      </c>
      <c r="BF26" s="1910">
        <v>7.3960639444933918</v>
      </c>
      <c r="BG26" s="1910">
        <v>5.5462443337719805</v>
      </c>
      <c r="BH26" s="1910">
        <v>8.3735670179416672</v>
      </c>
      <c r="BI26" s="121">
        <v>9.5961262771127736</v>
      </c>
      <c r="BJ26" s="122">
        <v>4.5293373758020152</v>
      </c>
      <c r="BK26" s="122">
        <v>4.4265604939576662</v>
      </c>
      <c r="BL26" s="122">
        <v>5.8718829308655387</v>
      </c>
      <c r="BM26" s="122">
        <v>8.5647775163371591</v>
      </c>
      <c r="BN26" s="122">
        <v>1.3140475193418553</v>
      </c>
      <c r="BO26" s="122">
        <v>3.6443939647071488</v>
      </c>
      <c r="BP26" s="1910">
        <v>-1.9049807699899901</v>
      </c>
      <c r="BQ26" s="1910">
        <v>4.9621286209998487</v>
      </c>
      <c r="BR26" s="1910">
        <v>3.206677501225613</v>
      </c>
      <c r="BS26" s="1910">
        <v>7.5821543222553771</v>
      </c>
      <c r="BT26" s="1910">
        <v>4.6817647908337818</v>
      </c>
      <c r="BU26" s="1910">
        <v>4.468554451809581</v>
      </c>
      <c r="BV26" s="73">
        <v>5.410215853021441</v>
      </c>
      <c r="BW26" s="1910">
        <v>8.982508124453247</v>
      </c>
      <c r="BX26" s="1910">
        <v>1.5993278332145451</v>
      </c>
      <c r="BY26" s="51">
        <v>-2.1757681008403722</v>
      </c>
      <c r="BZ26" s="1910">
        <v>4.3279814982310398</v>
      </c>
      <c r="CA26" s="1910">
        <v>3.0684386084136435</v>
      </c>
      <c r="CB26" s="1910">
        <v>6.6385348875093655</v>
      </c>
      <c r="CC26" s="1910">
        <v>4.3010328190010654</v>
      </c>
      <c r="CD26" s="1910">
        <v>2.2122761430737086</v>
      </c>
      <c r="CE26" s="26">
        <v>-5.0639886080148244</v>
      </c>
      <c r="CF26" s="26">
        <v>-1.5103988543659597</v>
      </c>
      <c r="CG26" s="79">
        <v>0.46983769339171033</v>
      </c>
      <c r="CH26" s="1910">
        <v>5.566568298237101</v>
      </c>
      <c r="CI26" s="1910">
        <v>1.1918458718369607</v>
      </c>
      <c r="CJ26" s="1910">
        <v>4.5535444743950819</v>
      </c>
      <c r="CK26" s="1910">
        <v>7.2081816902569358</v>
      </c>
      <c r="CL26" s="1910">
        <v>3.6174801512201924</v>
      </c>
      <c r="CM26" s="1910">
        <v>1.8865326510866964</v>
      </c>
      <c r="CN26" s="1910">
        <v>0.1904751576189625</v>
      </c>
      <c r="CO26" s="1910">
        <v>1.9446102417097109</v>
      </c>
      <c r="CP26" s="1910">
        <v>2.2679377737327968</v>
      </c>
      <c r="CQ26" s="1910">
        <v>6.9452706955220407</v>
      </c>
      <c r="CR26" s="1910">
        <v>10.706324300748761</v>
      </c>
      <c r="CS26" s="79">
        <v>2.6449186482557394</v>
      </c>
      <c r="CT26" s="1910">
        <v>-2.3216673863711037</v>
      </c>
      <c r="CU26" s="1910"/>
      <c r="CV26" s="1910"/>
      <c r="CW26" s="1910"/>
      <c r="CX26" s="1908"/>
      <c r="CY26" s="1908"/>
      <c r="CZ26" s="1908"/>
      <c r="DA26" s="1908"/>
      <c r="DB26" s="1908"/>
      <c r="DC26" s="1908"/>
      <c r="DD26" s="1908"/>
      <c r="DE26" s="74"/>
      <c r="DF26" s="81"/>
      <c r="DG26" s="1908"/>
      <c r="DH26" s="1908"/>
      <c r="DI26" s="1908"/>
      <c r="DJ26" s="1908"/>
      <c r="DK26" s="1908"/>
      <c r="DL26" s="1908"/>
      <c r="DM26" s="1908"/>
      <c r="DN26" s="1908"/>
      <c r="DO26" s="1908"/>
      <c r="DP26" s="1908"/>
      <c r="DQ26" s="74"/>
      <c r="DR26" s="81"/>
      <c r="DS26" s="1908"/>
      <c r="DT26" s="1908"/>
      <c r="DU26" s="1908"/>
      <c r="DV26" s="1811"/>
      <c r="DW26" s="1811"/>
      <c r="DX26" s="1811"/>
      <c r="DY26" s="1811"/>
      <c r="DZ26" s="1811"/>
      <c r="EA26" s="1811"/>
      <c r="EB26" s="1811"/>
      <c r="EC26" s="1811"/>
      <c r="ED26" s="82"/>
      <c r="EE26" s="1811"/>
      <c r="EF26" s="1811"/>
      <c r="EG26" s="1811"/>
      <c r="EH26" s="1811"/>
      <c r="EI26" s="1811"/>
      <c r="EJ26" s="1811"/>
      <c r="EK26" s="1811"/>
      <c r="EL26" s="1811"/>
      <c r="EM26" s="1811"/>
      <c r="EN26" s="1811"/>
      <c r="EO26" s="83"/>
      <c r="EP26" s="82"/>
      <c r="EQ26" s="1811"/>
      <c r="ER26" s="1811"/>
      <c r="ES26" s="1811"/>
      <c r="ET26" s="1811"/>
      <c r="EU26" s="1811"/>
      <c r="EV26" s="1811"/>
      <c r="EW26" s="1811"/>
      <c r="EX26" s="1811"/>
      <c r="EY26" s="1811"/>
      <c r="EZ26" s="1811"/>
      <c r="FA26" s="83"/>
      <c r="FB26" s="82"/>
      <c r="FC26" s="1811"/>
      <c r="FD26" s="1811"/>
      <c r="FE26" s="1811"/>
      <c r="FF26" s="1811"/>
      <c r="FG26" s="1811"/>
      <c r="FH26" s="1811"/>
      <c r="FI26" s="1811"/>
      <c r="FJ26" s="1811"/>
      <c r="FK26" s="1811"/>
      <c r="FL26" s="1811"/>
      <c r="FM26" s="83"/>
      <c r="FN26" s="82"/>
      <c r="FO26" s="1811"/>
      <c r="FP26" s="1811"/>
      <c r="FQ26" s="1811"/>
      <c r="FR26" s="1811"/>
      <c r="FS26" s="1811"/>
      <c r="FT26" s="1811"/>
      <c r="FU26" s="1811"/>
      <c r="FV26" s="1811"/>
      <c r="FW26" s="1811"/>
      <c r="FX26" s="1811"/>
      <c r="FY26" s="1811"/>
      <c r="FZ26" s="82"/>
      <c r="GA26" s="1811"/>
      <c r="GB26" s="1811"/>
      <c r="GC26" s="1811"/>
      <c r="GD26" s="1811"/>
      <c r="GE26" s="1811"/>
      <c r="GF26" s="1811"/>
      <c r="GG26" s="1811"/>
      <c r="GH26" s="1811"/>
      <c r="GI26" s="1811"/>
      <c r="GJ26" s="1811"/>
      <c r="GK26" s="83"/>
      <c r="GO26"/>
      <c r="HB26"/>
      <c r="HC26"/>
      <c r="HD26"/>
    </row>
    <row r="27" spans="1:212" ht="30.75" customHeight="1" x14ac:dyDescent="0.5">
      <c r="A27" s="1937" t="s">
        <v>118</v>
      </c>
      <c r="B27" s="123">
        <v>13.75697265824658</v>
      </c>
      <c r="C27" s="1921">
        <v>13.364513156172819</v>
      </c>
      <c r="D27" s="1921">
        <v>12.455317701734492</v>
      </c>
      <c r="E27" s="1921">
        <v>12.100982929004767</v>
      </c>
      <c r="F27" s="1921">
        <v>13.930569748219934</v>
      </c>
      <c r="G27" s="1921">
        <v>17.540206204282271</v>
      </c>
      <c r="H27" s="1921">
        <v>10.409348188795553</v>
      </c>
      <c r="I27" s="1921">
        <v>22.069322951022642</v>
      </c>
      <c r="J27" s="1921">
        <v>20.239632778090755</v>
      </c>
      <c r="K27" s="1921">
        <v>15.811334945052113</v>
      </c>
      <c r="L27" s="1921">
        <v>20.919101299596797</v>
      </c>
      <c r="M27" s="124">
        <v>15.763168473899714</v>
      </c>
      <c r="N27" s="1921">
        <v>19.749958292078063</v>
      </c>
      <c r="O27" s="1921">
        <v>18.15886246367706</v>
      </c>
      <c r="P27" s="1921">
        <v>27.304883565992345</v>
      </c>
      <c r="Q27" s="1921">
        <v>26.446257560381014</v>
      </c>
      <c r="R27" s="1921">
        <v>22.628729506040667</v>
      </c>
      <c r="S27" s="1921">
        <v>24.035632276312825</v>
      </c>
      <c r="T27" s="1921">
        <v>27.476200422571885</v>
      </c>
      <c r="U27" s="1921">
        <v>23.406336911068195</v>
      </c>
      <c r="V27" s="1921">
        <v>27.134842437559904</v>
      </c>
      <c r="W27" s="1921">
        <v>23.483522353475863</v>
      </c>
      <c r="X27" s="1921">
        <v>22.608408044130556</v>
      </c>
      <c r="Y27" s="1921">
        <v>20.353831825813383</v>
      </c>
      <c r="Z27" s="123">
        <v>21.485536917684399</v>
      </c>
      <c r="AA27" s="1921">
        <v>31.830475366681821</v>
      </c>
      <c r="AB27" s="1921">
        <v>20.419208078444552</v>
      </c>
      <c r="AC27" s="1921">
        <v>15.537700937842347</v>
      </c>
      <c r="AD27" s="1921">
        <v>23.96296757887859</v>
      </c>
      <c r="AE27" s="1921">
        <v>16.949719301772092</v>
      </c>
      <c r="AF27" s="1921">
        <v>18.962918055816314</v>
      </c>
      <c r="AG27" s="1921">
        <v>16.115152112707108</v>
      </c>
      <c r="AH27" s="1921">
        <v>11.303090353295687</v>
      </c>
      <c r="AI27" s="1921">
        <v>19.770084155476631</v>
      </c>
      <c r="AJ27" s="1921">
        <v>18.944323076992987</v>
      </c>
      <c r="AK27" s="124">
        <v>13.539714053506536</v>
      </c>
      <c r="AL27" s="1921">
        <v>16.529973027458091</v>
      </c>
      <c r="AM27" s="1921">
        <v>4.4716764654525232</v>
      </c>
      <c r="AN27" s="1921">
        <v>6.8654706485679062</v>
      </c>
      <c r="AO27" s="1921">
        <v>15.848073146385566</v>
      </c>
      <c r="AP27" s="1921">
        <v>12.499970684721728</v>
      </c>
      <c r="AQ27" s="1921">
        <v>10.452188231773739</v>
      </c>
      <c r="AR27" s="1921">
        <v>10.697549829829223</v>
      </c>
      <c r="AS27" s="1921">
        <v>13.553590903239598</v>
      </c>
      <c r="AT27" s="1921">
        <v>15.147969467128863</v>
      </c>
      <c r="AU27" s="1921">
        <v>12.779409382586104</v>
      </c>
      <c r="AV27" s="1921">
        <v>10.04872115958706</v>
      </c>
      <c r="AW27" s="1921">
        <v>12.032007711442482</v>
      </c>
      <c r="AX27" s="123">
        <v>13.337714602131134</v>
      </c>
      <c r="AY27" s="1921">
        <v>20.625420195660247</v>
      </c>
      <c r="AZ27" s="1921">
        <v>20.866169929751678</v>
      </c>
      <c r="BA27" s="1921">
        <v>14.845676295962583</v>
      </c>
      <c r="BB27" s="1921">
        <v>20.204589663593818</v>
      </c>
      <c r="BC27" s="1921">
        <v>20.827014122125576</v>
      </c>
      <c r="BD27" s="1921">
        <v>22.74714053547897</v>
      </c>
      <c r="BE27" s="1921">
        <v>15.972614578966393</v>
      </c>
      <c r="BF27" s="1921">
        <v>16.261310057178036</v>
      </c>
      <c r="BG27" s="1921">
        <v>13.697333648401134</v>
      </c>
      <c r="BH27" s="1921">
        <v>17.455371507799477</v>
      </c>
      <c r="BI27" s="124">
        <v>19.562699278528918</v>
      </c>
      <c r="BJ27" s="1921">
        <v>12.653414859493628</v>
      </c>
      <c r="BK27" s="1921">
        <v>12.471293153325691</v>
      </c>
      <c r="BL27" s="1921">
        <v>13.608377407945781</v>
      </c>
      <c r="BM27" s="1921">
        <v>18.156810558622638</v>
      </c>
      <c r="BN27" s="1921">
        <v>9.410486617703139</v>
      </c>
      <c r="BO27" s="1921">
        <v>12.502115063585206</v>
      </c>
      <c r="BP27" s="1921">
        <v>7.239563010942951</v>
      </c>
      <c r="BQ27" s="1921">
        <v>13.727387247887957</v>
      </c>
      <c r="BR27" s="1921">
        <v>12.512908754415331</v>
      </c>
      <c r="BS27" s="1921">
        <v>17.274599949646575</v>
      </c>
      <c r="BT27" s="1921">
        <v>14.951876142638486</v>
      </c>
      <c r="BU27" s="1921">
        <v>14.675850064283846</v>
      </c>
      <c r="BV27" s="123">
        <v>16.077314544112276</v>
      </c>
      <c r="BW27" s="1921">
        <v>20.664603833310167</v>
      </c>
      <c r="BX27" s="1921">
        <v>12.537118464731467</v>
      </c>
      <c r="BY27" s="1921">
        <v>7.211886498905784</v>
      </c>
      <c r="BZ27" s="1921">
        <v>15.236753711488626</v>
      </c>
      <c r="CA27" s="1921">
        <v>13.419805300945686</v>
      </c>
      <c r="CB27" s="1921">
        <v>16.187344967125416</v>
      </c>
      <c r="CC27" s="1921">
        <v>13.698637763144417</v>
      </c>
      <c r="CD27" s="1921">
        <v>11.747656976112841</v>
      </c>
      <c r="CE27" s="1921">
        <v>3.6114577837510931</v>
      </c>
      <c r="CF27" s="1921">
        <v>6.8817657619127948</v>
      </c>
      <c r="CG27" s="124">
        <v>10.40188264729629</v>
      </c>
      <c r="CH27" s="1921">
        <v>13.569760899058547</v>
      </c>
      <c r="CI27" s="1921">
        <v>8.5985052118383152</v>
      </c>
      <c r="CJ27" s="1528">
        <v>13.258758883882905</v>
      </c>
      <c r="CK27" s="1528">
        <v>15.627726203805059</v>
      </c>
      <c r="CL27" s="1528">
        <v>10.890472427751163</v>
      </c>
      <c r="CM27" s="1528">
        <v>9.7324029361724804</v>
      </c>
      <c r="CN27" s="1528">
        <v>11.094972067445251</v>
      </c>
      <c r="CO27" s="1528">
        <v>11.396196646774314</v>
      </c>
      <c r="CP27" s="1528">
        <v>9.8060095469256972</v>
      </c>
      <c r="CQ27" s="1528">
        <v>13.992694392777128</v>
      </c>
      <c r="CR27" s="1528">
        <v>15.735992295825829</v>
      </c>
      <c r="CS27" s="72">
        <v>13.266048858078783</v>
      </c>
      <c r="CT27" s="1528">
        <v>9.2487060015073119</v>
      </c>
      <c r="CU27" s="1528">
        <v>9.5920556589483841</v>
      </c>
      <c r="CV27" s="1528">
        <v>7.8154637685248662</v>
      </c>
      <c r="CW27" s="1909">
        <v>7.9063058727711688</v>
      </c>
      <c r="CX27" s="1909">
        <v>7.5873262038668177</v>
      </c>
      <c r="CY27" s="1909">
        <v>7.9795344782143118</v>
      </c>
      <c r="CZ27" s="1909">
        <v>7.8613774620438059</v>
      </c>
      <c r="DA27" s="1909">
        <v>2.1141360219126604</v>
      </c>
      <c r="DB27" s="1909">
        <v>6.5151729150331184</v>
      </c>
      <c r="DC27" s="1909">
        <v>5.7105035510765179</v>
      </c>
      <c r="DD27" s="1909">
        <v>4.4718876352912718</v>
      </c>
      <c r="DE27" s="47">
        <v>2.4833594920031121</v>
      </c>
      <c r="DF27" s="54">
        <v>3.713611565210817</v>
      </c>
      <c r="DG27" s="52">
        <v>5.2446187682812839</v>
      </c>
      <c r="DH27" s="52">
        <v>5.2352902880430596</v>
      </c>
      <c r="DI27" s="52">
        <v>4.0705414613556812</v>
      </c>
      <c r="DJ27" s="52">
        <v>5.1127185026613953</v>
      </c>
      <c r="DK27" s="52">
        <v>3.749698598225093</v>
      </c>
      <c r="DL27" s="52">
        <v>4.4321522532465796</v>
      </c>
      <c r="DM27" s="52">
        <v>7.7966116310697275</v>
      </c>
      <c r="DN27" s="52">
        <v>8.2328125941841801</v>
      </c>
      <c r="DO27" s="52">
        <v>12.027123592277666</v>
      </c>
      <c r="DP27" s="52">
        <v>8.8065105665252155</v>
      </c>
      <c r="DQ27" s="53">
        <v>17.818375866155534</v>
      </c>
      <c r="DR27" s="54">
        <v>10.107555988081906</v>
      </c>
      <c r="DS27" s="52">
        <v>12.857652446275436</v>
      </c>
      <c r="DT27" s="55">
        <v>4.533013580691958</v>
      </c>
      <c r="DU27" s="55">
        <v>-1.9508041417102162</v>
      </c>
      <c r="DV27" s="69">
        <v>-1.6908675474676005</v>
      </c>
      <c r="DW27" s="69">
        <v>10.078026614492753</v>
      </c>
      <c r="DX27" s="69">
        <v>9.0546396544488594</v>
      </c>
      <c r="DY27" s="69">
        <v>11.63223443055379</v>
      </c>
      <c r="DZ27" s="69">
        <v>14.453734312569066</v>
      </c>
      <c r="EA27" s="69">
        <v>14.214039700345626</v>
      </c>
      <c r="EB27" s="69">
        <v>14.663782298127037</v>
      </c>
      <c r="EC27" s="69">
        <v>11.618846458367148</v>
      </c>
      <c r="ED27" s="70">
        <v>15.327706508653606</v>
      </c>
      <c r="EE27" s="69">
        <v>14.27782149132948</v>
      </c>
      <c r="EF27" s="69">
        <v>25.760983585850749</v>
      </c>
      <c r="EG27" s="69">
        <v>34.904108273442368</v>
      </c>
      <c r="EH27" s="69">
        <v>29.305101006330659</v>
      </c>
      <c r="EI27" s="69">
        <v>19.645549662163873</v>
      </c>
      <c r="EJ27" s="69">
        <v>21.350052099855233</v>
      </c>
      <c r="EK27" s="69">
        <v>16.756525594175397</v>
      </c>
      <c r="EL27" s="69">
        <v>14.472363506070153</v>
      </c>
      <c r="EM27" s="69">
        <v>9.5268291177498465</v>
      </c>
      <c r="EN27" s="69">
        <v>14.524762434976157</v>
      </c>
      <c r="EO27" s="71">
        <v>10.628699960946353</v>
      </c>
      <c r="EP27" s="70">
        <v>10.833676028774363</v>
      </c>
      <c r="EQ27" s="69">
        <v>12.008151081627716</v>
      </c>
      <c r="ER27" s="69">
        <v>15.215660896820648</v>
      </c>
      <c r="ES27" s="69">
        <v>14.934202538946973</v>
      </c>
      <c r="ET27" s="69">
        <v>15.60803081909128</v>
      </c>
      <c r="EU27" s="69">
        <v>17.089455074710045</v>
      </c>
      <c r="EV27" s="69">
        <v>16.437352503473225</v>
      </c>
      <c r="EW27" s="69">
        <v>16.174330133010017</v>
      </c>
      <c r="EX27" s="69">
        <v>17.2971698490332</v>
      </c>
      <c r="EY27" s="69">
        <v>20.596206559360674</v>
      </c>
      <c r="EZ27" s="69">
        <v>18.343784361890702</v>
      </c>
      <c r="FA27" s="71">
        <v>18.038777721547206</v>
      </c>
      <c r="FB27" s="70">
        <v>14.668638157775259</v>
      </c>
      <c r="FC27" s="69">
        <v>13.588371304523772</v>
      </c>
      <c r="FD27" s="69">
        <v>11.223113727475065</v>
      </c>
      <c r="FE27" s="69">
        <v>10.303489084099947</v>
      </c>
      <c r="FF27" s="69">
        <v>12.397209257815312</v>
      </c>
      <c r="FG27" s="69">
        <v>12.475839472818695</v>
      </c>
      <c r="FH27" s="69">
        <v>11.947122253060183</v>
      </c>
      <c r="FI27" s="69">
        <v>12.977585105454526</v>
      </c>
      <c r="FJ27" s="69">
        <v>11.718745671866838</v>
      </c>
      <c r="FK27" s="69">
        <v>11.576423411534931</v>
      </c>
      <c r="FL27" s="69">
        <v>15.169921333813296</v>
      </c>
      <c r="FM27" s="71">
        <v>12.347859004544448</v>
      </c>
      <c r="FN27" s="70">
        <v>11.001788026461391</v>
      </c>
      <c r="FO27" s="69">
        <v>10.99183626153919</v>
      </c>
      <c r="FP27" s="69">
        <v>11.24046854642582</v>
      </c>
      <c r="FQ27" s="69">
        <v>12.122666123631642</v>
      </c>
      <c r="FR27" s="69">
        <v>13.809104742943944</v>
      </c>
      <c r="FS27" s="69">
        <v>12.478688955366856</v>
      </c>
      <c r="FT27" s="69">
        <v>13.150290683090859</v>
      </c>
      <c r="FU27" s="69">
        <v>15.479394929908175</v>
      </c>
      <c r="FV27" s="69">
        <v>15.138901351485012</v>
      </c>
      <c r="FW27" s="69">
        <v>15.355232174405508</v>
      </c>
      <c r="FX27" s="69">
        <v>13.503504269312527</v>
      </c>
      <c r="FY27" s="69">
        <v>13.971045926998006</v>
      </c>
      <c r="FZ27" s="70">
        <v>18.630929465983993</v>
      </c>
      <c r="GA27" s="69">
        <v>17.592376741973116</v>
      </c>
      <c r="GB27" s="69">
        <v>13.891880376512788</v>
      </c>
      <c r="GC27" s="69">
        <v>14.980924749956337</v>
      </c>
      <c r="GD27" s="69">
        <v>12.001149397537979</v>
      </c>
      <c r="GE27" s="69">
        <v>10.528075548047383</v>
      </c>
      <c r="GF27" s="69">
        <v>11.099419191889666</v>
      </c>
      <c r="GG27" s="69">
        <v>12.254084013057607</v>
      </c>
      <c r="GH27" s="69">
        <v>14.206109691518407</v>
      </c>
      <c r="GI27" s="69">
        <v>12.456791265162835</v>
      </c>
      <c r="GJ27" s="69">
        <v>13.589164864869048</v>
      </c>
      <c r="GK27" s="71">
        <v>15.7</v>
      </c>
      <c r="GM27" s="125"/>
      <c r="HB27"/>
      <c r="HC27"/>
      <c r="HD27"/>
    </row>
    <row r="28" spans="1:212" ht="30.75" customHeight="1" x14ac:dyDescent="0.5">
      <c r="A28" s="1937" t="s">
        <v>119</v>
      </c>
      <c r="B28" s="123">
        <v>6.5628335931402493</v>
      </c>
      <c r="C28" s="1921">
        <v>6.9083709185956854</v>
      </c>
      <c r="D28" s="1921">
        <v>7.2977770193591196</v>
      </c>
      <c r="E28" s="1921">
        <v>8.2373113784889096</v>
      </c>
      <c r="F28" s="1921">
        <v>10.298654309676225</v>
      </c>
      <c r="G28" s="1921">
        <v>14.699946061651925</v>
      </c>
      <c r="H28" s="1921">
        <v>7.0563786024226971</v>
      </c>
      <c r="I28" s="1921">
        <v>19.936630402744605</v>
      </c>
      <c r="J28" s="1921">
        <v>17.88889619427454</v>
      </c>
      <c r="K28" s="1921">
        <v>12.261183876891991</v>
      </c>
      <c r="L28" s="1921">
        <v>17.622585803486391</v>
      </c>
      <c r="M28" s="124">
        <v>10.925230515604746</v>
      </c>
      <c r="N28" s="1921">
        <v>15.412776808677652</v>
      </c>
      <c r="O28" s="1921">
        <v>14.997858855150481</v>
      </c>
      <c r="P28" s="1921">
        <v>25.397384827856605</v>
      </c>
      <c r="Q28" s="1921">
        <v>22.701720566568675</v>
      </c>
      <c r="R28" s="1921">
        <v>18.45478531839948</v>
      </c>
      <c r="S28" s="1921">
        <v>20.523039271381037</v>
      </c>
      <c r="T28" s="1921">
        <v>23.376249932718075</v>
      </c>
      <c r="U28" s="1921">
        <v>19.186120941692366</v>
      </c>
      <c r="V28" s="1921">
        <v>22.75894484878167</v>
      </c>
      <c r="W28" s="1921">
        <v>18.365104461651715</v>
      </c>
      <c r="X28" s="1921">
        <v>17.526952081124847</v>
      </c>
      <c r="Y28" s="1921">
        <v>14.816875339194556</v>
      </c>
      <c r="Z28" s="123">
        <v>60.198586512407637</v>
      </c>
      <c r="AA28" s="1921">
        <v>74.404614967848204</v>
      </c>
      <c r="AB28" s="1921">
        <v>56.15087546445163</v>
      </c>
      <c r="AC28" s="1921">
        <v>50.249585207330959</v>
      </c>
      <c r="AD28" s="1921">
        <v>62.434389183051643</v>
      </c>
      <c r="AE28" s="1921">
        <v>51.62109155502548</v>
      </c>
      <c r="AF28" s="1921">
        <v>53.971460794875917</v>
      </c>
      <c r="AG28" s="1921">
        <v>48.98428003942854</v>
      </c>
      <c r="AH28" s="1921">
        <v>41.809705840816093</v>
      </c>
      <c r="AI28" s="1921">
        <v>54.7598729834762</v>
      </c>
      <c r="AJ28" s="1921">
        <v>54.603827664645799</v>
      </c>
      <c r="AK28" s="124">
        <v>47.538978218499707</v>
      </c>
      <c r="AL28" s="1921">
        <v>9.1964759266509599</v>
      </c>
      <c r="AM28" s="1921">
        <v>-4.174112397338881</v>
      </c>
      <c r="AN28" s="1921">
        <v>-1.5166615576858278</v>
      </c>
      <c r="AO28" s="1921">
        <v>7.927766416532056</v>
      </c>
      <c r="AP28" s="1921">
        <v>4.1081451548479642</v>
      </c>
      <c r="AQ28" s="1921">
        <v>1.2430417658184645</v>
      </c>
      <c r="AR28" s="1921">
        <v>2.3083032705747408</v>
      </c>
      <c r="AS28" s="1921">
        <v>6.012798715838219</v>
      </c>
      <c r="AT28" s="1921">
        <v>7.5502874423549526</v>
      </c>
      <c r="AU28" s="1921">
        <v>4.6932675317290506</v>
      </c>
      <c r="AV28" s="1921">
        <v>1.453052181371528</v>
      </c>
      <c r="AW28" s="1921">
        <v>3.0309788500456181</v>
      </c>
      <c r="AX28" s="123">
        <v>3.5209039301813627</v>
      </c>
      <c r="AY28" s="1921">
        <v>10.702117460651195</v>
      </c>
      <c r="AZ28" s="1921">
        <v>9.8609019408480325</v>
      </c>
      <c r="BA28" s="1921">
        <v>2.5272183588338271</v>
      </c>
      <c r="BB28" s="1921">
        <v>8.1720475544054807</v>
      </c>
      <c r="BC28" s="1921">
        <v>9.1721784760617098</v>
      </c>
      <c r="BD28" s="1921">
        <v>10.960844403073477</v>
      </c>
      <c r="BE28" s="1921">
        <v>3.0076053610964104</v>
      </c>
      <c r="BF28" s="1921">
        <v>3.1700072651228872</v>
      </c>
      <c r="BG28" s="1921">
        <v>0.42172415281824804</v>
      </c>
      <c r="BH28" s="1921">
        <v>4.1966184775272142</v>
      </c>
      <c r="BI28" s="124">
        <v>7.3731705452492635</v>
      </c>
      <c r="BJ28" s="1921">
        <v>1.3186588118165865</v>
      </c>
      <c r="BK28" s="1921">
        <v>0.83060782700192792</v>
      </c>
      <c r="BL28" s="1921">
        <v>2.0951201592517066</v>
      </c>
      <c r="BM28" s="1921">
        <v>7.5854927291090224</v>
      </c>
      <c r="BN28" s="1921">
        <v>-1.4871367390346002</v>
      </c>
      <c r="BO28" s="1921">
        <v>1.0646198957226627</v>
      </c>
      <c r="BP28" s="1921">
        <v>-3.2240023942870177</v>
      </c>
      <c r="BQ28" s="1921">
        <v>3.5877885192981518</v>
      </c>
      <c r="BR28" s="1921">
        <v>2.9378810192364213</v>
      </c>
      <c r="BS28" s="1921">
        <v>7.9047271895283266</v>
      </c>
      <c r="BT28" s="1921">
        <v>5.7647595009229446</v>
      </c>
      <c r="BU28" s="1921">
        <v>4.6572656830702996</v>
      </c>
      <c r="BV28" s="123">
        <v>5.5445874755335245</v>
      </c>
      <c r="BW28" s="1921">
        <v>11.892706287929</v>
      </c>
      <c r="BX28" s="1921">
        <v>4.0295682554859047</v>
      </c>
      <c r="BY28" s="1921">
        <v>-1.7390772914554375</v>
      </c>
      <c r="BZ28" s="1921">
        <v>7.3099413721172235</v>
      </c>
      <c r="CA28" s="1921">
        <v>5.9679122334074464</v>
      </c>
      <c r="CB28" s="1921">
        <v>8.232099996360386</v>
      </c>
      <c r="CC28" s="1921">
        <v>6.1623547914741117</v>
      </c>
      <c r="CD28" s="1921">
        <v>3.8787654956326856</v>
      </c>
      <c r="CE28" s="1921">
        <v>-4.6481529807689608</v>
      </c>
      <c r="CF28" s="1921">
        <v>-1.1066029410528255</v>
      </c>
      <c r="CG28" s="124">
        <v>2.7060861770674016</v>
      </c>
      <c r="CH28" s="1921">
        <v>7.0250223939285705</v>
      </c>
      <c r="CI28" s="1921">
        <v>1.0386500774304475</v>
      </c>
      <c r="CJ28" s="127">
        <v>6.065365593533989</v>
      </c>
      <c r="CK28" s="127">
        <v>9.4143564773355273</v>
      </c>
      <c r="CL28" s="127">
        <v>4.063376674728203</v>
      </c>
      <c r="CM28" s="127">
        <v>3.2937138299591329</v>
      </c>
      <c r="CN28" s="1912">
        <v>4.8877025536301133</v>
      </c>
      <c r="CO28" s="127">
        <v>6.3026066290370553</v>
      </c>
      <c r="CP28" s="127">
        <v>4.239665408446136</v>
      </c>
      <c r="CQ28" s="127">
        <v>8.3153060148534621</v>
      </c>
      <c r="CR28" s="127">
        <v>10.756416230717235</v>
      </c>
      <c r="CS28" s="126">
        <v>7.5353576538040423</v>
      </c>
      <c r="CT28" s="127">
        <v>3.2408754545101726</v>
      </c>
      <c r="CU28" s="127">
        <v>5.5379235784292602</v>
      </c>
      <c r="CV28" s="127">
        <v>3.9914229478132279</v>
      </c>
      <c r="CW28" s="55">
        <v>3.8242470332201961</v>
      </c>
      <c r="CX28" s="55">
        <v>3.6249487178945827</v>
      </c>
      <c r="CY28" s="1909">
        <v>4.020169784257277</v>
      </c>
      <c r="CZ28" s="1909">
        <v>3.628345737184957</v>
      </c>
      <c r="DA28" s="1909">
        <v>-1.8369515299051953</v>
      </c>
      <c r="DB28" s="1909">
        <v>2.6281378646827225</v>
      </c>
      <c r="DC28" s="1909">
        <v>3.0407294073403035</v>
      </c>
      <c r="DD28" s="1909">
        <v>1.7630303783540802</v>
      </c>
      <c r="DE28" s="47">
        <v>-1.8004525826298412E-2</v>
      </c>
      <c r="DF28" s="54">
        <v>2.7735403485387611</v>
      </c>
      <c r="DG28" s="52">
        <v>2.5022469360798993</v>
      </c>
      <c r="DH28" s="52">
        <v>2.0468880889702668</v>
      </c>
      <c r="DI28" s="52">
        <v>1.0280008329248691</v>
      </c>
      <c r="DJ28" s="52">
        <v>2.1152775702609095</v>
      </c>
      <c r="DK28" s="52">
        <v>0.69046800744676506</v>
      </c>
      <c r="DL28" s="52">
        <v>1.980582238047357</v>
      </c>
      <c r="DM28" s="52">
        <v>3.4401745489694546</v>
      </c>
      <c r="DN28" s="52">
        <v>4.0967435169960487</v>
      </c>
      <c r="DO28" s="52">
        <v>8.0550305340872708</v>
      </c>
      <c r="DP28" s="52">
        <v>3.2015591870351967</v>
      </c>
      <c r="DQ28" s="53">
        <v>13.65710784455645</v>
      </c>
      <c r="DR28" s="54">
        <v>3.4037025208284444</v>
      </c>
      <c r="DS28" s="52">
        <v>7.1238124358663502</v>
      </c>
      <c r="DT28" s="55">
        <v>-1.5581433970630498</v>
      </c>
      <c r="DU28" s="55">
        <v>-9.7289032890745535</v>
      </c>
      <c r="DV28" s="58">
        <v>-9.551495585837511</v>
      </c>
      <c r="DW28" s="58">
        <v>4.3120454801719443</v>
      </c>
      <c r="DX28" s="58">
        <v>3.226247289503803</v>
      </c>
      <c r="DY28" s="58">
        <v>6.3200020446896765</v>
      </c>
      <c r="DZ28" s="58">
        <v>10.131054898054902</v>
      </c>
      <c r="EA28" s="58">
        <v>9.8517304568731756</v>
      </c>
      <c r="EB28" s="58">
        <v>11.158393253931953</v>
      </c>
      <c r="EC28" s="58">
        <v>7.2999131755563607</v>
      </c>
      <c r="ED28" s="59">
        <v>12.555736270139395</v>
      </c>
      <c r="EE28" s="58">
        <v>11.311689560360104</v>
      </c>
      <c r="EF28" s="58">
        <v>24.97567697283143</v>
      </c>
      <c r="EG28" s="58">
        <v>36.556906019743906</v>
      </c>
      <c r="EH28" s="58">
        <v>30.297274784988382</v>
      </c>
      <c r="EI28" s="58">
        <v>18.462890254005071</v>
      </c>
      <c r="EJ28" s="58">
        <v>19.023466212527396</v>
      </c>
      <c r="EK28" s="58">
        <v>13.610050656582008</v>
      </c>
      <c r="EL28" s="58">
        <v>10.165772053259236</v>
      </c>
      <c r="EM28" s="58">
        <v>4.4396757621374183</v>
      </c>
      <c r="EN28" s="58">
        <v>9.5891261404668082</v>
      </c>
      <c r="EO28" s="60">
        <v>4.815985395388811</v>
      </c>
      <c r="EP28" s="59">
        <v>3.9165788927997491</v>
      </c>
      <c r="EQ28" s="58">
        <v>3.9447967883156521</v>
      </c>
      <c r="ER28" s="58">
        <v>4.5079242662684926</v>
      </c>
      <c r="ES28" s="58">
        <v>2.5216307761202872</v>
      </c>
      <c r="ET28" s="58">
        <v>1.4942312768759125</v>
      </c>
      <c r="EU28" s="58">
        <v>1.5467521022909381</v>
      </c>
      <c r="EV28" s="58">
        <v>0.30166796923334349</v>
      </c>
      <c r="EW28" s="58">
        <v>-1.1515808528209659</v>
      </c>
      <c r="EX28" s="58">
        <v>-1.410191354220347</v>
      </c>
      <c r="EY28" s="58">
        <v>-1.1692418575118158</v>
      </c>
      <c r="EZ28" s="58">
        <v>-6.3948872606674261</v>
      </c>
      <c r="FA28" s="60">
        <v>-4.2833563643912669</v>
      </c>
      <c r="FB28" s="59">
        <v>-8.1640245582067834</v>
      </c>
      <c r="FC28" s="58">
        <v>-8.0002447059357671</v>
      </c>
      <c r="FD28" s="58">
        <v>-7.4010246793621004</v>
      </c>
      <c r="FE28" s="58">
        <v>-6.4092240622881107</v>
      </c>
      <c r="FF28" s="58">
        <v>-4.3699026559575804</v>
      </c>
      <c r="FG28" s="58">
        <v>-4.1931263173934035</v>
      </c>
      <c r="FH28" s="58">
        <v>-3.6441801523261375</v>
      </c>
      <c r="FI28" s="58">
        <v>-1.895295955250742</v>
      </c>
      <c r="FJ28" s="58">
        <v>-1.3450743281504862</v>
      </c>
      <c r="FK28" s="58">
        <v>1.2418417739549659</v>
      </c>
      <c r="FL28" s="58">
        <v>8.2239103346784859</v>
      </c>
      <c r="FM28" s="60">
        <v>2.5805217831132099</v>
      </c>
      <c r="FN28" s="59">
        <v>3.1446661654763508</v>
      </c>
      <c r="FO28" s="58">
        <v>2.286227695291565</v>
      </c>
      <c r="FP28" s="58">
        <v>1.0417306828039097</v>
      </c>
      <c r="FQ28" s="58">
        <v>1.5297508894489331</v>
      </c>
      <c r="FR28" s="58">
        <v>3.3923305858257979</v>
      </c>
      <c r="FS28" s="58">
        <v>1.6927211292089739</v>
      </c>
      <c r="FT28" s="58">
        <v>1.9323306687777819</v>
      </c>
      <c r="FU28" s="58">
        <v>4.9965548792263892</v>
      </c>
      <c r="FV28" s="58">
        <v>2.8646109541568432</v>
      </c>
      <c r="FW28" s="58">
        <v>3.1553001318618934</v>
      </c>
      <c r="FX28" s="58">
        <v>1.4703883813674379</v>
      </c>
      <c r="FY28" s="58">
        <v>1.5003834861900378</v>
      </c>
      <c r="FZ28" s="59">
        <v>5.9513359224605322</v>
      </c>
      <c r="GA28" s="58">
        <v>5.5156683132027151</v>
      </c>
      <c r="GB28" s="58">
        <v>2.3026324435885259</v>
      </c>
      <c r="GC28" s="58">
        <v>4.6898932665205173</v>
      </c>
      <c r="GD28" s="58">
        <v>4.3518897830094216</v>
      </c>
      <c r="GE28" s="58">
        <v>4.7973898259999999</v>
      </c>
      <c r="GF28" s="58">
        <v>6.1427270390000004</v>
      </c>
      <c r="GG28" s="58">
        <v>6.8234056020000002</v>
      </c>
      <c r="GH28" s="58">
        <v>9.6092126130000004</v>
      </c>
      <c r="GI28" s="58">
        <v>8.3954653639999997</v>
      </c>
      <c r="GJ28" s="58">
        <v>8.8000920499999999</v>
      </c>
      <c r="GK28" s="60">
        <v>12.4</v>
      </c>
      <c r="GM28" s="120"/>
      <c r="GN28"/>
      <c r="HB28"/>
      <c r="HC28"/>
      <c r="HD28"/>
    </row>
    <row r="29" spans="1:212" ht="30.75" customHeight="1" x14ac:dyDescent="0.45">
      <c r="A29" s="1938" t="s">
        <v>120</v>
      </c>
      <c r="B29" s="302"/>
      <c r="C29" s="1908"/>
      <c r="D29" s="1908"/>
      <c r="E29" s="1908"/>
      <c r="F29" s="1908"/>
      <c r="G29" s="1908"/>
      <c r="H29" s="1908"/>
      <c r="I29" s="1908"/>
      <c r="J29" s="1908"/>
      <c r="K29" s="1908"/>
      <c r="L29" s="1908"/>
      <c r="M29" s="74"/>
      <c r="N29" s="1908"/>
      <c r="O29" s="1908"/>
      <c r="P29" s="129"/>
      <c r="Q29" s="1908"/>
      <c r="R29" s="1908"/>
      <c r="S29" s="1908"/>
      <c r="T29" s="1908"/>
      <c r="U29" s="1908"/>
      <c r="V29" s="1908"/>
      <c r="W29" s="1908"/>
      <c r="X29" s="1908"/>
      <c r="Y29" s="1908"/>
      <c r="Z29" s="81"/>
      <c r="AA29" s="1908"/>
      <c r="AB29" s="1908"/>
      <c r="AC29" s="1908"/>
      <c r="AD29" s="1908"/>
      <c r="AE29" s="1908"/>
      <c r="AF29" s="1908"/>
      <c r="AG29" s="1908"/>
      <c r="AH29" s="1908"/>
      <c r="AI29" s="24"/>
      <c r="AJ29" s="24"/>
      <c r="AK29" s="42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4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42"/>
      <c r="BJ29" s="24"/>
      <c r="BK29" s="24"/>
      <c r="BL29" s="24"/>
      <c r="BM29" s="1911"/>
      <c r="BN29" s="1911"/>
      <c r="BO29" s="1911"/>
      <c r="BP29" s="1911"/>
      <c r="BQ29" s="1912"/>
      <c r="BR29" s="1912"/>
      <c r="BS29" s="1912"/>
      <c r="BT29" s="1912"/>
      <c r="BU29" s="1912"/>
      <c r="BV29" s="73"/>
      <c r="BW29" s="1910"/>
      <c r="BX29" s="1910"/>
      <c r="BY29" s="1910"/>
      <c r="BZ29" s="1910"/>
      <c r="CA29" s="1910"/>
      <c r="CB29" s="1910"/>
      <c r="CC29" s="1910"/>
      <c r="CD29" s="1910"/>
      <c r="CE29" s="1910"/>
      <c r="CF29" s="1910"/>
      <c r="CG29" s="79"/>
      <c r="CH29" s="1910"/>
      <c r="CI29" s="1910"/>
      <c r="CJ29" s="1908"/>
      <c r="CK29" s="1908"/>
      <c r="CL29" s="1908"/>
      <c r="CM29" s="1908"/>
      <c r="CN29" s="1908"/>
      <c r="CO29" s="1910"/>
      <c r="CP29" s="1910"/>
      <c r="CQ29" s="1910"/>
      <c r="CR29" s="1910"/>
      <c r="CS29" s="79"/>
      <c r="CT29" s="1910"/>
      <c r="CU29" s="1910"/>
      <c r="CV29" s="1910"/>
      <c r="CW29" s="1910"/>
      <c r="CX29" s="1908"/>
      <c r="CY29" s="1908"/>
      <c r="CZ29" s="1908"/>
      <c r="DA29" s="1908"/>
      <c r="DB29" s="1908"/>
      <c r="DC29" s="1908"/>
      <c r="DD29" s="1908"/>
      <c r="DE29" s="74"/>
      <c r="DF29" s="81"/>
      <c r="DG29" s="1908"/>
      <c r="DH29" s="63"/>
      <c r="DI29" s="63"/>
      <c r="DJ29" s="63"/>
      <c r="DK29" s="63"/>
      <c r="DL29" s="63"/>
      <c r="DM29" s="63"/>
      <c r="DN29" s="63"/>
      <c r="DO29" s="63"/>
      <c r="DP29" s="63"/>
      <c r="DQ29" s="64"/>
      <c r="DR29" s="65"/>
      <c r="DS29" s="63"/>
      <c r="DT29" s="63"/>
      <c r="DU29" s="63"/>
      <c r="DV29" s="69"/>
      <c r="DW29" s="69"/>
      <c r="DX29" s="69"/>
      <c r="DY29" s="69"/>
      <c r="DZ29" s="69"/>
      <c r="EA29" s="69"/>
      <c r="EB29" s="69"/>
      <c r="EC29" s="69"/>
      <c r="ED29" s="70"/>
      <c r="EE29" s="69"/>
      <c r="EF29" s="69"/>
      <c r="EG29" s="69"/>
      <c r="EH29" s="69"/>
      <c r="EI29" s="130"/>
      <c r="EJ29" s="130"/>
      <c r="EK29" s="130"/>
      <c r="EL29" s="130"/>
      <c r="EM29" s="130"/>
      <c r="EN29" s="130"/>
      <c r="EO29" s="131"/>
      <c r="EP29" s="132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1"/>
      <c r="FB29" s="132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1"/>
      <c r="FN29" s="132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2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1"/>
      <c r="GN29"/>
    </row>
    <row r="30" spans="1:212" ht="30.75" customHeight="1" x14ac:dyDescent="0.45">
      <c r="A30" s="1937" t="s">
        <v>121</v>
      </c>
      <c r="B30" s="1943" t="s">
        <v>104</v>
      </c>
      <c r="C30" s="1944" t="s">
        <v>104</v>
      </c>
      <c r="D30" s="26">
        <v>5362.21</v>
      </c>
      <c r="E30" s="1944" t="s">
        <v>104</v>
      </c>
      <c r="F30" s="1944" t="s">
        <v>104</v>
      </c>
      <c r="G30" s="26">
        <v>5619.9</v>
      </c>
      <c r="H30" s="1944" t="s">
        <v>104</v>
      </c>
      <c r="I30" s="1944" t="s">
        <v>104</v>
      </c>
      <c r="J30" s="26">
        <v>5998.31</v>
      </c>
      <c r="K30" s="1944" t="s">
        <v>104</v>
      </c>
      <c r="L30" s="1944" t="s">
        <v>104</v>
      </c>
      <c r="M30" s="84">
        <v>6254.55</v>
      </c>
      <c r="N30" s="1922" t="s">
        <v>105</v>
      </c>
      <c r="O30" s="1922" t="s">
        <v>105</v>
      </c>
      <c r="P30" s="26">
        <v>6681.87</v>
      </c>
      <c r="Q30" s="1922" t="s">
        <v>105</v>
      </c>
      <c r="R30" s="1922" t="s">
        <v>105</v>
      </c>
      <c r="S30" s="26">
        <v>7082.64</v>
      </c>
      <c r="T30" s="26" t="s">
        <v>105</v>
      </c>
      <c r="U30" s="26" t="s">
        <v>105</v>
      </c>
      <c r="V30" s="26">
        <v>7345.38</v>
      </c>
      <c r="W30" s="26" t="s">
        <v>105</v>
      </c>
      <c r="X30" s="26" t="s">
        <v>105</v>
      </c>
      <c r="Y30" s="26">
        <v>7652.95</v>
      </c>
      <c r="Z30" s="43">
        <v>7733.98</v>
      </c>
      <c r="AA30" s="26">
        <v>7778.37</v>
      </c>
      <c r="AB30" s="26">
        <v>7821.26</v>
      </c>
      <c r="AC30" s="26">
        <v>7982.37</v>
      </c>
      <c r="AD30" s="26">
        <v>7553.67</v>
      </c>
      <c r="AE30" s="26">
        <v>7704.63</v>
      </c>
      <c r="AF30" s="26">
        <v>7720.51</v>
      </c>
      <c r="AG30" s="26">
        <v>7514.98</v>
      </c>
      <c r="AH30" s="26">
        <v>7843.1599999999989</v>
      </c>
      <c r="AI30" s="51">
        <v>7845.88</v>
      </c>
      <c r="AJ30" s="51">
        <v>7854.91</v>
      </c>
      <c r="AK30" s="61">
        <v>9153.59</v>
      </c>
      <c r="AL30" s="51">
        <v>9105.1</v>
      </c>
      <c r="AM30" s="51">
        <v>9105.1</v>
      </c>
      <c r="AN30" s="51">
        <v>9464</v>
      </c>
      <c r="AO30" s="51">
        <v>9248.89</v>
      </c>
      <c r="AP30" s="51">
        <v>9270.2900000000009</v>
      </c>
      <c r="AQ30" s="51">
        <v>9342.99</v>
      </c>
      <c r="AR30" s="51">
        <v>9441.1299999999992</v>
      </c>
      <c r="AS30" s="51">
        <v>10167.32</v>
      </c>
      <c r="AT30" s="51">
        <v>10794.54</v>
      </c>
      <c r="AU30" s="51">
        <v>10783.3</v>
      </c>
      <c r="AV30" s="51">
        <v>10697.689999999999</v>
      </c>
      <c r="AW30" s="51">
        <v>11461.23</v>
      </c>
      <c r="AX30" s="50">
        <v>11419.18</v>
      </c>
      <c r="AY30" s="51">
        <v>11425.56</v>
      </c>
      <c r="AZ30" s="51">
        <v>11488.88</v>
      </c>
      <c r="BA30" s="51">
        <v>11896.32</v>
      </c>
      <c r="BB30" s="51">
        <v>11830.18</v>
      </c>
      <c r="BC30" s="51"/>
      <c r="BD30" s="51"/>
      <c r="BE30" s="51"/>
      <c r="BF30" s="51"/>
      <c r="BG30" s="51"/>
      <c r="BH30" s="51"/>
      <c r="BI30" s="61">
        <v>13871.84</v>
      </c>
      <c r="BJ30" s="51">
        <v>13841.27</v>
      </c>
      <c r="BK30" s="51">
        <v>13918.77</v>
      </c>
      <c r="BL30" s="51">
        <v>13772.95</v>
      </c>
      <c r="BM30" s="85">
        <v>13907.67</v>
      </c>
      <c r="BN30" s="85">
        <v>13797.01</v>
      </c>
      <c r="BO30" s="88">
        <v>13965.97</v>
      </c>
      <c r="BP30" s="85">
        <v>13940.61</v>
      </c>
      <c r="BQ30" s="85">
        <v>14153.51</v>
      </c>
      <c r="BR30" s="88">
        <v>14357.91</v>
      </c>
      <c r="BS30" s="1912">
        <v>15404.77</v>
      </c>
      <c r="BT30" s="1912">
        <v>15395.06</v>
      </c>
      <c r="BU30" s="1912">
        <v>15241.97</v>
      </c>
      <c r="BV30" s="73">
        <v>15840.06</v>
      </c>
      <c r="BW30" s="1910">
        <v>15867.17</v>
      </c>
      <c r="BX30" s="1910">
        <v>16002.63</v>
      </c>
      <c r="BY30" s="1910">
        <v>16158.89</v>
      </c>
      <c r="BZ30" s="1910">
        <v>16146.23</v>
      </c>
      <c r="CA30" s="1910">
        <v>15396.66</v>
      </c>
      <c r="CB30" s="1910">
        <v>15352.16</v>
      </c>
      <c r="CC30" s="1910">
        <v>15776.63</v>
      </c>
      <c r="CD30" s="1910">
        <v>16351.23</v>
      </c>
      <c r="CE30" s="1910">
        <v>16665.400000000001</v>
      </c>
      <c r="CF30" s="1910">
        <v>16571.88</v>
      </c>
      <c r="CG30" s="79">
        <v>16461</v>
      </c>
      <c r="CH30" s="1910">
        <v>16913.738886851461</v>
      </c>
      <c r="CI30" s="1910">
        <v>16897.691250351654</v>
      </c>
      <c r="CJ30" s="1910">
        <v>16812.277977453334</v>
      </c>
      <c r="CK30" s="1910">
        <v>16873.206783016634</v>
      </c>
      <c r="CL30" s="1910">
        <v>17196.031258706163</v>
      </c>
      <c r="CM30" s="1910">
        <v>17195.004337895753</v>
      </c>
      <c r="CN30" s="1910">
        <v>17047.595122785577</v>
      </c>
      <c r="CO30" s="1910">
        <v>17022.773481455799</v>
      </c>
      <c r="CP30" s="1910">
        <v>17255.25500309448</v>
      </c>
      <c r="CQ30" s="1910">
        <v>16940.700494937424</v>
      </c>
      <c r="CR30" s="1910">
        <v>17017.212219699784</v>
      </c>
      <c r="CS30" s="79">
        <v>17174.053657884408</v>
      </c>
      <c r="CT30" s="1910">
        <v>17292.078397582118</v>
      </c>
      <c r="CU30" s="1910">
        <v>17284.518422544377</v>
      </c>
      <c r="CV30" s="1910">
        <v>17261.102222287973</v>
      </c>
      <c r="CW30" s="1910">
        <v>17189.083709601444</v>
      </c>
      <c r="CX30" s="1910">
        <v>18436.703488885723</v>
      </c>
      <c r="CY30" s="1910">
        <v>18265.964917130415</v>
      </c>
      <c r="CZ30" s="1910">
        <v>18282.445786552169</v>
      </c>
      <c r="DA30" s="1910">
        <v>18232.194442883672</v>
      </c>
      <c r="DB30" s="1910">
        <v>18146.094266806464</v>
      </c>
      <c r="DC30" s="1910">
        <v>17974.93144598123</v>
      </c>
      <c r="DD30" s="1910">
        <v>17977.610283601734</v>
      </c>
      <c r="DE30" s="79">
        <v>17868.482875080012</v>
      </c>
      <c r="DF30" s="65">
        <v>17908.373129058178</v>
      </c>
      <c r="DG30" s="63">
        <v>17686.325141149064</v>
      </c>
      <c r="DH30" s="63">
        <v>20678.688858883444</v>
      </c>
      <c r="DI30" s="63">
        <v>20576.657434094337</v>
      </c>
      <c r="DJ30" s="63">
        <v>20495.590786000561</v>
      </c>
      <c r="DK30" s="63">
        <v>20582.411625788667</v>
      </c>
      <c r="DL30" s="63">
        <v>20501.057365031731</v>
      </c>
      <c r="DM30" s="63">
        <v>20440.075786961195</v>
      </c>
      <c r="DN30" s="63">
        <v>20257.70813166305</v>
      </c>
      <c r="DO30" s="63">
        <v>20321.012503192043</v>
      </c>
      <c r="DP30" s="63">
        <v>20295.035522886737</v>
      </c>
      <c r="DQ30" s="64">
        <v>20349.36932242784</v>
      </c>
      <c r="DR30" s="65">
        <v>20372.70889579564</v>
      </c>
      <c r="DS30" s="63">
        <v>22958.755888205596</v>
      </c>
      <c r="DT30" s="63">
        <v>23061.92602237083</v>
      </c>
      <c r="DU30" s="63">
        <v>24036.164878293075</v>
      </c>
      <c r="DV30" s="69">
        <v>24045.042306255451</v>
      </c>
      <c r="DW30" s="69">
        <v>24109.066450450966</v>
      </c>
      <c r="DX30" s="69">
        <v>24353.468051230022</v>
      </c>
      <c r="DY30" s="69">
        <v>24408.73049124196</v>
      </c>
      <c r="DZ30" s="69">
        <v>24330.977947637519</v>
      </c>
      <c r="EA30" s="69">
        <v>24334.792547912723</v>
      </c>
      <c r="EB30" s="69">
        <v>24455.704486234652</v>
      </c>
      <c r="EC30" s="69">
        <v>24715.767644048745</v>
      </c>
      <c r="ED30" s="70">
        <v>24734.081024073406</v>
      </c>
      <c r="EE30" s="69">
        <v>24828.073645150314</v>
      </c>
      <c r="EF30" s="69">
        <v>24598.810856469659</v>
      </c>
      <c r="EG30" s="69">
        <v>28038.674736377176</v>
      </c>
      <c r="EH30" s="69">
        <v>28123.820613652704</v>
      </c>
      <c r="EI30" s="51">
        <v>28072.148189581148</v>
      </c>
      <c r="EJ30" s="51">
        <v>28034.053176965135</v>
      </c>
      <c r="EK30" s="51">
        <v>28031.089190399365</v>
      </c>
      <c r="EL30" s="51">
        <v>27937.977434177541</v>
      </c>
      <c r="EM30" s="51">
        <v>28133.295856285069</v>
      </c>
      <c r="EN30" s="51">
        <v>27948.344217874845</v>
      </c>
      <c r="EO30" s="61">
        <v>28389.215499433285</v>
      </c>
      <c r="EP30" s="50">
        <v>28179.550992807057</v>
      </c>
      <c r="EQ30" s="51">
        <v>28290.413111147544</v>
      </c>
      <c r="ER30" s="51">
        <v>28379.066160678263</v>
      </c>
      <c r="ES30" s="51">
        <v>27948.431853742921</v>
      </c>
      <c r="ET30" s="51">
        <v>28083.266080624453</v>
      </c>
      <c r="EU30" s="51">
        <v>28135.881763122921</v>
      </c>
      <c r="EV30" s="51">
        <v>28035.766904219119</v>
      </c>
      <c r="EW30" s="51">
        <v>28662.282667714018</v>
      </c>
      <c r="EX30" s="51">
        <v>28412.128996799383</v>
      </c>
      <c r="EY30" s="51">
        <v>29401.234330843221</v>
      </c>
      <c r="EZ30" s="51">
        <v>29185.224350736382</v>
      </c>
      <c r="FA30" s="61">
        <v>29053.735570656107</v>
      </c>
      <c r="FB30" s="50">
        <v>29331.212407315339</v>
      </c>
      <c r="FC30" s="51">
        <v>29111.170377286318</v>
      </c>
      <c r="FD30" s="51">
        <v>29367.344747981209</v>
      </c>
      <c r="FE30" s="51">
        <v>29411.767523027513</v>
      </c>
      <c r="FF30" s="51">
        <v>29856.773225361048</v>
      </c>
      <c r="FG30" s="51">
        <v>29803.743844135148</v>
      </c>
      <c r="FH30" s="51">
        <v>29998.954002933839</v>
      </c>
      <c r="FI30" s="51">
        <v>29926.348495927614</v>
      </c>
      <c r="FJ30" s="51">
        <v>29661.265332291619</v>
      </c>
      <c r="FK30" s="51">
        <v>29656.086323557338</v>
      </c>
      <c r="FL30" s="51">
        <v>30002.474342963233</v>
      </c>
      <c r="FM30" s="61">
        <v>30278.759113392705</v>
      </c>
      <c r="FN30" s="50">
        <v>30729.086582665797</v>
      </c>
      <c r="FO30" s="51">
        <v>30790.709679866177</v>
      </c>
      <c r="FP30" s="51">
        <v>31080.48627524107</v>
      </c>
      <c r="FQ30" s="51">
        <v>31111.327280647281</v>
      </c>
      <c r="FR30" s="51">
        <v>31244.096036467348</v>
      </c>
      <c r="FS30" s="51">
        <v>31221.967487331789</v>
      </c>
      <c r="FT30" s="51">
        <v>31740.755237435693</v>
      </c>
      <c r="FU30" s="51">
        <v>32072.74390617638</v>
      </c>
      <c r="FV30" s="51">
        <v>32110.438900662546</v>
      </c>
      <c r="FW30" s="51">
        <v>28276.749014524561</v>
      </c>
      <c r="FX30" s="51">
        <v>28023.910446654965</v>
      </c>
      <c r="FY30" s="51">
        <v>28322.608130627043</v>
      </c>
      <c r="FZ30" s="50">
        <v>28223.704236425292</v>
      </c>
      <c r="GA30" s="51">
        <v>28325.054626551202</v>
      </c>
      <c r="GB30" s="51">
        <v>28479.816504951603</v>
      </c>
      <c r="GC30" s="51">
        <v>28822.081012865041</v>
      </c>
      <c r="GD30" s="51">
        <v>28825.125758108079</v>
      </c>
      <c r="GE30" s="51">
        <v>29110.254129814748</v>
      </c>
      <c r="GF30" s="51">
        <v>29035.367180000001</v>
      </c>
      <c r="GG30" s="51">
        <v>29218.866139999998</v>
      </c>
      <c r="GH30" s="51">
        <v>29534.316599999998</v>
      </c>
      <c r="GI30" s="51">
        <v>29269.05169</v>
      </c>
      <c r="GJ30" s="51">
        <v>29280.733919999999</v>
      </c>
      <c r="GK30" s="71">
        <v>29382.26</v>
      </c>
      <c r="GN30"/>
    </row>
    <row r="31" spans="1:212" ht="30.75" customHeight="1" x14ac:dyDescent="0.45">
      <c r="A31" s="1937" t="s">
        <v>122</v>
      </c>
      <c r="B31" s="1945" t="s">
        <v>104</v>
      </c>
      <c r="C31" s="1946" t="s">
        <v>104</v>
      </c>
      <c r="D31" s="1909">
        <v>18</v>
      </c>
      <c r="E31" s="1946" t="s">
        <v>104</v>
      </c>
      <c r="F31" s="1946" t="s">
        <v>104</v>
      </c>
      <c r="G31" s="1909">
        <v>18.8</v>
      </c>
      <c r="H31" s="1946" t="s">
        <v>104</v>
      </c>
      <c r="I31" s="1946" t="s">
        <v>104</v>
      </c>
      <c r="J31" s="1909">
        <v>20.100000000000001</v>
      </c>
      <c r="K31" s="1946" t="s">
        <v>104</v>
      </c>
      <c r="L31" s="1946" t="s">
        <v>104</v>
      </c>
      <c r="M31" s="47">
        <v>20.9</v>
      </c>
      <c r="N31" s="1923" t="s">
        <v>105</v>
      </c>
      <c r="O31" s="1923" t="s">
        <v>105</v>
      </c>
      <c r="P31" s="1909">
        <v>17.600000000000001</v>
      </c>
      <c r="Q31" s="1923" t="s">
        <v>105</v>
      </c>
      <c r="R31" s="1923" t="s">
        <v>105</v>
      </c>
      <c r="S31" s="1909">
        <v>18.7</v>
      </c>
      <c r="T31" s="1909" t="s">
        <v>105</v>
      </c>
      <c r="U31" s="1909" t="s">
        <v>105</v>
      </c>
      <c r="V31" s="1909">
        <v>19.8</v>
      </c>
      <c r="W31" s="1909" t="s">
        <v>105</v>
      </c>
      <c r="X31" s="1909" t="s">
        <v>105</v>
      </c>
      <c r="Y31" s="1909">
        <v>19.366222132246879</v>
      </c>
      <c r="Z31" s="46">
        <v>17.078249342762174</v>
      </c>
      <c r="AA31" s="1909">
        <v>17.698644298239614</v>
      </c>
      <c r="AB31" s="1909">
        <v>17.963147719159064</v>
      </c>
      <c r="AC31" s="1909">
        <v>18.549355610116404</v>
      </c>
      <c r="AD31" s="1909">
        <v>17.921503119998906</v>
      </c>
      <c r="AE31" s="1909">
        <v>19.550385818435483</v>
      </c>
      <c r="AF31" s="1909">
        <v>19.85753738117058</v>
      </c>
      <c r="AG31" s="1909">
        <v>19.419360413444036</v>
      </c>
      <c r="AH31" s="1909">
        <v>20.275988455593698</v>
      </c>
      <c r="AI31" s="1909">
        <v>20.273361566975336</v>
      </c>
      <c r="AJ31" s="1909">
        <v>20.165616516434365</v>
      </c>
      <c r="AK31" s="47">
        <v>22.078656021611714</v>
      </c>
      <c r="AL31" s="1909">
        <v>18.704753687497433</v>
      </c>
      <c r="AM31" s="1909">
        <v>18.704753687497433</v>
      </c>
      <c r="AN31" s="1909">
        <v>19.442047742306588</v>
      </c>
      <c r="AO31" s="1909">
        <v>19.000143802128271</v>
      </c>
      <c r="AP31" s="1909">
        <v>19.044106167056988</v>
      </c>
      <c r="AQ31" s="1909">
        <v>19.193454948847528</v>
      </c>
      <c r="AR31" s="1909">
        <v>19.395065532684168</v>
      </c>
      <c r="AS31" s="1909">
        <v>20.886889354533874</v>
      </c>
      <c r="AT31" s="1909">
        <v>22.175397510168867</v>
      </c>
      <c r="AU31" s="1909">
        <v>22.152306997000696</v>
      </c>
      <c r="AV31" s="1909">
        <v>21.976436994124654</v>
      </c>
      <c r="AW31" s="1909">
        <v>23.299950696413163</v>
      </c>
      <c r="AX31" s="46">
        <v>25.12</v>
      </c>
      <c r="AY31" s="1909">
        <v>26.43</v>
      </c>
      <c r="AZ31" s="1909">
        <v>25.87</v>
      </c>
      <c r="BA31" s="1909">
        <v>28.14</v>
      </c>
      <c r="BB31" s="1909">
        <v>29.51</v>
      </c>
      <c r="BC31" s="1909"/>
      <c r="BD31" s="1909"/>
      <c r="BE31" s="1909"/>
      <c r="BF31" s="1909"/>
      <c r="BG31" s="1909"/>
      <c r="BH31" s="1909"/>
      <c r="BI31" s="47">
        <v>35.979999999999997</v>
      </c>
      <c r="BJ31" s="1909">
        <v>33.649250437707103</v>
      </c>
      <c r="BK31" s="1909">
        <v>36.285420379422867</v>
      </c>
      <c r="BL31" s="1909">
        <v>38.72402267055822</v>
      </c>
      <c r="BM31" s="85">
        <v>40.167704083024901</v>
      </c>
      <c r="BN31" s="85">
        <v>40.24955671046316</v>
      </c>
      <c r="BO31" s="1912">
        <v>43.884549961003124</v>
      </c>
      <c r="BP31" s="85">
        <v>36.904812589992801</v>
      </c>
      <c r="BQ31" s="85">
        <v>40.971133759299256</v>
      </c>
      <c r="BR31" s="1912">
        <v>40.701418736501068</v>
      </c>
      <c r="BS31" s="1912">
        <v>43.437976361891046</v>
      </c>
      <c r="BT31" s="1912">
        <v>43.756957493400527</v>
      </c>
      <c r="BU31" s="1912">
        <v>42.743413375242064</v>
      </c>
      <c r="BV31" s="73">
        <v>36.388685382794478</v>
      </c>
      <c r="BW31" s="1910">
        <v>36.872455937264398</v>
      </c>
      <c r="BX31" s="1910">
        <v>36.813007717825791</v>
      </c>
      <c r="BY31" s="1910">
        <v>36.790710696092617</v>
      </c>
      <c r="BZ31" s="1910">
        <v>37.117209236853945</v>
      </c>
      <c r="CA31" s="1910">
        <v>36.433212281526814</v>
      </c>
      <c r="CB31" s="1910">
        <v>36.327911654863115</v>
      </c>
      <c r="CC31" s="1910">
        <v>37.310579456902651</v>
      </c>
      <c r="CD31" s="1910">
        <v>38.927328362749108</v>
      </c>
      <c r="CE31" s="1910">
        <v>39.623308335102728</v>
      </c>
      <c r="CF31" s="1910">
        <v>39.548023827000073</v>
      </c>
      <c r="CG31" s="79">
        <v>41.457874526587347</v>
      </c>
      <c r="CH31" s="1910">
        <v>28.155589342901788</v>
      </c>
      <c r="CI31" s="1910">
        <v>29.372474890362714</v>
      </c>
      <c r="CJ31" s="1910">
        <v>28.431446237264407</v>
      </c>
      <c r="CK31" s="1910">
        <v>27.530794065578874</v>
      </c>
      <c r="CL31" s="1910">
        <v>28.684372722208952</v>
      </c>
      <c r="CM31" s="1910">
        <v>29.072922655923801</v>
      </c>
      <c r="CN31" s="1910">
        <v>28.982160090546909</v>
      </c>
      <c r="CO31" s="1910">
        <v>29.095139044919577</v>
      </c>
      <c r="CP31" s="1910">
        <v>29.607669558159138</v>
      </c>
      <c r="CQ31" s="1910">
        <v>28.884648498194405</v>
      </c>
      <c r="CR31" s="1910">
        <v>29.268364865158119</v>
      </c>
      <c r="CS31" s="79">
        <v>29.550422557841184</v>
      </c>
      <c r="CT31" s="1910">
        <v>25.462141556726785</v>
      </c>
      <c r="CU31" s="1910">
        <v>25.417659180541598</v>
      </c>
      <c r="CV31" s="1910">
        <v>25.303975420838793</v>
      </c>
      <c r="CW31" s="1910">
        <v>25.21383692070523</v>
      </c>
      <c r="CX31" s="1910">
        <v>27.129164829483816</v>
      </c>
      <c r="CY31" s="1910">
        <v>27.477683351181199</v>
      </c>
      <c r="CZ31" s="1910">
        <v>28.566850802455523</v>
      </c>
      <c r="DA31" s="1910">
        <v>28.660573908643528</v>
      </c>
      <c r="DB31" s="1910">
        <v>28.82525080997392</v>
      </c>
      <c r="DC31" s="1910">
        <v>28.656811262355035</v>
      </c>
      <c r="DD31" s="1910">
        <v>28.721488490369641</v>
      </c>
      <c r="DE31" s="79">
        <v>28.666026589167327</v>
      </c>
      <c r="DF31" s="65">
        <v>25.628996469435517</v>
      </c>
      <c r="DG31" s="63">
        <v>26.101823087256701</v>
      </c>
      <c r="DH31" s="63">
        <v>30.087847236362599</v>
      </c>
      <c r="DI31" s="63">
        <v>29.972361361284399</v>
      </c>
      <c r="DJ31" s="63">
        <v>30.219642008358701</v>
      </c>
      <c r="DK31" s="63">
        <v>30.9937253499258</v>
      </c>
      <c r="DL31" s="63">
        <v>30.853620758581702</v>
      </c>
      <c r="DM31" s="63">
        <v>30.904553267087</v>
      </c>
      <c r="DN31" s="63">
        <v>30.830539835193001</v>
      </c>
      <c r="DO31" s="63">
        <v>31.049572612474101</v>
      </c>
      <c r="DP31" s="63">
        <v>31.962262201950701</v>
      </c>
      <c r="DQ31" s="64">
        <v>31.622360868849775</v>
      </c>
      <c r="DR31" s="65">
        <v>28.59575727304307</v>
      </c>
      <c r="DS31" s="63">
        <v>31.028295770053965</v>
      </c>
      <c r="DT31" s="63">
        <v>32.00973339280204</v>
      </c>
      <c r="DU31" s="63">
        <v>34.14939371901022</v>
      </c>
      <c r="DV31" s="69">
        <v>34.490835195201356</v>
      </c>
      <c r="DW31" s="69">
        <v>34.878545914868447</v>
      </c>
      <c r="DX31" s="69">
        <v>35.299227735367069</v>
      </c>
      <c r="DY31" s="69">
        <v>35.420430637416715</v>
      </c>
      <c r="DZ31" s="69">
        <v>35.420583321634432</v>
      </c>
      <c r="EA31" s="69">
        <v>35.470218982555245</v>
      </c>
      <c r="EB31" s="69">
        <v>35.667674144048412</v>
      </c>
      <c r="EC31" s="69">
        <v>36.17813065610504</v>
      </c>
      <c r="ED31" s="70">
        <v>30.880000000000003</v>
      </c>
      <c r="EE31" s="69">
        <v>30.869999999999997</v>
      </c>
      <c r="EF31" s="69">
        <v>30.54</v>
      </c>
      <c r="EG31" s="69">
        <v>34.82</v>
      </c>
      <c r="EH31" s="69">
        <v>34.99</v>
      </c>
      <c r="EI31" s="66">
        <v>35.049999999999997</v>
      </c>
      <c r="EJ31" s="66">
        <v>35.24</v>
      </c>
      <c r="EK31" s="66">
        <v>35.54</v>
      </c>
      <c r="EL31" s="66">
        <v>35.510000000000005</v>
      </c>
      <c r="EM31" s="66">
        <v>35.97</v>
      </c>
      <c r="EN31" s="66">
        <v>35.83</v>
      </c>
      <c r="EO31" s="67">
        <v>36.82</v>
      </c>
      <c r="EP31" s="68">
        <v>27.639999999999997</v>
      </c>
      <c r="EQ31" s="66">
        <v>30.409999999999997</v>
      </c>
      <c r="ER31" s="66">
        <v>32.869999999999997</v>
      </c>
      <c r="ES31" s="66">
        <v>32.369999999999997</v>
      </c>
      <c r="ET31" s="66">
        <v>32.659999999999997</v>
      </c>
      <c r="EU31" s="66">
        <v>33.1</v>
      </c>
      <c r="EV31" s="66">
        <v>34.53</v>
      </c>
      <c r="EW31" s="66">
        <v>38.409999999999997</v>
      </c>
      <c r="EX31" s="66">
        <v>44.230000000000004</v>
      </c>
      <c r="EY31" s="66">
        <v>62.29</v>
      </c>
      <c r="EZ31" s="66">
        <v>62.29</v>
      </c>
      <c r="FA31" s="67">
        <v>39.343899353144195</v>
      </c>
      <c r="FB31" s="68">
        <v>37.656861769452178</v>
      </c>
      <c r="FC31" s="66">
        <v>38.111104825132593</v>
      </c>
      <c r="FD31" s="66">
        <v>38.449966733739195</v>
      </c>
      <c r="FE31" s="66">
        <v>38.29146275269737</v>
      </c>
      <c r="FF31" s="66">
        <v>38.944252821350773</v>
      </c>
      <c r="FG31" s="66">
        <v>38.962550100388221</v>
      </c>
      <c r="FH31" s="66">
        <v>39.240561099448435</v>
      </c>
      <c r="FI31" s="66">
        <v>39.192168729462146</v>
      </c>
      <c r="FJ31" s="66">
        <v>39.167126934268587</v>
      </c>
      <c r="FK31" s="66">
        <v>40.440777708133709</v>
      </c>
      <c r="FL31" s="66">
        <v>41.411847298982536</v>
      </c>
      <c r="FM31" s="67">
        <v>39.731000229999999</v>
      </c>
      <c r="FN31" s="68">
        <v>31.398941629999999</v>
      </c>
      <c r="FO31" s="66">
        <v>32.466607439999997</v>
      </c>
      <c r="FP31" s="66">
        <v>34.021484989999998</v>
      </c>
      <c r="FQ31" s="66">
        <v>35.048716259999999</v>
      </c>
      <c r="FR31" s="66">
        <v>37.467045910000003</v>
      </c>
      <c r="FS31" s="66">
        <v>38.670574160000001</v>
      </c>
      <c r="FT31" s="66">
        <v>40.202837180000003</v>
      </c>
      <c r="FU31" s="66">
        <v>41.353016109999999</v>
      </c>
      <c r="FV31" s="66">
        <v>43.236976349999999</v>
      </c>
      <c r="FW31" s="66">
        <v>39.085056539999997</v>
      </c>
      <c r="FX31" s="66">
        <v>36.654664220000001</v>
      </c>
      <c r="FY31" s="66">
        <v>35.438539400000003</v>
      </c>
      <c r="FZ31" s="68">
        <v>30.51638531</v>
      </c>
      <c r="GA31" s="66">
        <v>31.08632751</v>
      </c>
      <c r="GB31" s="66">
        <v>31.256176369999999</v>
      </c>
      <c r="GC31" s="66">
        <v>28.820981679999999</v>
      </c>
      <c r="GD31" s="66">
        <v>20.940587619999999</v>
      </c>
      <c r="GE31" s="66">
        <v>21.209614980000001</v>
      </c>
      <c r="GF31" s="66">
        <v>21.54492153</v>
      </c>
      <c r="GG31" s="66">
        <v>23.53934847</v>
      </c>
      <c r="GH31" s="66">
        <v>25.922351809999999</v>
      </c>
      <c r="GI31" s="66">
        <v>22.545681569999999</v>
      </c>
      <c r="GJ31" s="66">
        <v>23.320118560000001</v>
      </c>
      <c r="GK31" s="60">
        <v>21.7</v>
      </c>
      <c r="GN31"/>
    </row>
    <row r="32" spans="1:212" ht="21" hidden="1" customHeight="1" x14ac:dyDescent="0.45">
      <c r="A32" s="1937" t="s">
        <v>123</v>
      </c>
      <c r="B32" s="1945" t="s">
        <v>104</v>
      </c>
      <c r="C32" s="1946" t="s">
        <v>104</v>
      </c>
      <c r="D32" s="1909">
        <v>3</v>
      </c>
      <c r="E32" s="1946" t="s">
        <v>104</v>
      </c>
      <c r="F32" s="1946" t="s">
        <v>104</v>
      </c>
      <c r="G32" s="1909">
        <v>4.9000000000000004</v>
      </c>
      <c r="H32" s="1946" t="s">
        <v>104</v>
      </c>
      <c r="I32" s="1946" t="s">
        <v>104</v>
      </c>
      <c r="J32" s="1909">
        <v>1.3</v>
      </c>
      <c r="K32" s="1946" t="s">
        <v>104</v>
      </c>
      <c r="L32" s="1946" t="s">
        <v>104</v>
      </c>
      <c r="M32" s="47">
        <v>3.7</v>
      </c>
      <c r="N32" s="1923" t="s">
        <v>105</v>
      </c>
      <c r="O32" s="1923" t="s">
        <v>105</v>
      </c>
      <c r="P32" s="1909">
        <v>2.4</v>
      </c>
      <c r="Q32" s="1923" t="s">
        <v>105</v>
      </c>
      <c r="R32" s="1923" t="s">
        <v>105</v>
      </c>
      <c r="S32" s="1909">
        <v>3.4</v>
      </c>
      <c r="T32" s="1909" t="s">
        <v>105</v>
      </c>
      <c r="U32" s="1909" t="s">
        <v>105</v>
      </c>
      <c r="V32" s="1909">
        <v>2.5</v>
      </c>
      <c r="W32" s="1909" t="s">
        <v>105</v>
      </c>
      <c r="X32" s="1909" t="s">
        <v>105</v>
      </c>
      <c r="Y32" s="1909">
        <v>3.3</v>
      </c>
      <c r="Z32" s="46">
        <v>1.2203908772547674</v>
      </c>
      <c r="AA32" s="1909">
        <v>1.720082724964648</v>
      </c>
      <c r="AB32" s="1909">
        <v>1.9335433201028496</v>
      </c>
      <c r="AC32" s="1909">
        <v>3.6246353932525532</v>
      </c>
      <c r="AD32" s="1909">
        <v>2.3909838893477326</v>
      </c>
      <c r="AE32" s="1909">
        <v>1.7605670615048457</v>
      </c>
      <c r="AF32" s="1909">
        <v>2.4088290134551742</v>
      </c>
      <c r="AG32" s="1909">
        <v>1.5028584546986723</v>
      </c>
      <c r="AH32" s="1909">
        <v>1.9177683335853026</v>
      </c>
      <c r="AI32" s="1909">
        <v>3.5618394033746759</v>
      </c>
      <c r="AJ32" s="1909">
        <v>2.5875580578674509</v>
      </c>
      <c r="AK32" s="47">
        <v>2.7391256920536073</v>
      </c>
      <c r="AL32" s="1909">
        <v>1.5387333994861827</v>
      </c>
      <c r="AM32" s="1909">
        <v>2.9129908790626233</v>
      </c>
      <c r="AN32" s="1909">
        <v>1.6400016311661481</v>
      </c>
      <c r="AO32" s="1909">
        <v>7.3652915518326427</v>
      </c>
      <c r="AP32" s="1909">
        <v>3.1972685777941741</v>
      </c>
      <c r="AQ32" s="1909">
        <v>2.4362897217218951</v>
      </c>
      <c r="AR32" s="1909">
        <v>6.6765799256505565</v>
      </c>
      <c r="AS32" s="1909">
        <v>7.8389095415117724</v>
      </c>
      <c r="AT32" s="1909">
        <v>2.3015282940933499</v>
      </c>
      <c r="AU32" s="1909">
        <v>3.867330401777938</v>
      </c>
      <c r="AV32" s="1909">
        <v>6.4526771998543024</v>
      </c>
      <c r="AW32" s="1909">
        <v>2.3296984566171952</v>
      </c>
      <c r="AX32" s="46">
        <v>4.1100000000000003</v>
      </c>
      <c r="AY32" s="1909">
        <v>6.68</v>
      </c>
      <c r="AZ32" s="1909">
        <v>2.1800000000000002</v>
      </c>
      <c r="BA32" s="1909">
        <v>7.3</v>
      </c>
      <c r="BB32" s="1909">
        <v>4.92</v>
      </c>
      <c r="BC32" s="1909"/>
      <c r="BD32" s="1909"/>
      <c r="BE32" s="1909"/>
      <c r="BF32" s="1909"/>
      <c r="BG32" s="1909"/>
      <c r="BH32" s="1909"/>
      <c r="BI32" s="47">
        <v>6.8122781813378959</v>
      </c>
      <c r="BJ32" s="1909">
        <v>15.453354262240207</v>
      </c>
      <c r="BK32" s="1909">
        <v>4.7807113780847672</v>
      </c>
      <c r="BL32" s="1909">
        <v>9.1724127143809984</v>
      </c>
      <c r="BM32" s="85" t="s">
        <v>105</v>
      </c>
      <c r="BN32" s="85">
        <v>8.9171131041955096</v>
      </c>
      <c r="BO32" s="85">
        <v>6.7935497899905011</v>
      </c>
      <c r="BP32" s="85">
        <v>18.951884600046753</v>
      </c>
      <c r="BQ32" s="85">
        <v>8.287790136951072</v>
      </c>
      <c r="BR32" s="85">
        <v>9.1423483455882337</v>
      </c>
      <c r="BS32" s="85">
        <v>12.642782969885774</v>
      </c>
      <c r="BT32" s="85">
        <v>7.8529775195646998</v>
      </c>
      <c r="BU32" s="85">
        <v>16.608327192336038</v>
      </c>
      <c r="BV32" s="43">
        <v>13.213382744899189</v>
      </c>
      <c r="BW32" s="26">
        <v>8.7191110892113635</v>
      </c>
      <c r="BX32" s="26">
        <v>11.963390462865803</v>
      </c>
      <c r="BY32" s="1910">
        <v>14.850114805402256</v>
      </c>
      <c r="BZ32" s="1910">
        <v>11.456885207172668</v>
      </c>
      <c r="CA32" s="1910">
        <v>14.30339257327868</v>
      </c>
      <c r="CB32" s="1910">
        <v>19.219358109353166</v>
      </c>
      <c r="CC32" s="1910">
        <v>7.3557774366274282</v>
      </c>
      <c r="CD32" s="1910">
        <v>7.2833530448254429</v>
      </c>
      <c r="CE32" s="1910">
        <v>15.403978321729342</v>
      </c>
      <c r="CF32" s="1910">
        <v>8.9162881970064909</v>
      </c>
      <c r="CG32" s="79">
        <v>16.197186883695942</v>
      </c>
      <c r="CH32" s="1910">
        <v>8.8734904405786814</v>
      </c>
      <c r="CI32" s="1910">
        <v>3.6482477534956099</v>
      </c>
      <c r="CJ32" s="1910">
        <v>6.198144648500806</v>
      </c>
      <c r="CK32" s="1910">
        <v>8.4506522954778696</v>
      </c>
      <c r="CL32" s="1910">
        <v>5.3984133519323061</v>
      </c>
      <c r="CM32" s="1910">
        <v>8.2742897875661381</v>
      </c>
      <c r="CN32" s="1910">
        <v>10.717358324522056</v>
      </c>
      <c r="CO32" s="1910">
        <v>7.4730571955840723</v>
      </c>
      <c r="CP32" s="1910">
        <v>5.3452159693170547</v>
      </c>
      <c r="CQ32" s="1910">
        <v>20.272194611267146</v>
      </c>
      <c r="CR32" s="1910">
        <v>3.8904242205924566</v>
      </c>
      <c r="CS32" s="79">
        <v>12.298851221667501</v>
      </c>
      <c r="CT32" s="1910">
        <v>6.5374664301322234</v>
      </c>
      <c r="CU32" s="1910">
        <v>4.3786676120100312</v>
      </c>
      <c r="CV32" s="1910">
        <v>4.4968422306959006</v>
      </c>
      <c r="CW32" s="1910">
        <v>7.3660821076021028</v>
      </c>
      <c r="CX32" s="1910">
        <v>55.787560001913683</v>
      </c>
      <c r="CY32" s="1910">
        <v>7.1497296923755709</v>
      </c>
      <c r="CZ32" s="1910">
        <v>8.9007847533632276</v>
      </c>
      <c r="DA32" s="1910">
        <v>5.4091928251121075</v>
      </c>
      <c r="DB32" s="1910">
        <v>4.9103139013452912</v>
      </c>
      <c r="DC32" s="1910">
        <v>7.2087088467905094</v>
      </c>
      <c r="DD32" s="1910">
        <v>10.182545521427258</v>
      </c>
      <c r="DE32" s="79">
        <v>12.376425418429282</v>
      </c>
      <c r="DF32" s="65" t="s">
        <v>124</v>
      </c>
      <c r="DG32" s="63" t="s">
        <v>124</v>
      </c>
      <c r="DH32" s="63">
        <v>5.9955448726874785</v>
      </c>
      <c r="DI32" s="63" t="s">
        <v>124</v>
      </c>
      <c r="DJ32" s="63" t="s">
        <v>124</v>
      </c>
      <c r="DK32" s="63">
        <v>7.2115891868135664</v>
      </c>
      <c r="DL32" s="63" t="s">
        <v>124</v>
      </c>
      <c r="DM32" s="63" t="s">
        <v>124</v>
      </c>
      <c r="DN32" s="63">
        <v>7.588996174143352</v>
      </c>
      <c r="DO32" s="63" t="s">
        <v>124</v>
      </c>
      <c r="DP32" s="63" t="s">
        <v>124</v>
      </c>
      <c r="DQ32" s="64">
        <v>9.5479836333813548</v>
      </c>
      <c r="DR32" s="65" t="s">
        <v>124</v>
      </c>
      <c r="DS32" s="63" t="s">
        <v>124</v>
      </c>
      <c r="DT32" s="63" t="s">
        <v>124</v>
      </c>
      <c r="DU32" s="63" t="s">
        <v>124</v>
      </c>
      <c r="DV32" s="69" t="s">
        <v>124</v>
      </c>
      <c r="DW32" s="69" t="s">
        <v>124</v>
      </c>
      <c r="DX32" s="69"/>
      <c r="DY32" s="69"/>
      <c r="DZ32" s="69"/>
      <c r="EA32" s="69"/>
      <c r="EB32" s="69"/>
      <c r="EC32" s="69"/>
      <c r="ED32" s="70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71"/>
      <c r="EP32" s="70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71"/>
      <c r="FB32" s="70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71"/>
      <c r="FN32" s="70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70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71"/>
      <c r="GN32"/>
    </row>
    <row r="33" spans="1:196" ht="25" hidden="1" customHeight="1" x14ac:dyDescent="0.45">
      <c r="A33" s="1937" t="s">
        <v>125</v>
      </c>
      <c r="B33" s="1945" t="s">
        <v>104</v>
      </c>
      <c r="C33" s="1946" t="s">
        <v>104</v>
      </c>
      <c r="D33" s="1909">
        <v>0.2</v>
      </c>
      <c r="E33" s="1946" t="s">
        <v>104</v>
      </c>
      <c r="F33" s="1946" t="s">
        <v>104</v>
      </c>
      <c r="G33" s="1909">
        <v>0.4</v>
      </c>
      <c r="H33" s="1946" t="s">
        <v>104</v>
      </c>
      <c r="I33" s="1946" t="s">
        <v>104</v>
      </c>
      <c r="J33" s="1909">
        <v>0.1</v>
      </c>
      <c r="K33" s="1946" t="s">
        <v>104</v>
      </c>
      <c r="L33" s="1946" t="s">
        <v>104</v>
      </c>
      <c r="M33" s="47">
        <v>0.3</v>
      </c>
      <c r="N33" s="1923" t="s">
        <v>105</v>
      </c>
      <c r="O33" s="1923" t="s">
        <v>105</v>
      </c>
      <c r="P33" s="1909">
        <v>0.2</v>
      </c>
      <c r="Q33" s="1923" t="s">
        <v>105</v>
      </c>
      <c r="R33" s="1923" t="s">
        <v>105</v>
      </c>
      <c r="S33" s="1909">
        <v>0.3</v>
      </c>
      <c r="T33" s="1909" t="s">
        <v>105</v>
      </c>
      <c r="U33" s="1909" t="s">
        <v>105</v>
      </c>
      <c r="V33" s="1909">
        <v>0.3</v>
      </c>
      <c r="W33" s="1909" t="s">
        <v>105</v>
      </c>
      <c r="X33" s="1909" t="s">
        <v>105</v>
      </c>
      <c r="Y33" s="1909">
        <v>1.0597970493711568</v>
      </c>
      <c r="Z33" s="46">
        <v>5.1892111013681852E-2</v>
      </c>
      <c r="AA33" s="1909">
        <v>7.4303241610644846E-2</v>
      </c>
      <c r="AB33" s="1909">
        <v>8.4149707016298522E-2</v>
      </c>
      <c r="AC33" s="1909">
        <v>0.16435762105585483</v>
      </c>
      <c r="AD33" s="1909">
        <v>0.11514845435439199</v>
      </c>
      <c r="AE33" s="1909">
        <v>8.7824794354670346E-2</v>
      </c>
      <c r="AF33" s="1909">
        <v>0.10495871226356007</v>
      </c>
      <c r="AG33" s="1909">
        <v>7.0631185714086886E-2</v>
      </c>
      <c r="AH33" s="1909">
        <v>9.0035735660500799E-2</v>
      </c>
      <c r="AI33" s="1909">
        <v>0.1630895486241597</v>
      </c>
      <c r="AJ33" s="1909">
        <v>0.11847914178740937</v>
      </c>
      <c r="AK33" s="47">
        <v>1.3227525989531828</v>
      </c>
      <c r="AL33" s="1909">
        <v>0.05</v>
      </c>
      <c r="AM33" s="1909">
        <v>0.09</v>
      </c>
      <c r="AN33" s="1909">
        <v>0.05</v>
      </c>
      <c r="AO33" s="1909">
        <v>0.22</v>
      </c>
      <c r="AP33" s="1909">
        <v>0.1</v>
      </c>
      <c r="AQ33" s="1909">
        <v>7.0000000000000007E-2</v>
      </c>
      <c r="AR33" s="1909">
        <v>0.18</v>
      </c>
      <c r="AS33" s="1909">
        <v>0.21</v>
      </c>
      <c r="AT33" s="1909">
        <v>0.06</v>
      </c>
      <c r="AU33" s="1909">
        <v>0.10940635392726782</v>
      </c>
      <c r="AV33" s="1909">
        <v>0.18915550899013112</v>
      </c>
      <c r="AW33" s="1909">
        <v>0.77560705041291755</v>
      </c>
      <c r="AX33" s="46">
        <v>0.12</v>
      </c>
      <c r="AY33" s="1909">
        <v>0.2</v>
      </c>
      <c r="AZ33" s="1909">
        <v>0.06</v>
      </c>
      <c r="BA33" s="1909">
        <v>0.22</v>
      </c>
      <c r="BB33" s="1909">
        <v>0.16</v>
      </c>
      <c r="BC33" s="1909"/>
      <c r="BD33" s="1909"/>
      <c r="BE33" s="1909"/>
      <c r="BF33" s="1909"/>
      <c r="BG33" s="1909"/>
      <c r="BH33" s="1909"/>
      <c r="BI33" s="47">
        <v>0.2</v>
      </c>
      <c r="BJ33" s="1913">
        <v>0.57034518122689126</v>
      </c>
      <c r="BK33" s="1913">
        <v>0.16387337057728119</v>
      </c>
      <c r="BL33" s="1913">
        <v>0.27806115564191836</v>
      </c>
      <c r="BM33" s="85">
        <v>0.3245621137289828</v>
      </c>
      <c r="BN33" s="85">
        <v>0.21608193844492438</v>
      </c>
      <c r="BO33" s="85">
        <v>0.18652387808975282</v>
      </c>
      <c r="BP33" s="85">
        <v>0.36484926205903528</v>
      </c>
      <c r="BQ33" s="85">
        <v>0.18656782457403409</v>
      </c>
      <c r="BR33" s="85">
        <v>0.1804616630669546</v>
      </c>
      <c r="BS33" s="85">
        <v>0.26091372690184783</v>
      </c>
      <c r="BT33" s="85">
        <v>0.20592265118790498</v>
      </c>
      <c r="BU33" s="1912">
        <v>0.39065726254871347</v>
      </c>
      <c r="BV33" s="73">
        <v>0.26622908934764467</v>
      </c>
      <c r="BW33" s="1910">
        <v>0.16448001951448016</v>
      </c>
      <c r="BX33" s="1910">
        <v>0.23604761979287808</v>
      </c>
      <c r="BY33" s="1910">
        <v>0.25322672804997254</v>
      </c>
      <c r="BZ33" s="1910">
        <v>0.23142179034202326</v>
      </c>
      <c r="CA33" s="1910">
        <v>0.30081716395692809</v>
      </c>
      <c r="CB33" s="1910">
        <v>0.39777607510490315</v>
      </c>
      <c r="CC33" s="1910">
        <v>0.17323090832567661</v>
      </c>
      <c r="CD33" s="1910">
        <v>0.17360044377161016</v>
      </c>
      <c r="CE33" s="1910">
        <v>0.32546681615756073</v>
      </c>
      <c r="CF33" s="1910">
        <v>0.21833664617003237</v>
      </c>
      <c r="CG33" s="79">
        <v>0.49413978385981633</v>
      </c>
      <c r="CH33" s="1910">
        <v>0.27198930640374891</v>
      </c>
      <c r="CI33" s="1910">
        <v>0.11543980460306111</v>
      </c>
      <c r="CJ33" s="1910">
        <v>0.20112141996982369</v>
      </c>
      <c r="CK33" s="1910">
        <v>0.2249375206903676</v>
      </c>
      <c r="CL33" s="1910">
        <v>0.1450388331195645</v>
      </c>
      <c r="CM33" s="1910">
        <v>0.22726754838297705</v>
      </c>
      <c r="CN33" s="1910">
        <v>0.27765104070625407</v>
      </c>
      <c r="CO33" s="1910">
        <v>0.19452856818428951</v>
      </c>
      <c r="CP33" s="1910">
        <v>0.13963731287988995</v>
      </c>
      <c r="CQ33" s="1910">
        <v>0.61590747889022457</v>
      </c>
      <c r="CR33" s="1910">
        <v>0.11699467688975208</v>
      </c>
      <c r="CS33" s="79">
        <v>0.37563734669745208</v>
      </c>
      <c r="CT33" s="1910">
        <v>0.19364852138800204</v>
      </c>
      <c r="CU33" s="1910">
        <v>0.12966093206132751</v>
      </c>
      <c r="CV33" s="1910">
        <v>0.1329823480743762</v>
      </c>
      <c r="CW33" s="1910">
        <v>0.20307729241996159</v>
      </c>
      <c r="CX33" s="1910">
        <v>1.5430132366986797</v>
      </c>
      <c r="CY33" s="1910">
        <v>0.19967200173255745</v>
      </c>
      <c r="CZ33" s="1910">
        <v>0.24550964034463521</v>
      </c>
      <c r="DA33" s="1910">
        <v>0.15114998165312193</v>
      </c>
      <c r="DB33" s="1910">
        <v>0.13863477270663194</v>
      </c>
      <c r="DC33" s="1910">
        <v>0.19994861011170803</v>
      </c>
      <c r="DD33" s="1910">
        <v>0.28236935742013958</v>
      </c>
      <c r="DE33" s="79">
        <v>0.34489780506134321</v>
      </c>
      <c r="DF33" s="65">
        <v>0.21762620830344204</v>
      </c>
      <c r="DG33" s="63">
        <v>0.21695324677378225</v>
      </c>
      <c r="DH33" s="63">
        <v>9.6037920546059266E-2</v>
      </c>
      <c r="DI33" s="63">
        <v>0.26649490030801809</v>
      </c>
      <c r="DJ33" s="63">
        <v>0.19958485832088402</v>
      </c>
      <c r="DK33" s="63">
        <v>0.20553729089218989</v>
      </c>
      <c r="DL33" s="63">
        <v>0.34294834114862455</v>
      </c>
      <c r="DM33" s="63">
        <v>9.2281555471657797E-2</v>
      </c>
      <c r="DN33" s="63">
        <v>0.28441694892303659</v>
      </c>
      <c r="DO33" s="63">
        <v>0.37063079675696214</v>
      </c>
      <c r="DP33" s="63">
        <v>0.21650051186032229</v>
      </c>
      <c r="DQ33" s="64">
        <v>0.38748684984912452</v>
      </c>
      <c r="DR33" s="65" t="s">
        <v>124</v>
      </c>
      <c r="DS33" s="63" t="s">
        <v>124</v>
      </c>
      <c r="DT33" s="63" t="s">
        <v>124</v>
      </c>
      <c r="DU33" s="63" t="s">
        <v>124</v>
      </c>
      <c r="DV33" s="69" t="s">
        <v>124</v>
      </c>
      <c r="DW33" s="69" t="s">
        <v>124</v>
      </c>
      <c r="DX33" s="69"/>
      <c r="DY33" s="69"/>
      <c r="DZ33" s="69"/>
      <c r="EA33" s="69"/>
      <c r="EB33" s="69"/>
      <c r="EC33" s="69"/>
      <c r="ED33" s="70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71"/>
      <c r="EP33" s="70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71"/>
      <c r="FB33" s="70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71"/>
      <c r="FN33" s="70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70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71"/>
      <c r="GN33"/>
    </row>
    <row r="34" spans="1:196" ht="30.75" customHeight="1" x14ac:dyDescent="0.45">
      <c r="A34" s="1938" t="s">
        <v>126</v>
      </c>
      <c r="B34" s="81"/>
      <c r="C34" s="1908"/>
      <c r="D34" s="1908"/>
      <c r="E34" s="1908"/>
      <c r="F34" s="1908"/>
      <c r="G34" s="1908"/>
      <c r="H34" s="1908"/>
      <c r="I34" s="1908"/>
      <c r="J34" s="1908"/>
      <c r="K34" s="1908"/>
      <c r="L34" s="1908"/>
      <c r="M34" s="74"/>
      <c r="N34" s="1908"/>
      <c r="O34" s="1908"/>
      <c r="P34" s="1908"/>
      <c r="Q34" s="1908"/>
      <c r="R34" s="1908"/>
      <c r="S34" s="1908"/>
      <c r="T34" s="1908"/>
      <c r="U34" s="1908"/>
      <c r="V34" s="1908"/>
      <c r="W34" s="1908"/>
      <c r="X34" s="1908"/>
      <c r="Y34" s="1908"/>
      <c r="Z34" s="81"/>
      <c r="AA34" s="1908"/>
      <c r="AB34" s="1908"/>
      <c r="AC34" s="1908"/>
      <c r="AD34" s="1908"/>
      <c r="AE34" s="1908"/>
      <c r="AF34" s="1908"/>
      <c r="AG34" s="1908"/>
      <c r="AH34" s="1908"/>
      <c r="AI34" s="24"/>
      <c r="AJ34" s="24"/>
      <c r="AK34" s="42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4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47"/>
      <c r="BJ34" s="24"/>
      <c r="BK34" s="24"/>
      <c r="BL34" s="24"/>
      <c r="BM34" s="1911"/>
      <c r="BN34" s="1911"/>
      <c r="BO34" s="1911"/>
      <c r="BP34" s="1911"/>
      <c r="BQ34" s="1912"/>
      <c r="BR34" s="1912"/>
      <c r="BS34" s="1912"/>
      <c r="BT34" s="1912"/>
      <c r="BU34" s="1912"/>
      <c r="BV34" s="73"/>
      <c r="BW34" s="1910"/>
      <c r="BX34" s="1910"/>
      <c r="BY34" s="1910"/>
      <c r="BZ34" s="1910"/>
      <c r="CA34" s="1910"/>
      <c r="CB34" s="1910"/>
      <c r="CC34" s="1910"/>
      <c r="CD34" s="1910"/>
      <c r="CE34" s="1910"/>
      <c r="CF34" s="1910"/>
      <c r="CG34" s="79"/>
      <c r="CH34" s="1910"/>
      <c r="CI34" s="1910"/>
      <c r="CJ34" s="1908"/>
      <c r="CK34" s="1908"/>
      <c r="CL34" s="1908"/>
      <c r="CM34" s="1908"/>
      <c r="CN34" s="1908"/>
      <c r="CO34" s="1908"/>
      <c r="CP34" s="1908"/>
      <c r="CQ34" s="1908"/>
      <c r="CR34" s="1908"/>
      <c r="CS34" s="74"/>
      <c r="CT34" s="1908"/>
      <c r="CU34" s="1908"/>
      <c r="CV34" s="1908"/>
      <c r="CW34" s="1908"/>
      <c r="CX34" s="1910"/>
      <c r="CY34" s="1910"/>
      <c r="CZ34" s="1910"/>
      <c r="DA34" s="1910"/>
      <c r="DB34" s="1910"/>
      <c r="DC34" s="1910"/>
      <c r="DD34" s="1910"/>
      <c r="DE34" s="79"/>
      <c r="DF34" s="73"/>
      <c r="DG34" s="1910"/>
      <c r="DH34" s="1910"/>
      <c r="DI34" s="1910"/>
      <c r="DJ34" s="1910"/>
      <c r="DK34" s="1910"/>
      <c r="DL34" s="1910"/>
      <c r="DM34" s="1910"/>
      <c r="DN34" s="1908"/>
      <c r="DO34" s="1908"/>
      <c r="DP34" s="1908"/>
      <c r="DQ34" s="74"/>
      <c r="DR34" s="81"/>
      <c r="DS34" s="1908"/>
      <c r="DT34" s="1908"/>
      <c r="DU34" s="1908"/>
      <c r="DV34" s="1811"/>
      <c r="DW34" s="1811"/>
      <c r="DX34" s="1811"/>
      <c r="DY34" s="1811"/>
      <c r="DZ34" s="1811"/>
      <c r="EA34" s="1811"/>
      <c r="EB34" s="1811"/>
      <c r="EC34" s="1811"/>
      <c r="ED34" s="82"/>
      <c r="EE34" s="1811"/>
      <c r="EF34" s="1811"/>
      <c r="EG34" s="1811"/>
      <c r="EH34" s="1811"/>
      <c r="EI34" s="1811"/>
      <c r="EJ34" s="1811"/>
      <c r="EK34" s="1811"/>
      <c r="EL34" s="1811"/>
      <c r="EM34" s="1811"/>
      <c r="EN34" s="1811"/>
      <c r="EO34" s="83"/>
      <c r="EP34" s="82"/>
      <c r="EQ34" s="1811"/>
      <c r="ER34" s="1811"/>
      <c r="ES34" s="1811"/>
      <c r="ET34" s="1811"/>
      <c r="EU34" s="1811"/>
      <c r="EV34" s="1811"/>
      <c r="EW34" s="1811"/>
      <c r="EX34" s="1811"/>
      <c r="EY34" s="1811"/>
      <c r="EZ34" s="1811"/>
      <c r="FA34" s="83"/>
      <c r="FB34" s="82"/>
      <c r="FC34" s="1811"/>
      <c r="FD34" s="1811"/>
      <c r="FE34" s="1811"/>
      <c r="FF34" s="1811"/>
      <c r="FG34" s="1811"/>
      <c r="FH34" s="1811"/>
      <c r="FI34" s="1811"/>
      <c r="FJ34" s="1811"/>
      <c r="FK34" s="1811"/>
      <c r="FL34" s="1811"/>
      <c r="FM34" s="83"/>
      <c r="FN34" s="82"/>
      <c r="FO34" s="1811"/>
      <c r="FP34" s="1811"/>
      <c r="FQ34" s="1811"/>
      <c r="FR34" s="1811"/>
      <c r="FS34" s="1811"/>
      <c r="FT34" s="1811"/>
      <c r="FU34" s="1811"/>
      <c r="FV34" s="1811"/>
      <c r="FW34" s="1811"/>
      <c r="FX34" s="1811"/>
      <c r="FY34" s="1811"/>
      <c r="FZ34" s="82"/>
      <c r="GA34" s="1811"/>
      <c r="GB34" s="1811"/>
      <c r="GC34" s="1811"/>
      <c r="GD34" s="1811"/>
      <c r="GE34" s="1811"/>
      <c r="GF34" s="1811"/>
      <c r="GG34" s="1811"/>
      <c r="GH34" s="1811"/>
      <c r="GI34" s="1811"/>
      <c r="GJ34" s="1811"/>
      <c r="GK34" s="83"/>
      <c r="GN34"/>
    </row>
    <row r="35" spans="1:196" ht="30.75" customHeight="1" thickBot="1" x14ac:dyDescent="0.5">
      <c r="A35" s="1934" t="s">
        <v>727</v>
      </c>
      <c r="B35" s="144">
        <v>310.5727</v>
      </c>
      <c r="C35" s="133">
        <v>176.4941</v>
      </c>
      <c r="D35" s="133">
        <v>587.34460000000001</v>
      </c>
      <c r="E35" s="133">
        <v>186.9136</v>
      </c>
      <c r="F35" s="133">
        <v>93.729100000000003</v>
      </c>
      <c r="G35" s="133">
        <v>-200.1198</v>
      </c>
      <c r="H35" s="133">
        <v>254.1129</v>
      </c>
      <c r="I35" s="133">
        <v>227.14099999999999</v>
      </c>
      <c r="J35" s="133">
        <v>167.16149999999999</v>
      </c>
      <c r="K35" s="134">
        <v>527.48209999999995</v>
      </c>
      <c r="L35" s="134">
        <v>-46.4602</v>
      </c>
      <c r="M35" s="1947">
        <v>-141.8212</v>
      </c>
      <c r="N35" s="134">
        <v>-91.594800000000006</v>
      </c>
      <c r="O35" s="134">
        <v>2.5224000000000002</v>
      </c>
      <c r="P35" s="134">
        <v>629.44000000000005</v>
      </c>
      <c r="Q35" s="133">
        <v>348.27769999999998</v>
      </c>
      <c r="R35" s="133">
        <v>322.47219999999999</v>
      </c>
      <c r="S35" s="134">
        <v>-610.65319999999997</v>
      </c>
      <c r="T35" s="134">
        <v>445.47140000000002</v>
      </c>
      <c r="U35" s="134">
        <v>179.58619999999999</v>
      </c>
      <c r="V35" s="134">
        <v>67.745199999999997</v>
      </c>
      <c r="W35" s="134">
        <v>461.86</v>
      </c>
      <c r="X35" s="134">
        <v>598.66110000000003</v>
      </c>
      <c r="Y35" s="135">
        <v>-261.84190000000001</v>
      </c>
      <c r="Z35" s="136">
        <v>761.89682300001039</v>
      </c>
      <c r="AA35" s="135">
        <v>95.785388999999967</v>
      </c>
      <c r="AB35" s="135">
        <v>-117.04625600002053</v>
      </c>
      <c r="AC35" s="135">
        <v>1027.5</v>
      </c>
      <c r="AD35" s="135">
        <v>816.67</v>
      </c>
      <c r="AE35" s="135">
        <v>827.07</v>
      </c>
      <c r="AF35" s="135">
        <v>731.54</v>
      </c>
      <c r="AG35" s="135">
        <v>179.99</v>
      </c>
      <c r="AH35" s="135">
        <v>506.28</v>
      </c>
      <c r="AI35" s="135">
        <v>355.65</v>
      </c>
      <c r="AJ35" s="135">
        <v>1579.85</v>
      </c>
      <c r="AK35" s="137">
        <v>156.66999999999999</v>
      </c>
      <c r="AL35" s="135">
        <v>1433.9913000000001</v>
      </c>
      <c r="AM35" s="135">
        <v>956.48</v>
      </c>
      <c r="AN35" s="135">
        <v>-407.14330000000001</v>
      </c>
      <c r="AO35" s="135">
        <v>931.9858999999999</v>
      </c>
      <c r="AP35" s="135">
        <v>560.72749999999996</v>
      </c>
      <c r="AQ35" s="135">
        <v>-134.78440000000001</v>
      </c>
      <c r="AR35" s="135">
        <v>964.20780000000002</v>
      </c>
      <c r="AS35" s="135">
        <v>-513.5841999999999</v>
      </c>
      <c r="AT35" s="135">
        <v>1314.1051</v>
      </c>
      <c r="AU35" s="135">
        <v>1154.5645</v>
      </c>
      <c r="AV35" s="135">
        <v>605.03610000000003</v>
      </c>
      <c r="AW35" s="135">
        <v>84.98</v>
      </c>
      <c r="AX35" s="136">
        <v>1460.7261737699764</v>
      </c>
      <c r="AY35" s="135">
        <v>585.5409780200124</v>
      </c>
      <c r="AZ35" s="135">
        <v>122.06578482998815</v>
      </c>
      <c r="BA35" s="135">
        <v>464.79286230998673</v>
      </c>
      <c r="BB35" s="135">
        <v>674.9671826899862</v>
      </c>
      <c r="BC35" s="135">
        <v>460.1</v>
      </c>
      <c r="BD35" s="135"/>
      <c r="BE35" s="135"/>
      <c r="BF35" s="135"/>
      <c r="BG35" s="135"/>
      <c r="BH35" s="135"/>
      <c r="BI35" s="137">
        <v>1484.7222649500102</v>
      </c>
      <c r="BJ35" s="135">
        <v>548.06053042000156</v>
      </c>
      <c r="BK35" s="135">
        <v>468.44337566000502</v>
      </c>
      <c r="BL35" s="135">
        <v>-590.53583831999549</v>
      </c>
      <c r="BM35" s="138">
        <v>1191.362830909999</v>
      </c>
      <c r="BN35" s="138">
        <v>21.848130959996023</v>
      </c>
      <c r="BO35" s="138">
        <v>134.77307558999769</v>
      </c>
      <c r="BP35" s="138">
        <v>1249.2105437699956</v>
      </c>
      <c r="BQ35" s="138">
        <v>291.12674570000729</v>
      </c>
      <c r="BR35" s="138">
        <v>875.48532878998105</v>
      </c>
      <c r="BS35" s="138">
        <v>-2536.5059999999999</v>
      </c>
      <c r="BT35" s="138">
        <v>345.02800000000002</v>
      </c>
      <c r="BU35" s="138">
        <v>1370.026921710031</v>
      </c>
      <c r="BV35" s="139">
        <v>1259.672308969969</v>
      </c>
      <c r="BW35" s="140">
        <v>1653.1403136700001</v>
      </c>
      <c r="BX35" s="140">
        <v>659.28307876998463</v>
      </c>
      <c r="BY35" s="141">
        <v>-108.01953858002648</v>
      </c>
      <c r="BZ35" s="133">
        <v>1178.4179198900313</v>
      </c>
      <c r="CA35" s="133">
        <v>1339.6583552299701</v>
      </c>
      <c r="CB35" s="133">
        <v>2053.9436259399699</v>
      </c>
      <c r="CC35" s="133">
        <v>1281.0161841299716</v>
      </c>
      <c r="CD35" s="133">
        <v>558.52831542003253</v>
      </c>
      <c r="CE35" s="141">
        <v>-2358.4302740100034</v>
      </c>
      <c r="CF35" s="141">
        <v>1671.4941832900495</v>
      </c>
      <c r="CG35" s="142">
        <v>2127.5413206299895</v>
      </c>
      <c r="CH35" s="141">
        <v>2698.9810929299765</v>
      </c>
      <c r="CI35" s="141">
        <v>375.93730755999616</v>
      </c>
      <c r="CJ35" s="141">
        <v>-146.49348851002787</v>
      </c>
      <c r="CK35" s="141">
        <v>826.82777442008626</v>
      </c>
      <c r="CL35" s="141">
        <v>983.62550183999542</v>
      </c>
      <c r="CM35" s="141">
        <v>2139.998711289893</v>
      </c>
      <c r="CN35" s="133">
        <v>1853.2875599100776</v>
      </c>
      <c r="CO35" s="133">
        <v>396.8816169300049</v>
      </c>
      <c r="CP35" s="141">
        <v>-555.99645709997958</v>
      </c>
      <c r="CQ35" s="141">
        <v>2635.3676458299551</v>
      </c>
      <c r="CR35" s="141">
        <v>733.64922975004413</v>
      </c>
      <c r="CS35" s="142">
        <v>27.764480779996607</v>
      </c>
      <c r="CT35" s="141">
        <v>2548.3188997099969</v>
      </c>
      <c r="CU35" s="141">
        <v>-459.67016431999627</v>
      </c>
      <c r="CV35" s="141">
        <v>1026.9725777800008</v>
      </c>
      <c r="CW35" s="141">
        <v>2633.5458401899991</v>
      </c>
      <c r="CX35" s="141">
        <v>-2970.4589166800006</v>
      </c>
      <c r="CY35" s="133">
        <v>651.32692287000452</v>
      </c>
      <c r="CZ35" s="133">
        <v>1935.6536097900137</v>
      </c>
      <c r="DA35" s="133">
        <v>-1044.1170378200104</v>
      </c>
      <c r="DB35" s="133">
        <v>620.61469406001368</v>
      </c>
      <c r="DC35" s="133">
        <v>2467.8981980899916</v>
      </c>
      <c r="DD35" s="133">
        <v>2083.9011728699793</v>
      </c>
      <c r="DE35" s="143">
        <v>-97.737904069991203</v>
      </c>
      <c r="DF35" s="144">
        <v>2492.3044108200429</v>
      </c>
      <c r="DG35" s="133">
        <v>1943.5777756199986</v>
      </c>
      <c r="DH35" s="133">
        <v>-11801.384368080046</v>
      </c>
      <c r="DI35" s="133">
        <v>3591.9536097700325</v>
      </c>
      <c r="DJ35" s="133">
        <v>4615.5414034200057</v>
      </c>
      <c r="DK35" s="133">
        <v>1760.7035900499848</v>
      </c>
      <c r="DL35" s="133">
        <v>3226.9891212200027</v>
      </c>
      <c r="DM35" s="133">
        <v>1548.6213179000636</v>
      </c>
      <c r="DN35" s="145">
        <v>4607.7183921300293</v>
      </c>
      <c r="DO35" s="145">
        <v>1831.2494230300356</v>
      </c>
      <c r="DP35" s="145">
        <v>2889.1654957400178</v>
      </c>
      <c r="DQ35" s="146">
        <v>-404.28522269003884</v>
      </c>
      <c r="DR35" s="147">
        <v>1736.4143454500231</v>
      </c>
      <c r="DS35" s="140">
        <v>-2177.6519430899916</v>
      </c>
      <c r="DT35" s="145">
        <v>7601.3500246299918</v>
      </c>
      <c r="DU35" s="145">
        <v>1277.1000297844018</v>
      </c>
      <c r="DV35" s="148">
        <v>5812.4895216097766</v>
      </c>
      <c r="DW35" s="148">
        <v>5330.5578483099753</v>
      </c>
      <c r="DX35" s="148">
        <v>4796.7329957999846</v>
      </c>
      <c r="DY35" s="148">
        <v>5296.6210693660269</v>
      </c>
      <c r="DZ35" s="148">
        <v>2126.0846342099794</v>
      </c>
      <c r="EA35" s="148">
        <v>5989.6176210499589</v>
      </c>
      <c r="EB35" s="148">
        <v>5231.1916823799938</v>
      </c>
      <c r="EC35" s="148">
        <v>3823.6756143200582</v>
      </c>
      <c r="ED35" s="149">
        <v>4480.9929601599688</v>
      </c>
      <c r="EE35" s="148">
        <v>2994.3887104499972</v>
      </c>
      <c r="EF35" s="148">
        <v>4043.8765711100323</v>
      </c>
      <c r="EG35" s="148">
        <v>-11916.158975119924</v>
      </c>
      <c r="EH35" s="148">
        <v>5204.7966503400021</v>
      </c>
      <c r="EI35" s="148">
        <v>2597.7527790799522</v>
      </c>
      <c r="EJ35" s="148">
        <v>4921.7127363399704</v>
      </c>
      <c r="EK35" s="148">
        <v>5232.9920042299964</v>
      </c>
      <c r="EL35" s="148">
        <v>5314.8906385900564</v>
      </c>
      <c r="EM35" s="148">
        <v>1924.7177450599224</v>
      </c>
      <c r="EN35" s="148">
        <v>6664.4055902299642</v>
      </c>
      <c r="EO35" s="150">
        <v>-6653.6846687600782</v>
      </c>
      <c r="EP35" s="149">
        <v>7742.9754348300003</v>
      </c>
      <c r="EQ35" s="148">
        <v>2602.5363048900331</v>
      </c>
      <c r="ER35" s="148">
        <v>6113.6195968099728</v>
      </c>
      <c r="ES35" s="148">
        <v>2892.5297978999984</v>
      </c>
      <c r="ET35" s="148">
        <v>5833.3142109799919</v>
      </c>
      <c r="EU35" s="148">
        <v>2939.3953799599662</v>
      </c>
      <c r="EV35" s="148">
        <v>3445.0354465399646</v>
      </c>
      <c r="EW35" s="148">
        <v>7495.6865726300275</v>
      </c>
      <c r="EX35" s="148">
        <v>-2263.6995558800099</v>
      </c>
      <c r="EY35" s="148">
        <v>13420.682158430025</v>
      </c>
      <c r="EZ35" s="148">
        <v>7895.5784972699821</v>
      </c>
      <c r="FA35" s="150">
        <v>-12577.329314599994</v>
      </c>
      <c r="FB35" s="149">
        <v>6800.5305317299826</v>
      </c>
      <c r="FC35" s="148">
        <v>4765.8318629000332</v>
      </c>
      <c r="FD35" s="148">
        <v>-2944.8220920600297</v>
      </c>
      <c r="FE35" s="148">
        <v>3107.5548492199619</v>
      </c>
      <c r="FF35" s="148">
        <v>1133.7484466209146</v>
      </c>
      <c r="FG35" s="148">
        <v>-7292.0026708408614</v>
      </c>
      <c r="FH35" s="148">
        <v>9386.6844282299771</v>
      </c>
      <c r="FI35" s="148">
        <v>2288.2977560900331</v>
      </c>
      <c r="FJ35" s="148">
        <v>-11736.003012029647</v>
      </c>
      <c r="FK35" s="148">
        <v>3004.8718125742184</v>
      </c>
      <c r="FL35" s="148">
        <v>2878.089582020033</v>
      </c>
      <c r="FM35" s="150">
        <v>-1436.3746151900366</v>
      </c>
      <c r="FN35" s="149">
        <v>7096.3365397099815</v>
      </c>
      <c r="FO35" s="148">
        <v>7238.2908295500292</v>
      </c>
      <c r="FP35" s="148">
        <v>-1030.0654676500158</v>
      </c>
      <c r="FQ35" s="148">
        <v>6836.3914139400131</v>
      </c>
      <c r="FR35" s="148">
        <v>3445.8904826100361</v>
      </c>
      <c r="FS35" s="148">
        <v>-1983.5517771699917</v>
      </c>
      <c r="FT35" s="148">
        <v>3505.4694314960029</v>
      </c>
      <c r="FU35" s="148">
        <v>14264.04</v>
      </c>
      <c r="FV35" s="148">
        <v>5776.6</v>
      </c>
      <c r="FW35" s="148">
        <v>2837.32</v>
      </c>
      <c r="FX35" s="148">
        <v>3700.6</v>
      </c>
      <c r="FY35" s="150">
        <v>-10150.59</v>
      </c>
      <c r="FZ35" s="149">
        <v>10303.31</v>
      </c>
      <c r="GA35" s="148">
        <v>10868.71</v>
      </c>
      <c r="GB35" s="148">
        <v>-5828.55</v>
      </c>
      <c r="GC35" s="148">
        <v>-1987.7</v>
      </c>
      <c r="GD35" s="148">
        <v>3893.14</v>
      </c>
      <c r="GE35" s="148">
        <v>2793.16</v>
      </c>
      <c r="GF35" s="148">
        <v>-5391.59</v>
      </c>
      <c r="GG35" s="148">
        <v>1147.99</v>
      </c>
      <c r="GH35" s="148">
        <v>-8207.16</v>
      </c>
      <c r="GI35" s="148">
        <v>-1626.48</v>
      </c>
      <c r="GJ35" s="148">
        <v>5792.69</v>
      </c>
      <c r="GK35" s="150">
        <v>26793.35</v>
      </c>
    </row>
    <row r="36" spans="1:196" ht="31.5" hidden="1" customHeight="1" thickBot="1" x14ac:dyDescent="0.45">
      <c r="A36" s="151" t="s">
        <v>127</v>
      </c>
      <c r="B36" s="152">
        <v>1.197550470039336</v>
      </c>
      <c r="C36" s="152">
        <v>0.68055107966375572</v>
      </c>
      <c r="D36" s="152">
        <v>2.2647665458471478</v>
      </c>
      <c r="E36" s="152">
        <v>0.72072814452070855</v>
      </c>
      <c r="F36" s="152">
        <v>0.36141381584022236</v>
      </c>
      <c r="G36" s="152">
        <v>-0.77165021940310097</v>
      </c>
      <c r="H36" s="152">
        <v>0.97984472121536936</v>
      </c>
      <c r="I36" s="152">
        <v>0.8758424785995117</v>
      </c>
      <c r="J36" s="152">
        <v>0.64456497647876143</v>
      </c>
      <c r="K36" s="152">
        <v>2.0339405567980342</v>
      </c>
      <c r="L36" s="152">
        <v>-0.17914802575768479</v>
      </c>
      <c r="M36" s="152">
        <v>-0.3080257156509274</v>
      </c>
      <c r="N36" s="152">
        <v>-0.15312759127992512</v>
      </c>
      <c r="O36" s="152">
        <v>4.216931924568677E-3</v>
      </c>
      <c r="P36" s="152">
        <v>1.0522937006820918</v>
      </c>
      <c r="Q36" s="152">
        <v>0.58224839507823989</v>
      </c>
      <c r="R36" s="152">
        <v>0.53910692791226422</v>
      </c>
      <c r="S36" s="152">
        <v>-1.0208860505550355</v>
      </c>
      <c r="T36" s="152">
        <v>0.74473619098568955</v>
      </c>
      <c r="U36" s="152">
        <v>0.30023104186170924</v>
      </c>
      <c r="V36" s="152">
        <v>0.11325598502073024</v>
      </c>
      <c r="W36" s="152">
        <v>0.77213304132673533</v>
      </c>
      <c r="X36" s="152">
        <v>1.0008377357228835</v>
      </c>
      <c r="Y36" s="153">
        <v>-0.43774558646515982</v>
      </c>
      <c r="Z36" s="153" t="e">
        <v>#DIV/0!</v>
      </c>
      <c r="AA36" s="153" t="e">
        <v>#DIV/0!</v>
      </c>
      <c r="AB36" s="153" t="e">
        <v>#DIV/0!</v>
      </c>
      <c r="AC36" s="153" t="e">
        <v>#DIV/0!</v>
      </c>
      <c r="AD36" s="153" t="e">
        <v>#DIV/0!</v>
      </c>
      <c r="AE36" s="153" t="e">
        <v>#DIV/0!</v>
      </c>
      <c r="AF36" s="153" t="e">
        <v>#DIV/0!</v>
      </c>
      <c r="AG36" s="153" t="e">
        <v>#DIV/0!</v>
      </c>
      <c r="AH36" s="153" t="e">
        <v>#DIV/0!</v>
      </c>
      <c r="AI36" s="153" t="e">
        <v>#DIV/0!</v>
      </c>
      <c r="AJ36" s="153" t="e">
        <v>#DIV/0!</v>
      </c>
      <c r="AK36" s="153">
        <v>0.20900759081631293</v>
      </c>
      <c r="AL36" s="153">
        <v>1.5343205187190381</v>
      </c>
      <c r="AM36" s="153">
        <v>1.0234001348155914</v>
      </c>
      <c r="AN36" s="153">
        <v>-0.4356290859288901</v>
      </c>
      <c r="AO36" s="153">
        <v>0.99719230481163257</v>
      </c>
      <c r="AP36" s="153">
        <v>0.59995880634703236</v>
      </c>
      <c r="AQ36" s="153">
        <v>-0.14421459218283561</v>
      </c>
      <c r="AR36" s="153">
        <v>1.0316686104364388</v>
      </c>
      <c r="AS36" s="153">
        <v>-0.54951712479001924</v>
      </c>
      <c r="AT36" s="153">
        <v>1.4060464792801275</v>
      </c>
      <c r="AU36" s="153">
        <v>1.2353436192636502</v>
      </c>
      <c r="AV36" s="153">
        <v>0.64736745808412066</v>
      </c>
      <c r="AW36" s="153">
        <v>0.20579289757224942</v>
      </c>
      <c r="AX36" s="153">
        <v>1.2740281242907536</v>
      </c>
      <c r="AY36" s="153">
        <v>0.51070192847772111</v>
      </c>
      <c r="AZ36" s="153">
        <v>0.10646433649207536</v>
      </c>
      <c r="BA36" s="153">
        <v>0.40538684743645281</v>
      </c>
      <c r="BB36" s="153">
        <v>0.58869840847785904</v>
      </c>
      <c r="BC36" s="154"/>
      <c r="BD36" s="154"/>
      <c r="BE36" s="154"/>
      <c r="BF36" s="154"/>
      <c r="BG36" s="154"/>
      <c r="BH36" s="154"/>
      <c r="CF36" s="30" t="s">
        <v>124</v>
      </c>
      <c r="ED36" s="155">
        <v>1.0198414024901095</v>
      </c>
      <c r="EE36" s="156">
        <v>0.68150108898114781</v>
      </c>
      <c r="EF36" s="156">
        <v>0.92035689197568438</v>
      </c>
      <c r="EG36" s="156">
        <v>-2.7120311032685867</v>
      </c>
      <c r="EH36" s="156">
        <v>1.1845738573463584</v>
      </c>
      <c r="EI36" s="156">
        <v>0.59122963617530422</v>
      </c>
      <c r="EJ36" s="156"/>
      <c r="EK36" s="156"/>
      <c r="EL36" s="156"/>
      <c r="EM36" s="156">
        <v>1.120146017703898</v>
      </c>
      <c r="EN36" s="156">
        <v>1.190990914795574</v>
      </c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6"/>
      <c r="FE36" s="156"/>
      <c r="FF36" s="156"/>
      <c r="FG36" s="156"/>
      <c r="FH36" s="156"/>
      <c r="FI36" s="156"/>
      <c r="FJ36" s="156"/>
      <c r="FK36" s="156"/>
      <c r="FL36" s="156"/>
      <c r="FM36" s="156"/>
      <c r="FN36" s="156"/>
      <c r="FO36" s="156"/>
      <c r="FP36" s="156"/>
      <c r="FQ36" s="156"/>
      <c r="FR36" s="156"/>
      <c r="FS36" s="156"/>
      <c r="FT36" s="156"/>
      <c r="FU36" s="156"/>
      <c r="FV36" s="156"/>
      <c r="FW36" s="156"/>
      <c r="FX36" s="156"/>
      <c r="FY36" s="156"/>
      <c r="FZ36" s="156"/>
      <c r="GA36" s="156"/>
      <c r="GB36" s="156"/>
      <c r="GC36" s="156"/>
      <c r="GD36" s="156"/>
      <c r="GE36" s="156"/>
      <c r="GF36" s="156"/>
      <c r="GG36" s="156"/>
      <c r="GH36" s="156"/>
      <c r="GI36" s="156"/>
      <c r="GJ36" s="156"/>
      <c r="GK36" s="156"/>
      <c r="GN36"/>
    </row>
    <row r="37" spans="1:196" ht="31.5" customHeight="1" thickTop="1" x14ac:dyDescent="0.45">
      <c r="A37" s="157" t="s">
        <v>1049</v>
      </c>
      <c r="B37" s="1935"/>
      <c r="C37" s="1935"/>
      <c r="D37" s="1935"/>
      <c r="E37" s="1935"/>
      <c r="F37" s="1935"/>
      <c r="G37" s="1935"/>
      <c r="H37" s="1935"/>
      <c r="I37" s="1935"/>
      <c r="J37" s="1935"/>
      <c r="K37" s="1935"/>
      <c r="L37" s="1935"/>
      <c r="M37" s="1935"/>
      <c r="N37" s="1935"/>
      <c r="O37" s="1935"/>
      <c r="P37" s="1935"/>
      <c r="Q37" s="1935"/>
      <c r="R37" s="1935"/>
      <c r="S37" s="1935"/>
      <c r="T37" s="1935"/>
      <c r="U37" s="1935"/>
      <c r="V37" s="1935"/>
      <c r="W37" s="1935"/>
      <c r="X37" s="1935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ED37" s="155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56"/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</row>
    <row r="38" spans="1:196" ht="31.5" customHeight="1" thickBot="1" x14ac:dyDescent="0.5">
      <c r="A38" s="157" t="s">
        <v>1050</v>
      </c>
      <c r="B38" s="1935"/>
      <c r="C38" s="1935"/>
      <c r="D38" s="1935"/>
      <c r="E38" s="1935"/>
      <c r="F38" s="1935"/>
      <c r="G38" s="1935"/>
      <c r="H38" s="1935"/>
      <c r="I38" s="1935"/>
      <c r="J38" s="1935"/>
      <c r="K38" s="1935"/>
      <c r="L38" s="1935"/>
      <c r="M38" s="1935"/>
      <c r="N38" s="1935"/>
      <c r="O38" s="1935"/>
      <c r="P38" s="1935"/>
      <c r="Q38" s="1935"/>
      <c r="R38" s="1935"/>
      <c r="S38" s="1935"/>
      <c r="T38" s="1935"/>
      <c r="U38" s="1935"/>
      <c r="V38" s="1935"/>
      <c r="W38" s="1935"/>
      <c r="X38" s="1935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  <c r="ED38" s="155"/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156"/>
      <c r="EW38" s="156"/>
      <c r="EX38" s="156"/>
      <c r="EY38" s="156"/>
      <c r="EZ38" s="156"/>
      <c r="FA38" s="156"/>
      <c r="FB38" s="156"/>
      <c r="FC38" s="156"/>
      <c r="FD38" s="156"/>
      <c r="FE38" s="156"/>
      <c r="FF38" s="156"/>
      <c r="FG38" s="156"/>
      <c r="FH38" s="156"/>
      <c r="FI38" s="156"/>
      <c r="FJ38" s="156"/>
      <c r="FK38" s="156"/>
      <c r="FL38" s="156"/>
      <c r="FM38" s="156"/>
      <c r="FN38" s="156"/>
      <c r="FO38" s="156"/>
      <c r="FP38" s="156"/>
      <c r="FQ38" s="156"/>
      <c r="FR38" s="156"/>
      <c r="FS38" s="156"/>
      <c r="FT38" s="156"/>
      <c r="FU38" s="156"/>
      <c r="FV38" s="156"/>
      <c r="FW38" s="156"/>
      <c r="FX38" s="156"/>
      <c r="FY38" s="156"/>
      <c r="FZ38" s="156"/>
      <c r="GA38" s="156"/>
      <c r="GB38" s="156"/>
      <c r="GC38" s="156"/>
      <c r="GD38" s="156"/>
      <c r="GE38" s="156"/>
      <c r="GF38" s="156"/>
      <c r="GG38" s="156"/>
      <c r="GH38" s="156"/>
      <c r="GI38" s="156"/>
      <c r="GJ38" s="156"/>
      <c r="GK38" s="156"/>
    </row>
    <row r="39" spans="1:196" ht="23.5" customHeight="1" thickTop="1" x14ac:dyDescent="0.45">
      <c r="A39" s="157" t="s">
        <v>1052</v>
      </c>
      <c r="BV39" s="156"/>
      <c r="BW39" s="156"/>
      <c r="BX39" s="158"/>
      <c r="BY39" s="156"/>
      <c r="BZ39" s="156"/>
      <c r="CA39" s="156"/>
      <c r="CB39" s="156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  <c r="GI39" s="159"/>
      <c r="GJ39" s="159"/>
      <c r="GK39" s="159"/>
    </row>
    <row r="40" spans="1:196" x14ac:dyDescent="0.4">
      <c r="EP40" s="156"/>
      <c r="EQ40" s="156"/>
      <c r="ER40" s="156"/>
      <c r="ES40" s="156"/>
      <c r="ET40" s="156"/>
      <c r="EU40" s="156"/>
      <c r="EV40" s="156"/>
      <c r="EW40" s="156"/>
      <c r="EX40" s="156"/>
      <c r="EY40" s="156"/>
      <c r="EZ40" s="156"/>
      <c r="FA40" s="156"/>
      <c r="FB40" s="156"/>
      <c r="FC40" s="156"/>
      <c r="FD40" s="156"/>
      <c r="FE40" s="156"/>
      <c r="FF40" s="156"/>
      <c r="FG40" s="156"/>
      <c r="FH40" s="156"/>
      <c r="FI40" s="156"/>
      <c r="FJ40" s="156"/>
      <c r="FK40" s="156"/>
      <c r="FL40" s="156"/>
      <c r="FM40" s="156"/>
      <c r="FN40" s="156"/>
      <c r="FO40" s="156"/>
      <c r="FP40" s="156"/>
      <c r="FQ40" s="156"/>
      <c r="FR40" s="156"/>
      <c r="FS40" s="156"/>
      <c r="FT40" s="156"/>
      <c r="FU40" s="156"/>
      <c r="FV40" s="156"/>
      <c r="FW40" s="156"/>
      <c r="FX40" s="156"/>
      <c r="FY40" s="156"/>
      <c r="FZ40" s="156"/>
      <c r="GA40" s="156"/>
      <c r="GB40" s="156"/>
      <c r="GC40" s="156"/>
      <c r="GD40" s="156"/>
      <c r="GE40" s="156"/>
      <c r="GF40" s="156"/>
      <c r="GG40" s="156"/>
      <c r="GH40" s="156"/>
      <c r="GI40" s="156"/>
      <c r="GJ40" s="156"/>
      <c r="GK40" s="156"/>
      <c r="GN40"/>
    </row>
    <row r="41" spans="1:196" x14ac:dyDescent="0.4">
      <c r="GF41"/>
    </row>
    <row r="42" spans="1:196" x14ac:dyDescent="0.4">
      <c r="GG42"/>
    </row>
    <row r="43" spans="1:196" x14ac:dyDescent="0.4">
      <c r="GG43"/>
    </row>
    <row r="44" spans="1:196" x14ac:dyDescent="0.4">
      <c r="GG44"/>
    </row>
    <row r="45" spans="1:196" x14ac:dyDescent="0.4"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</row>
  </sheetData>
  <mergeCells count="17"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  <mergeCell ref="ED2:EO2"/>
    <mergeCell ref="EP2:FA2"/>
    <mergeCell ref="FB2:FM2"/>
    <mergeCell ref="FN2:FY2"/>
    <mergeCell ref="FZ2:GK2"/>
  </mergeCells>
  <phoneticPr fontId="153" type="noConversion"/>
  <printOptions horizontalCentered="1"/>
  <pageMargins left="0" right="0" top="0.39370078740157483" bottom="0.23622047244094491" header="0.27559055118110237" footer="0.15748031496062992"/>
  <pageSetup paperSize="9" scale="51" orientation="landscape" r:id="rId1"/>
  <headerFooter>
    <oddHeader>&amp;C&amp;"Aptos"&amp;10&amp;K000000 PUBLIC&amp;1#_x000D_&amp;"Arialri"&amp;10&amp;K000000&amp;G</oddHeader>
    <oddFooter>&amp;Cii_x000D_&amp;1#&amp;"Aptos"&amp;10&amp;K000000 PUBLIC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3AFCA-360D-4A1C-B4BF-9890BA48AD69}">
  <dimension ref="A1:LO46"/>
  <sheetViews>
    <sheetView showGridLines="0" view="pageBreakPreview" zoomScale="70" zoomScaleNormal="100" zoomScaleSheetLayoutView="70" workbookViewId="0">
      <pane xSplit="1" ySplit="3" topLeftCell="LB13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17" x14ac:dyDescent="0.4"/>
  <cols>
    <col min="1" max="1" width="48.453125" style="166" customWidth="1"/>
    <col min="2" max="6" width="10.1796875" style="166" hidden="1" customWidth="1"/>
    <col min="7" max="9" width="11.1796875" style="166" hidden="1" customWidth="1"/>
    <col min="10" max="80" width="10.1796875" style="166" hidden="1" customWidth="1"/>
    <col min="81" max="81" width="10.1796875" style="196" hidden="1" customWidth="1"/>
    <col min="82" max="205" width="10.1796875" style="166" hidden="1" customWidth="1"/>
    <col min="206" max="216" width="12.1796875" style="166" hidden="1" customWidth="1"/>
    <col min="217" max="276" width="15.453125" style="166" hidden="1" customWidth="1"/>
    <col min="277" max="281" width="14.453125" style="166" hidden="1" customWidth="1"/>
    <col min="282" max="307" width="15.453125" style="166" hidden="1" customWidth="1"/>
    <col min="308" max="308" width="19.81640625" style="166" hidden="1" customWidth="1"/>
    <col min="309" max="311" width="15.453125" style="166" hidden="1" customWidth="1"/>
    <col min="312" max="318" width="15.453125" style="166" customWidth="1"/>
    <col min="319" max="319" width="17.1796875" style="166" customWidth="1"/>
    <col min="320" max="324" width="16.26953125" style="166" customWidth="1"/>
    <col min="325" max="325" width="7.1796875" style="166" customWidth="1"/>
    <col min="326" max="326" width="21.54296875" style="166" bestFit="1" customWidth="1"/>
    <col min="327" max="327" width="28.08984375" style="166" customWidth="1"/>
    <col min="328" max="16384" width="9.1796875" style="166"/>
  </cols>
  <sheetData>
    <row r="1" spans="1:326" ht="32.5" customHeight="1" thickBot="1" x14ac:dyDescent="0.5">
      <c r="A1" s="23" t="s">
        <v>128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0"/>
      <c r="BJ1" s="160"/>
      <c r="BK1" s="160"/>
      <c r="BL1" s="161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3"/>
      <c r="CD1" s="162"/>
      <c r="CE1" s="162"/>
      <c r="CF1" s="162"/>
      <c r="CG1" s="162"/>
      <c r="CH1" s="161"/>
      <c r="CI1" s="161"/>
      <c r="CJ1" s="161"/>
      <c r="CK1" s="161"/>
      <c r="CL1" s="161"/>
      <c r="CM1" s="161"/>
      <c r="CN1" s="161"/>
      <c r="CO1" s="161"/>
      <c r="CP1" s="161"/>
      <c r="CQ1" s="161"/>
      <c r="CR1" s="161"/>
      <c r="CS1" s="161"/>
      <c r="CT1" s="161"/>
      <c r="CU1" s="161"/>
      <c r="CV1" s="161"/>
      <c r="CW1" s="161"/>
      <c r="CX1" s="161"/>
      <c r="CY1" s="161"/>
      <c r="CZ1" s="161"/>
      <c r="DA1" s="161"/>
      <c r="DB1" s="161"/>
      <c r="DC1" s="161"/>
      <c r="DD1" s="161"/>
      <c r="DE1" s="161"/>
      <c r="DF1" s="161"/>
      <c r="DG1" s="161"/>
      <c r="DH1" s="161"/>
      <c r="DI1" s="161"/>
      <c r="DJ1" s="161"/>
      <c r="DK1" s="161"/>
      <c r="DL1" s="161"/>
      <c r="DM1" s="161"/>
      <c r="DN1" s="161"/>
      <c r="DO1" s="161"/>
      <c r="DP1" s="161"/>
      <c r="DQ1" s="161"/>
      <c r="DR1" s="161"/>
      <c r="DS1" s="161"/>
      <c r="DT1" s="161"/>
      <c r="DU1" s="161"/>
      <c r="DV1" s="161"/>
      <c r="DW1" s="161"/>
      <c r="DX1" s="161"/>
      <c r="DY1" s="161"/>
      <c r="DZ1" s="161"/>
      <c r="EA1" s="161"/>
      <c r="EB1" s="161"/>
      <c r="EC1" s="161"/>
      <c r="ED1" s="161"/>
      <c r="EE1" s="161"/>
      <c r="EF1" s="161"/>
      <c r="EG1" s="161"/>
      <c r="EH1" s="161"/>
      <c r="EI1" s="161"/>
      <c r="EJ1" s="161"/>
      <c r="EK1" s="161"/>
      <c r="EL1" s="161"/>
      <c r="EM1" s="161"/>
      <c r="EN1" s="161"/>
      <c r="EO1" s="161"/>
      <c r="EP1" s="161"/>
      <c r="EQ1" s="161"/>
      <c r="ER1" s="161"/>
      <c r="ES1" s="161"/>
      <c r="ET1" s="161"/>
      <c r="EU1" s="161"/>
      <c r="EV1" s="161"/>
      <c r="EW1" s="161"/>
      <c r="EX1" s="161"/>
      <c r="EY1" s="161"/>
      <c r="EZ1" s="161"/>
      <c r="FA1" s="161"/>
      <c r="FB1" s="161"/>
      <c r="FC1" s="161"/>
      <c r="FD1" s="161"/>
      <c r="FE1" s="161"/>
      <c r="FF1" s="161"/>
      <c r="FG1" s="161"/>
      <c r="FH1" s="161"/>
      <c r="FI1" s="161"/>
      <c r="FJ1" s="161"/>
      <c r="FK1" s="161"/>
      <c r="FL1" s="161"/>
      <c r="FM1" s="161"/>
      <c r="FN1" s="161"/>
      <c r="FO1" s="161"/>
      <c r="FP1" s="161"/>
      <c r="FQ1" s="161"/>
      <c r="FR1" s="161"/>
      <c r="FS1" s="161"/>
      <c r="FT1" s="161"/>
      <c r="FU1" s="161"/>
      <c r="FV1" s="161"/>
      <c r="FW1" s="161"/>
      <c r="FX1" s="161"/>
      <c r="FY1" s="161"/>
      <c r="FZ1" s="161"/>
      <c r="GA1" s="161"/>
      <c r="GB1" s="161"/>
      <c r="GC1" s="161"/>
      <c r="GD1" s="161"/>
      <c r="GE1" s="161"/>
      <c r="GF1" s="161"/>
      <c r="GG1" s="161"/>
      <c r="GH1" s="161"/>
      <c r="GI1" s="161"/>
      <c r="GJ1" s="161"/>
      <c r="GK1" s="161"/>
      <c r="GL1" s="161"/>
      <c r="GM1" s="161"/>
      <c r="GN1" s="161"/>
      <c r="GO1" s="161"/>
      <c r="GP1" s="161"/>
      <c r="GQ1" s="161"/>
      <c r="GR1" s="161"/>
      <c r="GS1" s="161"/>
      <c r="GT1" s="161"/>
      <c r="GU1" s="161"/>
      <c r="GV1" s="161"/>
      <c r="GW1" s="161"/>
      <c r="GX1" s="161"/>
      <c r="GY1" s="161"/>
      <c r="GZ1" s="161"/>
      <c r="HA1" s="161"/>
      <c r="HB1" s="161"/>
      <c r="HC1" s="161"/>
      <c r="HD1" s="161"/>
      <c r="HE1" s="161"/>
      <c r="HF1" s="161"/>
      <c r="HG1" s="161"/>
      <c r="HH1" s="161"/>
      <c r="HI1" s="161"/>
      <c r="HJ1" s="161"/>
      <c r="HK1" s="161"/>
      <c r="HL1" s="161"/>
      <c r="HM1" s="161"/>
      <c r="HN1" s="161"/>
      <c r="HO1" s="161"/>
      <c r="HP1" s="161"/>
      <c r="HQ1" s="161"/>
      <c r="HR1" s="161"/>
      <c r="HS1" s="161"/>
      <c r="HT1" s="161"/>
      <c r="HU1" s="161"/>
      <c r="HV1" s="161"/>
      <c r="HW1" s="161"/>
      <c r="HX1" s="161"/>
      <c r="HY1" s="161"/>
      <c r="HZ1" s="161"/>
      <c r="IA1" s="161"/>
      <c r="IB1" s="161"/>
      <c r="IC1" s="161"/>
      <c r="ID1" s="161"/>
      <c r="IE1" s="161"/>
      <c r="IF1" s="161"/>
      <c r="IG1" s="161"/>
      <c r="IH1" s="161"/>
      <c r="II1" s="161"/>
      <c r="IJ1" s="161"/>
      <c r="IK1" s="161"/>
      <c r="IL1" s="161"/>
      <c r="IM1" s="161"/>
      <c r="IN1" s="161"/>
      <c r="IO1" s="161"/>
      <c r="IP1" s="161"/>
      <c r="IQ1" s="161"/>
      <c r="IR1" s="161"/>
      <c r="IS1" s="164"/>
      <c r="IT1" s="161"/>
      <c r="IU1" s="161"/>
      <c r="IV1" s="161"/>
      <c r="IW1" s="161"/>
      <c r="IX1" s="161"/>
      <c r="IY1" s="161"/>
      <c r="IZ1" s="161"/>
      <c r="JA1" s="161"/>
      <c r="JB1" s="161"/>
      <c r="JC1" s="161"/>
      <c r="JD1" s="161"/>
      <c r="JE1" s="165"/>
      <c r="JF1" s="161"/>
      <c r="JG1" s="161"/>
      <c r="JH1" s="161"/>
      <c r="JI1" s="161"/>
      <c r="JJ1" s="161"/>
      <c r="JK1" s="161"/>
      <c r="JL1" s="161"/>
      <c r="JM1" s="161"/>
      <c r="JN1" s="161"/>
      <c r="JO1" s="161"/>
      <c r="JP1" s="161"/>
      <c r="JQ1" s="161"/>
      <c r="JR1" s="161"/>
      <c r="JS1" s="161"/>
      <c r="JT1" s="161"/>
      <c r="JU1" s="161"/>
      <c r="JV1" s="161"/>
      <c r="JW1" s="161"/>
      <c r="JX1" s="161"/>
      <c r="JY1" s="161"/>
      <c r="JZ1" s="161"/>
      <c r="KA1" s="161"/>
      <c r="KB1" s="161"/>
      <c r="KC1" s="161"/>
      <c r="KD1" s="161"/>
      <c r="KE1" s="161"/>
      <c r="KF1" s="161"/>
      <c r="KG1" s="161"/>
      <c r="KH1" s="161"/>
      <c r="KI1" s="161"/>
      <c r="KJ1" s="161"/>
      <c r="KK1" s="161"/>
      <c r="KL1" s="161"/>
      <c r="KM1" s="161"/>
      <c r="KN1" s="161"/>
      <c r="KO1" s="161"/>
      <c r="KP1" s="161"/>
      <c r="KQ1" s="161"/>
      <c r="KR1" s="161"/>
      <c r="KS1" s="161"/>
      <c r="KT1" s="161"/>
      <c r="KU1" s="161"/>
      <c r="KV1" s="161"/>
      <c r="KW1" s="161"/>
      <c r="KX1" s="161"/>
      <c r="KY1" s="161"/>
      <c r="KZ1" s="161"/>
      <c r="LA1" s="161"/>
      <c r="LB1" s="161"/>
      <c r="LC1" s="161"/>
      <c r="LD1" s="161"/>
      <c r="LE1" s="161"/>
      <c r="LF1" s="161"/>
      <c r="LG1" s="161"/>
      <c r="LH1" s="161"/>
      <c r="LI1" s="161"/>
      <c r="LJ1" s="161"/>
      <c r="LK1" s="161"/>
      <c r="LL1" s="161"/>
    </row>
    <row r="2" spans="1:326" ht="27.75" customHeight="1" x14ac:dyDescent="0.45">
      <c r="A2" s="1959" t="s">
        <v>129</v>
      </c>
      <c r="B2" s="1544">
        <v>36192</v>
      </c>
      <c r="C2" s="1544">
        <v>36220</v>
      </c>
      <c r="D2" s="1544">
        <v>36251</v>
      </c>
      <c r="E2" s="1544">
        <v>36281</v>
      </c>
      <c r="F2" s="1544">
        <v>36312</v>
      </c>
      <c r="G2" s="1544">
        <v>36342</v>
      </c>
      <c r="H2" s="1544">
        <v>36373</v>
      </c>
      <c r="I2" s="1544">
        <v>36404</v>
      </c>
      <c r="J2" s="1544">
        <v>36434</v>
      </c>
      <c r="K2" s="1544">
        <v>36465</v>
      </c>
      <c r="L2" s="1544">
        <v>36495</v>
      </c>
      <c r="M2" s="1544">
        <v>36526</v>
      </c>
      <c r="N2" s="1544">
        <v>36557</v>
      </c>
      <c r="O2" s="1544">
        <v>36586</v>
      </c>
      <c r="P2" s="1544">
        <v>36617</v>
      </c>
      <c r="Q2" s="1544">
        <v>36647</v>
      </c>
      <c r="R2" s="1544">
        <v>36678</v>
      </c>
      <c r="S2" s="1544">
        <v>36708</v>
      </c>
      <c r="T2" s="1544">
        <v>36739</v>
      </c>
      <c r="U2" s="1544">
        <v>36770</v>
      </c>
      <c r="V2" s="1544">
        <v>36800</v>
      </c>
      <c r="W2" s="1544">
        <v>36831</v>
      </c>
      <c r="X2" s="1544">
        <v>36861</v>
      </c>
      <c r="Y2" s="1544">
        <v>36892</v>
      </c>
      <c r="Z2" s="1544">
        <v>36923</v>
      </c>
      <c r="AA2" s="1544">
        <v>36951</v>
      </c>
      <c r="AB2" s="1544">
        <v>36982</v>
      </c>
      <c r="AC2" s="1544">
        <v>37012</v>
      </c>
      <c r="AD2" s="1544">
        <v>37043</v>
      </c>
      <c r="AE2" s="1544">
        <v>37073</v>
      </c>
      <c r="AF2" s="1544">
        <v>37104</v>
      </c>
      <c r="AG2" s="1544">
        <v>37135</v>
      </c>
      <c r="AH2" s="1544">
        <v>37165</v>
      </c>
      <c r="AI2" s="1544">
        <v>37196</v>
      </c>
      <c r="AJ2" s="1544">
        <v>37226</v>
      </c>
      <c r="AK2" s="1544">
        <v>37257</v>
      </c>
      <c r="AL2" s="1544">
        <v>37288</v>
      </c>
      <c r="AM2" s="1544">
        <v>37316</v>
      </c>
      <c r="AN2" s="1544">
        <v>37347</v>
      </c>
      <c r="AO2" s="1544">
        <v>37377</v>
      </c>
      <c r="AP2" s="1544">
        <v>37408</v>
      </c>
      <c r="AQ2" s="1544">
        <v>37438</v>
      </c>
      <c r="AR2" s="1544">
        <v>37469</v>
      </c>
      <c r="AS2" s="1544">
        <v>37500</v>
      </c>
      <c r="AT2" s="1544">
        <v>37530</v>
      </c>
      <c r="AU2" s="1544">
        <v>37561</v>
      </c>
      <c r="AV2" s="1544">
        <v>37591</v>
      </c>
      <c r="AW2" s="1544">
        <v>37622</v>
      </c>
      <c r="AX2" s="1544">
        <v>37653</v>
      </c>
      <c r="AY2" s="1544">
        <v>37681</v>
      </c>
      <c r="AZ2" s="1544">
        <v>37712</v>
      </c>
      <c r="BA2" s="1544">
        <v>37742</v>
      </c>
      <c r="BB2" s="1544">
        <v>37773</v>
      </c>
      <c r="BC2" s="1544">
        <v>37803</v>
      </c>
      <c r="BD2" s="1544">
        <v>37834</v>
      </c>
      <c r="BE2" s="1544">
        <v>37865</v>
      </c>
      <c r="BF2" s="1544">
        <v>37895</v>
      </c>
      <c r="BG2" s="1544">
        <v>37926</v>
      </c>
      <c r="BH2" s="1544">
        <v>37956</v>
      </c>
      <c r="BI2" s="1544">
        <v>37987</v>
      </c>
      <c r="BJ2" s="1544">
        <v>38018</v>
      </c>
      <c r="BK2" s="1544">
        <v>38047</v>
      </c>
      <c r="BL2" s="1544">
        <v>38078</v>
      </c>
      <c r="BM2" s="1544">
        <v>38108</v>
      </c>
      <c r="BN2" s="1544">
        <v>38139</v>
      </c>
      <c r="BO2" s="1544">
        <v>38169</v>
      </c>
      <c r="BP2" s="1544">
        <v>38200</v>
      </c>
      <c r="BQ2" s="1544">
        <v>38231</v>
      </c>
      <c r="BR2" s="1544">
        <v>38261</v>
      </c>
      <c r="BS2" s="1544">
        <v>38292</v>
      </c>
      <c r="BT2" s="1544">
        <v>38322</v>
      </c>
      <c r="BU2" s="1544">
        <v>38353</v>
      </c>
      <c r="BV2" s="1544">
        <v>38384</v>
      </c>
      <c r="BW2" s="1544">
        <v>38412</v>
      </c>
      <c r="BX2" s="1544">
        <v>38443</v>
      </c>
      <c r="BY2" s="1544">
        <v>38473</v>
      </c>
      <c r="BZ2" s="1544">
        <v>38504</v>
      </c>
      <c r="CA2" s="1544">
        <v>38534</v>
      </c>
      <c r="CB2" s="1544">
        <v>38565</v>
      </c>
      <c r="CC2" s="1544">
        <v>38596</v>
      </c>
      <c r="CD2" s="1544">
        <v>38626</v>
      </c>
      <c r="CE2" s="1544">
        <v>38657</v>
      </c>
      <c r="CF2" s="1544">
        <v>38687</v>
      </c>
      <c r="CG2" s="1544">
        <v>38718</v>
      </c>
      <c r="CH2" s="1544">
        <v>38749</v>
      </c>
      <c r="CI2" s="1544">
        <v>38777</v>
      </c>
      <c r="CJ2" s="1544">
        <v>38808</v>
      </c>
      <c r="CK2" s="1544">
        <v>38838</v>
      </c>
      <c r="CL2" s="1544">
        <v>38869</v>
      </c>
      <c r="CM2" s="1544">
        <v>38899</v>
      </c>
      <c r="CN2" s="1544">
        <v>38930</v>
      </c>
      <c r="CO2" s="1544">
        <v>38961</v>
      </c>
      <c r="CP2" s="1544">
        <v>38991</v>
      </c>
      <c r="CQ2" s="1544">
        <v>39022</v>
      </c>
      <c r="CR2" s="1544">
        <v>39052</v>
      </c>
      <c r="CS2" s="1544">
        <v>39083</v>
      </c>
      <c r="CT2" s="1544">
        <v>39114</v>
      </c>
      <c r="CU2" s="1544">
        <v>39142</v>
      </c>
      <c r="CV2" s="1544">
        <v>39173</v>
      </c>
      <c r="CW2" s="1544">
        <v>39203</v>
      </c>
      <c r="CX2" s="1544">
        <v>39234</v>
      </c>
      <c r="CY2" s="1544">
        <v>39264</v>
      </c>
      <c r="CZ2" s="1544">
        <v>39295</v>
      </c>
      <c r="DA2" s="1544">
        <v>39326</v>
      </c>
      <c r="DB2" s="1544">
        <v>39356</v>
      </c>
      <c r="DC2" s="1544">
        <v>39387</v>
      </c>
      <c r="DD2" s="1544">
        <v>39417</v>
      </c>
      <c r="DE2" s="1544">
        <v>39448</v>
      </c>
      <c r="DF2" s="1544">
        <v>39479</v>
      </c>
      <c r="DG2" s="1544">
        <v>39508</v>
      </c>
      <c r="DH2" s="1544">
        <v>39539</v>
      </c>
      <c r="DI2" s="1544">
        <v>39569</v>
      </c>
      <c r="DJ2" s="1544">
        <v>39600</v>
      </c>
      <c r="DK2" s="1544">
        <v>39630</v>
      </c>
      <c r="DL2" s="1544">
        <v>39661</v>
      </c>
      <c r="DM2" s="1544">
        <v>39692</v>
      </c>
      <c r="DN2" s="1544">
        <v>39722</v>
      </c>
      <c r="DO2" s="1544">
        <v>39753</v>
      </c>
      <c r="DP2" s="1544">
        <v>39783</v>
      </c>
      <c r="DQ2" s="1544">
        <v>39814</v>
      </c>
      <c r="DR2" s="1544">
        <v>39845</v>
      </c>
      <c r="DS2" s="1544">
        <v>39873</v>
      </c>
      <c r="DT2" s="1544">
        <v>39904</v>
      </c>
      <c r="DU2" s="1544">
        <v>39934</v>
      </c>
      <c r="DV2" s="1544">
        <v>39965</v>
      </c>
      <c r="DW2" s="1544">
        <v>39995</v>
      </c>
      <c r="DX2" s="1544">
        <v>40026</v>
      </c>
      <c r="DY2" s="1544">
        <v>40057</v>
      </c>
      <c r="DZ2" s="1544">
        <v>40087</v>
      </c>
      <c r="EA2" s="1544">
        <v>40118</v>
      </c>
      <c r="EB2" s="1544">
        <v>40148</v>
      </c>
      <c r="EC2" s="1544">
        <v>40179</v>
      </c>
      <c r="ED2" s="1544">
        <v>40210</v>
      </c>
      <c r="EE2" s="1544">
        <v>40238</v>
      </c>
      <c r="EF2" s="1544">
        <v>40269</v>
      </c>
      <c r="EG2" s="1544">
        <v>40299</v>
      </c>
      <c r="EH2" s="1544">
        <v>40330</v>
      </c>
      <c r="EI2" s="1544">
        <v>40360</v>
      </c>
      <c r="EJ2" s="1544">
        <v>40391</v>
      </c>
      <c r="EK2" s="1544">
        <v>40422</v>
      </c>
      <c r="EL2" s="1544">
        <v>40452</v>
      </c>
      <c r="EM2" s="1544">
        <v>40483</v>
      </c>
      <c r="EN2" s="1544">
        <v>40513</v>
      </c>
      <c r="EO2" s="1544">
        <v>40544</v>
      </c>
      <c r="EP2" s="1544">
        <v>40575</v>
      </c>
      <c r="EQ2" s="1544">
        <v>40603</v>
      </c>
      <c r="ER2" s="1544">
        <v>40634</v>
      </c>
      <c r="ES2" s="1544">
        <v>40664</v>
      </c>
      <c r="ET2" s="1544">
        <v>40695</v>
      </c>
      <c r="EU2" s="1544">
        <v>40725</v>
      </c>
      <c r="EV2" s="1544">
        <v>40756</v>
      </c>
      <c r="EW2" s="1544">
        <v>40787</v>
      </c>
      <c r="EX2" s="1544">
        <v>40817</v>
      </c>
      <c r="EY2" s="1544">
        <v>40848</v>
      </c>
      <c r="EZ2" s="1544">
        <v>40878</v>
      </c>
      <c r="FA2" s="1544">
        <v>40909</v>
      </c>
      <c r="FB2" s="1544">
        <v>40940</v>
      </c>
      <c r="FC2" s="1544">
        <v>40969</v>
      </c>
      <c r="FD2" s="1544">
        <v>41000</v>
      </c>
      <c r="FE2" s="1544">
        <v>41030</v>
      </c>
      <c r="FF2" s="1544">
        <v>41061</v>
      </c>
      <c r="FG2" s="1544">
        <v>41091</v>
      </c>
      <c r="FH2" s="1544">
        <v>41122</v>
      </c>
      <c r="FI2" s="1544">
        <v>41153</v>
      </c>
      <c r="FJ2" s="1544">
        <v>41183</v>
      </c>
      <c r="FK2" s="1544">
        <v>41214</v>
      </c>
      <c r="FL2" s="1544">
        <v>41244</v>
      </c>
      <c r="FM2" s="1544">
        <v>41275</v>
      </c>
      <c r="FN2" s="1544">
        <v>41306</v>
      </c>
      <c r="FO2" s="1544">
        <v>41334</v>
      </c>
      <c r="FP2" s="1544">
        <v>41365</v>
      </c>
      <c r="FQ2" s="1544">
        <v>41395</v>
      </c>
      <c r="FR2" s="1544">
        <v>41426</v>
      </c>
      <c r="FS2" s="1544">
        <v>41456</v>
      </c>
      <c r="FT2" s="1544">
        <v>41487</v>
      </c>
      <c r="FU2" s="1544">
        <v>41518</v>
      </c>
      <c r="FV2" s="1544">
        <v>41548</v>
      </c>
      <c r="FW2" s="1544">
        <v>41579</v>
      </c>
      <c r="FX2" s="1544">
        <v>41609</v>
      </c>
      <c r="FY2" s="1544">
        <v>41640</v>
      </c>
      <c r="FZ2" s="1544">
        <v>41671</v>
      </c>
      <c r="GA2" s="1544">
        <v>41699</v>
      </c>
      <c r="GB2" s="1544">
        <v>41730</v>
      </c>
      <c r="GC2" s="1544">
        <v>41760</v>
      </c>
      <c r="GD2" s="1544">
        <v>41791</v>
      </c>
      <c r="GE2" s="1544">
        <v>41821</v>
      </c>
      <c r="GF2" s="1544">
        <v>41852</v>
      </c>
      <c r="GG2" s="1544">
        <v>41883</v>
      </c>
      <c r="GH2" s="1544">
        <v>41913</v>
      </c>
      <c r="GI2" s="1544">
        <v>41944</v>
      </c>
      <c r="GJ2" s="1544">
        <v>41974</v>
      </c>
      <c r="GK2" s="1544">
        <v>42005</v>
      </c>
      <c r="GL2" s="1544">
        <v>42036</v>
      </c>
      <c r="GM2" s="1544">
        <v>42064</v>
      </c>
      <c r="GN2" s="1544">
        <v>42095</v>
      </c>
      <c r="GO2" s="1544">
        <v>42125</v>
      </c>
      <c r="GP2" s="1544">
        <v>42156</v>
      </c>
      <c r="GQ2" s="1544">
        <v>42186</v>
      </c>
      <c r="GR2" s="1544">
        <v>42217</v>
      </c>
      <c r="GS2" s="1544">
        <v>42248</v>
      </c>
      <c r="GT2" s="1544">
        <v>42278</v>
      </c>
      <c r="GU2" s="1544">
        <v>42309</v>
      </c>
      <c r="GV2" s="1544">
        <v>42339</v>
      </c>
      <c r="GW2" s="1544">
        <v>42370</v>
      </c>
      <c r="GX2" s="1544">
        <v>42401</v>
      </c>
      <c r="GY2" s="1544">
        <v>42430</v>
      </c>
      <c r="GZ2" s="1544">
        <v>42461</v>
      </c>
      <c r="HA2" s="1544">
        <v>42491</v>
      </c>
      <c r="HB2" s="1544">
        <v>42522</v>
      </c>
      <c r="HC2" s="1544">
        <v>42552</v>
      </c>
      <c r="HD2" s="1544">
        <v>42583</v>
      </c>
      <c r="HE2" s="1544">
        <v>42614</v>
      </c>
      <c r="HF2" s="1544">
        <v>42644</v>
      </c>
      <c r="HG2" s="1544">
        <v>42675</v>
      </c>
      <c r="HH2" s="1544">
        <v>42705</v>
      </c>
      <c r="HI2" s="1956">
        <v>2017</v>
      </c>
      <c r="HJ2" s="1957"/>
      <c r="HK2" s="1957"/>
      <c r="HL2" s="1957"/>
      <c r="HM2" s="1957"/>
      <c r="HN2" s="1957"/>
      <c r="HO2" s="1957"/>
      <c r="HP2" s="1957"/>
      <c r="HQ2" s="1957"/>
      <c r="HR2" s="1957"/>
      <c r="HS2" s="1957"/>
      <c r="HT2" s="1957"/>
      <c r="HU2" s="1956">
        <v>2018</v>
      </c>
      <c r="HV2" s="1957"/>
      <c r="HW2" s="1957"/>
      <c r="HX2" s="1957"/>
      <c r="HY2" s="1957"/>
      <c r="HZ2" s="1957"/>
      <c r="IA2" s="1957"/>
      <c r="IB2" s="1957"/>
      <c r="IC2" s="1957"/>
      <c r="ID2" s="1957"/>
      <c r="IE2" s="1957"/>
      <c r="IF2" s="1958"/>
      <c r="IG2" s="1956">
        <v>2019</v>
      </c>
      <c r="IH2" s="1957"/>
      <c r="II2" s="1957"/>
      <c r="IJ2" s="1957"/>
      <c r="IK2" s="1957"/>
      <c r="IL2" s="1957"/>
      <c r="IM2" s="1957"/>
      <c r="IN2" s="1957"/>
      <c r="IO2" s="1957"/>
      <c r="IP2" s="1957"/>
      <c r="IQ2" s="1957"/>
      <c r="IR2" s="1958"/>
      <c r="IS2" s="1956">
        <v>2020</v>
      </c>
      <c r="IT2" s="1957"/>
      <c r="IU2" s="1957"/>
      <c r="IV2" s="1957"/>
      <c r="IW2" s="1957"/>
      <c r="IX2" s="1957"/>
      <c r="IY2" s="1957"/>
      <c r="IZ2" s="1957"/>
      <c r="JA2" s="1957"/>
      <c r="JB2" s="1957"/>
      <c r="JC2" s="1957"/>
      <c r="JD2" s="1958"/>
      <c r="JE2" s="1956">
        <v>2021</v>
      </c>
      <c r="JF2" s="1957"/>
      <c r="JG2" s="1957"/>
      <c r="JH2" s="1957"/>
      <c r="JI2" s="1957"/>
      <c r="JJ2" s="1957"/>
      <c r="JK2" s="1957"/>
      <c r="JL2" s="1957"/>
      <c r="JM2" s="1957"/>
      <c r="JN2" s="1957"/>
      <c r="JO2" s="1957"/>
      <c r="JP2" s="1958"/>
      <c r="JQ2" s="1956">
        <v>2022</v>
      </c>
      <c r="JR2" s="1957"/>
      <c r="JS2" s="1957"/>
      <c r="JT2" s="1957"/>
      <c r="JU2" s="1957"/>
      <c r="JV2" s="1957"/>
      <c r="JW2" s="1957"/>
      <c r="JX2" s="1957"/>
      <c r="JY2" s="1957"/>
      <c r="JZ2" s="1957"/>
      <c r="KA2" s="1957"/>
      <c r="KB2" s="1958"/>
      <c r="KC2" s="1956">
        <v>2023</v>
      </c>
      <c r="KD2" s="1957"/>
      <c r="KE2" s="1957"/>
      <c r="KF2" s="1957"/>
      <c r="KG2" s="1957"/>
      <c r="KH2" s="1957"/>
      <c r="KI2" s="1957"/>
      <c r="KJ2" s="1957"/>
      <c r="KK2" s="1957"/>
      <c r="KL2" s="1957"/>
      <c r="KM2" s="1957"/>
      <c r="KN2" s="1958"/>
      <c r="KO2" s="1956">
        <v>2024</v>
      </c>
      <c r="KP2" s="1957"/>
      <c r="KQ2" s="1957"/>
      <c r="KR2" s="1957"/>
      <c r="KS2" s="1957"/>
      <c r="KT2" s="1957"/>
      <c r="KU2" s="1957"/>
      <c r="KV2" s="1957"/>
      <c r="KW2" s="1957"/>
      <c r="KX2" s="1957"/>
      <c r="KY2" s="1957"/>
      <c r="KZ2" s="1958"/>
      <c r="LA2" s="1956">
        <v>2025</v>
      </c>
      <c r="LB2" s="1957"/>
      <c r="LC2" s="1957"/>
      <c r="LD2" s="1957"/>
      <c r="LE2" s="1957"/>
      <c r="LF2" s="1957"/>
      <c r="LG2" s="1957"/>
      <c r="LH2" s="1957"/>
      <c r="LI2" s="1957"/>
      <c r="LJ2" s="1957"/>
      <c r="LK2" s="1957"/>
      <c r="LL2" s="1958"/>
    </row>
    <row r="3" spans="1:326" ht="27.75" customHeight="1" thickBot="1" x14ac:dyDescent="0.5">
      <c r="A3" s="1960"/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545"/>
      <c r="O3" s="1545"/>
      <c r="P3" s="1545"/>
      <c r="Q3" s="1545"/>
      <c r="R3" s="1545"/>
      <c r="S3" s="1545"/>
      <c r="T3" s="1545"/>
      <c r="U3" s="1545"/>
      <c r="V3" s="1545"/>
      <c r="W3" s="1545"/>
      <c r="X3" s="1545"/>
      <c r="Y3" s="1545"/>
      <c r="Z3" s="1545"/>
      <c r="AA3" s="1545"/>
      <c r="AB3" s="1545"/>
      <c r="AC3" s="1545"/>
      <c r="AD3" s="1545"/>
      <c r="AE3" s="1545"/>
      <c r="AF3" s="1545"/>
      <c r="AG3" s="1545"/>
      <c r="AH3" s="1545"/>
      <c r="AI3" s="1545"/>
      <c r="AJ3" s="1545"/>
      <c r="AK3" s="1545"/>
      <c r="AL3" s="1545"/>
      <c r="AM3" s="1545"/>
      <c r="AN3" s="1545"/>
      <c r="AO3" s="1545"/>
      <c r="AP3" s="1545"/>
      <c r="AQ3" s="1545"/>
      <c r="AR3" s="1545"/>
      <c r="AS3" s="1545"/>
      <c r="AT3" s="1545"/>
      <c r="AU3" s="1545"/>
      <c r="AV3" s="1545"/>
      <c r="AW3" s="1545"/>
      <c r="AX3" s="1545"/>
      <c r="AY3" s="1545"/>
      <c r="AZ3" s="1545"/>
      <c r="BA3" s="1545"/>
      <c r="BB3" s="1545"/>
      <c r="BC3" s="1545"/>
      <c r="BD3" s="1545"/>
      <c r="BE3" s="1545"/>
      <c r="BF3" s="1545"/>
      <c r="BG3" s="1545"/>
      <c r="BH3" s="1545"/>
      <c r="BI3" s="1545"/>
      <c r="BJ3" s="1545"/>
      <c r="BK3" s="1545"/>
      <c r="BL3" s="1545"/>
      <c r="BM3" s="1545"/>
      <c r="BN3" s="1545"/>
      <c r="BO3" s="1545"/>
      <c r="BP3" s="1545"/>
      <c r="BQ3" s="1545"/>
      <c r="BR3" s="1545"/>
      <c r="BS3" s="1545"/>
      <c r="BT3" s="1545"/>
      <c r="BU3" s="1545"/>
      <c r="BV3" s="1545"/>
      <c r="BW3" s="1545"/>
      <c r="BX3" s="1545"/>
      <c r="BY3" s="1545"/>
      <c r="BZ3" s="1545"/>
      <c r="CA3" s="1545"/>
      <c r="CB3" s="1545"/>
      <c r="CC3" s="1545"/>
      <c r="CD3" s="1545"/>
      <c r="CE3" s="1545"/>
      <c r="CF3" s="1545"/>
      <c r="CG3" s="1545"/>
      <c r="CH3" s="1545"/>
      <c r="CI3" s="1545"/>
      <c r="CJ3" s="1545"/>
      <c r="CK3" s="1545"/>
      <c r="CL3" s="1545"/>
      <c r="CM3" s="1545"/>
      <c r="CN3" s="1545"/>
      <c r="CO3" s="1545"/>
      <c r="CP3" s="1545"/>
      <c r="CQ3" s="1545"/>
      <c r="CR3" s="1545"/>
      <c r="CS3" s="1545"/>
      <c r="CT3" s="1545"/>
      <c r="CU3" s="1545"/>
      <c r="CV3" s="1545"/>
      <c r="CW3" s="1545"/>
      <c r="CX3" s="1545"/>
      <c r="CY3" s="1545"/>
      <c r="CZ3" s="1545"/>
      <c r="DA3" s="1545"/>
      <c r="DB3" s="1545"/>
      <c r="DC3" s="1545"/>
      <c r="DD3" s="1545"/>
      <c r="DE3" s="1545"/>
      <c r="DF3" s="1545"/>
      <c r="DG3" s="1545"/>
      <c r="DH3" s="1545"/>
      <c r="DI3" s="1545"/>
      <c r="DJ3" s="1545"/>
      <c r="DK3" s="1545"/>
      <c r="DL3" s="1545"/>
      <c r="DM3" s="1545"/>
      <c r="DN3" s="1545"/>
      <c r="DO3" s="1545"/>
      <c r="DP3" s="1545"/>
      <c r="DQ3" s="1545"/>
      <c r="DR3" s="1545"/>
      <c r="DS3" s="1545"/>
      <c r="DT3" s="1545"/>
      <c r="DU3" s="1545"/>
      <c r="DV3" s="1545"/>
      <c r="DW3" s="1545"/>
      <c r="DX3" s="1545"/>
      <c r="DY3" s="1545"/>
      <c r="DZ3" s="1545"/>
      <c r="EA3" s="1545"/>
      <c r="EB3" s="1545"/>
      <c r="EC3" s="1545"/>
      <c r="ED3" s="1545"/>
      <c r="EE3" s="1545"/>
      <c r="EF3" s="1545"/>
      <c r="EG3" s="1545"/>
      <c r="EH3" s="1545"/>
      <c r="EI3" s="1545"/>
      <c r="EJ3" s="1545"/>
      <c r="EK3" s="1545"/>
      <c r="EL3" s="1545"/>
      <c r="EM3" s="1545"/>
      <c r="EN3" s="1545"/>
      <c r="EO3" s="1545"/>
      <c r="EP3" s="1545"/>
      <c r="EQ3" s="1545"/>
      <c r="ER3" s="1545"/>
      <c r="ES3" s="1545"/>
      <c r="ET3" s="1545"/>
      <c r="EU3" s="1545"/>
      <c r="EV3" s="1545"/>
      <c r="EW3" s="1545"/>
      <c r="EX3" s="1545"/>
      <c r="EY3" s="1545"/>
      <c r="EZ3" s="1545"/>
      <c r="FA3" s="1545"/>
      <c r="FB3" s="1545"/>
      <c r="FC3" s="1545"/>
      <c r="FD3" s="1545"/>
      <c r="FE3" s="1545"/>
      <c r="FF3" s="1545"/>
      <c r="FG3" s="1545"/>
      <c r="FH3" s="1545"/>
      <c r="FI3" s="1545"/>
      <c r="FJ3" s="1545"/>
      <c r="FK3" s="1545"/>
      <c r="FL3" s="1545"/>
      <c r="FM3" s="1545"/>
      <c r="FN3" s="1545"/>
      <c r="FO3" s="1545"/>
      <c r="FP3" s="1545"/>
      <c r="FQ3" s="1545"/>
      <c r="FR3" s="1545"/>
      <c r="FS3" s="1545"/>
      <c r="FT3" s="1545"/>
      <c r="FU3" s="1545"/>
      <c r="FV3" s="1545"/>
      <c r="FW3" s="1545"/>
      <c r="FX3" s="1545"/>
      <c r="FY3" s="1545"/>
      <c r="FZ3" s="1545"/>
      <c r="GA3" s="1545"/>
      <c r="GB3" s="1545"/>
      <c r="GC3" s="1545"/>
      <c r="GD3" s="1545"/>
      <c r="GE3" s="1545"/>
      <c r="GF3" s="1545"/>
      <c r="GG3" s="1545"/>
      <c r="GH3" s="1545"/>
      <c r="GI3" s="1545"/>
      <c r="GJ3" s="1545"/>
      <c r="GK3" s="1545"/>
      <c r="GL3" s="1545"/>
      <c r="GM3" s="1545"/>
      <c r="GN3" s="1545"/>
      <c r="GO3" s="1545"/>
      <c r="GP3" s="1545"/>
      <c r="GQ3" s="1545"/>
      <c r="GR3" s="1545"/>
      <c r="GS3" s="1545"/>
      <c r="GT3" s="1545"/>
      <c r="GU3" s="1545"/>
      <c r="GV3" s="1545"/>
      <c r="GW3" s="1545"/>
      <c r="GX3" s="1545"/>
      <c r="GY3" s="1545"/>
      <c r="GZ3" s="1545"/>
      <c r="HA3" s="1545"/>
      <c r="HB3" s="1545"/>
      <c r="HC3" s="1545"/>
      <c r="HD3" s="1545"/>
      <c r="HE3" s="1545"/>
      <c r="HF3" s="1545"/>
      <c r="HG3" s="1545"/>
      <c r="HH3" s="1545"/>
      <c r="HI3" s="1546" t="s">
        <v>79</v>
      </c>
      <c r="HJ3" s="1545" t="s">
        <v>80</v>
      </c>
      <c r="HK3" s="1545" t="s">
        <v>81</v>
      </c>
      <c r="HL3" s="1545" t="s">
        <v>82</v>
      </c>
      <c r="HM3" s="1545" t="s">
        <v>83</v>
      </c>
      <c r="HN3" s="1545" t="s">
        <v>84</v>
      </c>
      <c r="HO3" s="1545" t="s">
        <v>85</v>
      </c>
      <c r="HP3" s="1545" t="s">
        <v>86</v>
      </c>
      <c r="HQ3" s="1545" t="s">
        <v>87</v>
      </c>
      <c r="HR3" s="1545" t="s">
        <v>88</v>
      </c>
      <c r="HS3" s="1545" t="s">
        <v>89</v>
      </c>
      <c r="HT3" s="1545" t="s">
        <v>90</v>
      </c>
      <c r="HU3" s="1546" t="s">
        <v>79</v>
      </c>
      <c r="HV3" s="1545" t="s">
        <v>80</v>
      </c>
      <c r="HW3" s="1545" t="s">
        <v>81</v>
      </c>
      <c r="HX3" s="1545" t="s">
        <v>82</v>
      </c>
      <c r="HY3" s="1545" t="s">
        <v>83</v>
      </c>
      <c r="HZ3" s="1545" t="s">
        <v>84</v>
      </c>
      <c r="IA3" s="1545" t="s">
        <v>91</v>
      </c>
      <c r="IB3" s="1545" t="s">
        <v>86</v>
      </c>
      <c r="IC3" s="1545" t="s">
        <v>87</v>
      </c>
      <c r="ID3" s="1545" t="s">
        <v>88</v>
      </c>
      <c r="IE3" s="1545" t="s">
        <v>89</v>
      </c>
      <c r="IF3" s="1547" t="s">
        <v>90</v>
      </c>
      <c r="IG3" s="1546" t="s">
        <v>79</v>
      </c>
      <c r="IH3" s="1545" t="s">
        <v>80</v>
      </c>
      <c r="II3" s="1545" t="s">
        <v>81</v>
      </c>
      <c r="IJ3" s="1545" t="s">
        <v>130</v>
      </c>
      <c r="IK3" s="1545" t="s">
        <v>83</v>
      </c>
      <c r="IL3" s="1545" t="s">
        <v>84</v>
      </c>
      <c r="IM3" s="1545" t="s">
        <v>85</v>
      </c>
      <c r="IN3" s="1545" t="s">
        <v>86</v>
      </c>
      <c r="IO3" s="1545" t="s">
        <v>87</v>
      </c>
      <c r="IP3" s="1545" t="s">
        <v>88</v>
      </c>
      <c r="IQ3" s="1545" t="s">
        <v>89</v>
      </c>
      <c r="IR3" s="1547" t="s">
        <v>90</v>
      </c>
      <c r="IS3" s="1546" t="s">
        <v>79</v>
      </c>
      <c r="IT3" s="1545" t="s">
        <v>80</v>
      </c>
      <c r="IU3" s="1545" t="s">
        <v>81</v>
      </c>
      <c r="IV3" s="1545" t="s">
        <v>82</v>
      </c>
      <c r="IW3" s="1545" t="s">
        <v>83</v>
      </c>
      <c r="IX3" s="1545" t="s">
        <v>84</v>
      </c>
      <c r="IY3" s="1545" t="s">
        <v>85</v>
      </c>
      <c r="IZ3" s="1545" t="s">
        <v>86</v>
      </c>
      <c r="JA3" s="1545" t="s">
        <v>87</v>
      </c>
      <c r="JB3" s="1545" t="s">
        <v>88</v>
      </c>
      <c r="JC3" s="1545" t="s">
        <v>89</v>
      </c>
      <c r="JD3" s="1547" t="s">
        <v>90</v>
      </c>
      <c r="JE3" s="1546" t="s">
        <v>79</v>
      </c>
      <c r="JF3" s="1545" t="s">
        <v>80</v>
      </c>
      <c r="JG3" s="1545" t="s">
        <v>81</v>
      </c>
      <c r="JH3" s="1545" t="s">
        <v>82</v>
      </c>
      <c r="JI3" s="1545" t="s">
        <v>83</v>
      </c>
      <c r="JJ3" s="1545" t="s">
        <v>84</v>
      </c>
      <c r="JK3" s="1545" t="s">
        <v>85</v>
      </c>
      <c r="JL3" s="1545" t="s">
        <v>86</v>
      </c>
      <c r="JM3" s="1545" t="s">
        <v>87</v>
      </c>
      <c r="JN3" s="1545" t="s">
        <v>88</v>
      </c>
      <c r="JO3" s="1545" t="s">
        <v>89</v>
      </c>
      <c r="JP3" s="1547" t="s">
        <v>90</v>
      </c>
      <c r="JQ3" s="1546" t="s">
        <v>79</v>
      </c>
      <c r="JR3" s="1545" t="s">
        <v>80</v>
      </c>
      <c r="JS3" s="1545" t="s">
        <v>81</v>
      </c>
      <c r="JT3" s="1545" t="s">
        <v>82</v>
      </c>
      <c r="JU3" s="1545" t="s">
        <v>83</v>
      </c>
      <c r="JV3" s="1545" t="s">
        <v>84</v>
      </c>
      <c r="JW3" s="1545" t="s">
        <v>85</v>
      </c>
      <c r="JX3" s="1545" t="s">
        <v>86</v>
      </c>
      <c r="JY3" s="1545" t="s">
        <v>87</v>
      </c>
      <c r="JZ3" s="1545" t="s">
        <v>88</v>
      </c>
      <c r="KA3" s="1545" t="s">
        <v>89</v>
      </c>
      <c r="KB3" s="1547" t="s">
        <v>90</v>
      </c>
      <c r="KC3" s="1546" t="s">
        <v>79</v>
      </c>
      <c r="KD3" s="1545" t="s">
        <v>80</v>
      </c>
      <c r="KE3" s="1545" t="s">
        <v>81</v>
      </c>
      <c r="KF3" s="1545" t="s">
        <v>82</v>
      </c>
      <c r="KG3" s="1545" t="s">
        <v>83</v>
      </c>
      <c r="KH3" s="1545" t="s">
        <v>84</v>
      </c>
      <c r="KI3" s="1545" t="s">
        <v>85</v>
      </c>
      <c r="KJ3" s="1545" t="s">
        <v>86</v>
      </c>
      <c r="KK3" s="1545" t="s">
        <v>87</v>
      </c>
      <c r="KL3" s="1545" t="s">
        <v>88</v>
      </c>
      <c r="KM3" s="1545" t="s">
        <v>89</v>
      </c>
      <c r="KN3" s="1547" t="s">
        <v>90</v>
      </c>
      <c r="KO3" s="1546" t="s">
        <v>79</v>
      </c>
      <c r="KP3" s="1545" t="s">
        <v>80</v>
      </c>
      <c r="KQ3" s="1545" t="s">
        <v>81</v>
      </c>
      <c r="KR3" s="1545" t="s">
        <v>82</v>
      </c>
      <c r="KS3" s="1545" t="s">
        <v>83</v>
      </c>
      <c r="KT3" s="1545" t="s">
        <v>84</v>
      </c>
      <c r="KU3" s="1545" t="s">
        <v>85</v>
      </c>
      <c r="KV3" s="1545" t="s">
        <v>86</v>
      </c>
      <c r="KW3" s="1545" t="s">
        <v>87</v>
      </c>
      <c r="KX3" s="1545" t="s">
        <v>88</v>
      </c>
      <c r="KY3" s="1545" t="s">
        <v>89</v>
      </c>
      <c r="KZ3" s="1547" t="s">
        <v>90</v>
      </c>
      <c r="LA3" s="1546" t="s">
        <v>79</v>
      </c>
      <c r="LB3" s="1545" t="s">
        <v>80</v>
      </c>
      <c r="LC3" s="1545" t="s">
        <v>81</v>
      </c>
      <c r="LD3" s="1545" t="s">
        <v>82</v>
      </c>
      <c r="LE3" s="1545" t="s">
        <v>83</v>
      </c>
      <c r="LF3" s="1545" t="s">
        <v>84</v>
      </c>
      <c r="LG3" s="1545" t="s">
        <v>85</v>
      </c>
      <c r="LH3" s="1545" t="s">
        <v>86</v>
      </c>
      <c r="LI3" s="1545" t="s">
        <v>87</v>
      </c>
      <c r="LJ3" s="1545" t="s">
        <v>88</v>
      </c>
      <c r="LK3" s="1545" t="s">
        <v>89</v>
      </c>
      <c r="LL3" s="1547" t="s">
        <v>90</v>
      </c>
    </row>
    <row r="4" spans="1:326" ht="27.75" customHeight="1" x14ac:dyDescent="0.45">
      <c r="A4" s="1812" t="s">
        <v>131</v>
      </c>
      <c r="B4" s="1813">
        <v>86.749941826628003</v>
      </c>
      <c r="C4" s="1813">
        <v>73.114152440611022</v>
      </c>
      <c r="D4" s="1813">
        <v>23.481782913743995</v>
      </c>
      <c r="E4" s="1813">
        <v>43.749749978710966</v>
      </c>
      <c r="F4" s="1813">
        <v>28.499800455673014</v>
      </c>
      <c r="G4" s="1813">
        <v>22.644558720684984</v>
      </c>
      <c r="H4" s="1813">
        <v>13.004941554352012</v>
      </c>
      <c r="I4" s="1813">
        <v>15.726586768293998</v>
      </c>
      <c r="J4" s="1813">
        <v>23.462635260972007</v>
      </c>
      <c r="K4" s="1813">
        <v>33.159442011858978</v>
      </c>
      <c r="L4" s="1813">
        <v>5.6728766790389553</v>
      </c>
      <c r="M4" s="1813">
        <v>8.1858661928179899</v>
      </c>
      <c r="N4" s="1813">
        <v>9.5932430386720231</v>
      </c>
      <c r="O4" s="1813">
        <v>5.9397754875330024</v>
      </c>
      <c r="P4" s="1813">
        <v>13.345569941198011</v>
      </c>
      <c r="Q4" s="1813">
        <v>0.64402310309298338</v>
      </c>
      <c r="R4" s="1813">
        <v>34.074640072322005</v>
      </c>
      <c r="S4" s="1813">
        <v>-26.560944106352935</v>
      </c>
      <c r="T4" s="1813">
        <v>-29.468649547139091</v>
      </c>
      <c r="U4" s="1813">
        <v>-24.475505321155023</v>
      </c>
      <c r="V4" s="1813">
        <v>-32.174357211613049</v>
      </c>
      <c r="W4" s="1813">
        <v>-11.881900926053012</v>
      </c>
      <c r="X4" s="1813">
        <v>-31.458500465785992</v>
      </c>
      <c r="Y4" s="1813">
        <v>-44.530146942421005</v>
      </c>
      <c r="Z4" s="1813">
        <v>-86.492062734259989</v>
      </c>
      <c r="AA4" s="1813">
        <v>-68.089846988441977</v>
      </c>
      <c r="AB4" s="1813">
        <v>-31.547972661239982</v>
      </c>
      <c r="AC4" s="1813">
        <v>-39.76479419789198</v>
      </c>
      <c r="AD4" s="1813">
        <v>-37.722011557767026</v>
      </c>
      <c r="AE4" s="1813">
        <v>-31.965354589741025</v>
      </c>
      <c r="AF4" s="1813">
        <v>-12.537659934849945</v>
      </c>
      <c r="AG4" s="1813">
        <v>34.867541158467901</v>
      </c>
      <c r="AH4" s="1813">
        <v>106.38220660634404</v>
      </c>
      <c r="AI4" s="1813">
        <v>115.84737137139999</v>
      </c>
      <c r="AJ4" s="1813">
        <v>147.624269364274</v>
      </c>
      <c r="AK4" s="1813">
        <v>171.82675346345295</v>
      </c>
      <c r="AL4" s="1813">
        <v>144.90887249723897</v>
      </c>
      <c r="AM4" s="1813">
        <v>166.213191561868</v>
      </c>
      <c r="AN4" s="1813">
        <v>112.06674556835296</v>
      </c>
      <c r="AO4" s="1813">
        <v>86.584261657182012</v>
      </c>
      <c r="AP4" s="1813">
        <v>121.91857940893492</v>
      </c>
      <c r="AQ4" s="1813">
        <v>133.47962728824996</v>
      </c>
      <c r="AR4" s="1813">
        <v>170.97875285148496</v>
      </c>
      <c r="AS4" s="1813">
        <v>184.21676914063104</v>
      </c>
      <c r="AT4" s="1813">
        <v>307.01382194455101</v>
      </c>
      <c r="AU4" s="1813">
        <v>343.97397554096705</v>
      </c>
      <c r="AV4" s="1813">
        <v>429.02760756642709</v>
      </c>
      <c r="AW4" s="1813">
        <v>426.20976652598</v>
      </c>
      <c r="AX4" s="1813">
        <v>415.16440341553061</v>
      </c>
      <c r="AY4" s="1813">
        <v>430.83134447678793</v>
      </c>
      <c r="AZ4" s="1813">
        <v>469.60983125880892</v>
      </c>
      <c r="BA4" s="1813">
        <v>447.97320824062302</v>
      </c>
      <c r="BB4" s="1813">
        <v>595.86886577459006</v>
      </c>
      <c r="BC4" s="1813">
        <v>569.62745478451802</v>
      </c>
      <c r="BD4" s="1813">
        <v>628.26350831960087</v>
      </c>
      <c r="BE4" s="1813">
        <v>689.16239155463199</v>
      </c>
      <c r="BF4" s="1813">
        <v>806.26664854908404</v>
      </c>
      <c r="BG4" s="1813">
        <v>975.77344483162801</v>
      </c>
      <c r="BH4" s="1813">
        <v>1051.6810022208551</v>
      </c>
      <c r="BI4" s="1813">
        <v>1020.1444475046901</v>
      </c>
      <c r="BJ4" s="1813">
        <v>1050.5489490608416</v>
      </c>
      <c r="BK4" s="1814">
        <v>1043.9017915877157</v>
      </c>
      <c r="BL4" s="1815">
        <v>1039.8009125093113</v>
      </c>
      <c r="BM4" s="1813">
        <v>1008.2492343582811</v>
      </c>
      <c r="BN4" s="1813">
        <v>936.59733919880409</v>
      </c>
      <c r="BO4" s="1813">
        <v>1072.0859935906731</v>
      </c>
      <c r="BP4" s="1813">
        <v>989.18577299973924</v>
      </c>
      <c r="BQ4" s="1813">
        <v>1046.1225537275486</v>
      </c>
      <c r="BR4" s="1813">
        <v>1139.5710807396263</v>
      </c>
      <c r="BS4" s="1813">
        <v>1230.7183352195084</v>
      </c>
      <c r="BT4" s="1813">
        <v>1395.6117434820881</v>
      </c>
      <c r="BU4" s="1813">
        <v>1353.1301321610149</v>
      </c>
      <c r="BV4" s="1813">
        <v>1299.1120275375883</v>
      </c>
      <c r="BW4" s="1813">
        <v>1244.7630584879332</v>
      </c>
      <c r="BX4" s="1813">
        <v>1312.2249626077473</v>
      </c>
      <c r="BY4" s="1813">
        <v>1229.5572205782405</v>
      </c>
      <c r="BZ4" s="1813">
        <v>1182.0456913100052</v>
      </c>
      <c r="CA4" s="1813">
        <v>1198.4308893753325</v>
      </c>
      <c r="CB4" s="1813">
        <v>1206.0601649218247</v>
      </c>
      <c r="CC4" s="1816">
        <v>1239.4250079805233</v>
      </c>
      <c r="CD4" s="1813">
        <v>1348.2130309161012</v>
      </c>
      <c r="CE4" s="1813">
        <v>1327.1987318377403</v>
      </c>
      <c r="CF4" s="1813">
        <v>1563.1815291073599</v>
      </c>
      <c r="CG4" s="1813">
        <v>1554.708174470928</v>
      </c>
      <c r="CH4" s="1813">
        <v>1562.7240717802765</v>
      </c>
      <c r="CI4" s="1813">
        <v>1872.6666527358807</v>
      </c>
      <c r="CJ4" s="1813">
        <v>1917.2738536060244</v>
      </c>
      <c r="CK4" s="1813">
        <v>1858.4232820844315</v>
      </c>
      <c r="CL4" s="1813">
        <v>1929.3314569010943</v>
      </c>
      <c r="CM4" s="1813">
        <v>1847.5609372353099</v>
      </c>
      <c r="CN4" s="1813">
        <v>1829.8813669201061</v>
      </c>
      <c r="CO4" s="1813">
        <v>1723.455681429024</v>
      </c>
      <c r="CP4" s="1813">
        <v>1890.9666368949868</v>
      </c>
      <c r="CQ4" s="1813">
        <v>1936.6349826714181</v>
      </c>
      <c r="CR4" s="1813">
        <v>2184.78372685676</v>
      </c>
      <c r="CS4" s="1813">
        <v>1968.65105731637</v>
      </c>
      <c r="CT4" s="1813">
        <v>1923.6589673749793</v>
      </c>
      <c r="CU4" s="1813">
        <v>1728.9503671945854</v>
      </c>
      <c r="CV4" s="1813">
        <v>1940.9613068995998</v>
      </c>
      <c r="CW4" s="1813">
        <v>1881.3908172581819</v>
      </c>
      <c r="CX4" s="1813">
        <v>1948.9574203738596</v>
      </c>
      <c r="CY4" s="1813">
        <v>1808.2531390416082</v>
      </c>
      <c r="CZ4" s="1813">
        <v>1731.0041144323532</v>
      </c>
      <c r="DA4" s="1813">
        <v>1499.0244686002065</v>
      </c>
      <c r="DB4" s="1813">
        <v>2118.0700983708566</v>
      </c>
      <c r="DC4" s="1813">
        <v>1916.123290382553</v>
      </c>
      <c r="DD4" s="1813">
        <v>2528.8226277769077</v>
      </c>
      <c r="DE4" s="1813">
        <v>2443.1086329510567</v>
      </c>
      <c r="DF4" s="1813">
        <v>2205.6456432045788</v>
      </c>
      <c r="DG4" s="1813">
        <v>2045.1436469592097</v>
      </c>
      <c r="DH4" s="1813">
        <v>2177.039007307239</v>
      </c>
      <c r="DI4" s="1813">
        <v>1966.9252098941015</v>
      </c>
      <c r="DJ4" s="1813">
        <v>1999.0749566215131</v>
      </c>
      <c r="DK4" s="1813">
        <v>1700.0684766805111</v>
      </c>
      <c r="DL4" s="1813">
        <v>2294.4193609237736</v>
      </c>
      <c r="DM4" s="1813">
        <v>2330.9279063926692</v>
      </c>
      <c r="DN4" s="1813">
        <v>1957.0103478994249</v>
      </c>
      <c r="DO4" s="1813">
        <v>1932.4748955438406</v>
      </c>
      <c r="DP4" s="1813">
        <v>2185.7326091396835</v>
      </c>
      <c r="DQ4" s="1813">
        <v>2131.0095517980017</v>
      </c>
      <c r="DR4" s="1813">
        <v>1995.5631716491034</v>
      </c>
      <c r="DS4" s="1813">
        <v>2031.6263936257628</v>
      </c>
      <c r="DT4" s="1813">
        <v>1962.9057503883078</v>
      </c>
      <c r="DU4" s="1813">
        <v>1997.1063793043195</v>
      </c>
      <c r="DV4" s="1813">
        <v>1954.5360666976642</v>
      </c>
      <c r="DW4" s="1813">
        <v>2402.8568092322971</v>
      </c>
      <c r="DX4" s="1813">
        <v>2184.7602190948537</v>
      </c>
      <c r="DY4" s="1813">
        <v>2131.3980994035501</v>
      </c>
      <c r="DZ4" s="1813">
        <v>2917.1692926313895</v>
      </c>
      <c r="EA4" s="1813">
        <v>3388.8283036117841</v>
      </c>
      <c r="EB4" s="1813">
        <v>3935.0408205815629</v>
      </c>
      <c r="EC4" s="1813">
        <v>3928.578430879073</v>
      </c>
      <c r="ED4" s="1813">
        <v>3526.7342722487997</v>
      </c>
      <c r="EE4" s="1813">
        <v>4015.7103343976623</v>
      </c>
      <c r="EF4" s="1813">
        <v>3724.2001926554535</v>
      </c>
      <c r="EG4" s="1813">
        <v>3618.7681021851845</v>
      </c>
      <c r="EH4" s="1813">
        <v>4009.333940305467</v>
      </c>
      <c r="EI4" s="1813">
        <v>3875.6161789187659</v>
      </c>
      <c r="EJ4" s="1813">
        <v>3888.679742048464</v>
      </c>
      <c r="EK4" s="1813">
        <v>3834.5745639979282</v>
      </c>
      <c r="EL4" s="1813">
        <v>4857.8218727121784</v>
      </c>
      <c r="EM4" s="1813">
        <v>5361.3147989082217</v>
      </c>
      <c r="EN4" s="1813">
        <v>5753.9715826998527</v>
      </c>
      <c r="EO4" s="1813">
        <v>6128.7094066159552</v>
      </c>
      <c r="EP4" s="1813">
        <v>6563.5963161536083</v>
      </c>
      <c r="EQ4" s="1813">
        <v>6223.2968268962732</v>
      </c>
      <c r="ER4" s="1813">
        <v>6494.5729456509462</v>
      </c>
      <c r="ES4" s="1813">
        <v>6426.7867965134956</v>
      </c>
      <c r="ET4" s="1813">
        <v>6791.8963465789238</v>
      </c>
      <c r="EU4" s="1813">
        <v>6558.797954246259</v>
      </c>
      <c r="EV4" s="1813">
        <v>6415.5974411645793</v>
      </c>
      <c r="EW4" s="1813">
        <v>6551.0843371933042</v>
      </c>
      <c r="EX4" s="1813">
        <v>7176.8180448168769</v>
      </c>
      <c r="EY4" s="1813">
        <v>7136.7040350394627</v>
      </c>
      <c r="EZ4" s="1813">
        <v>7879.9613205243868</v>
      </c>
      <c r="FA4" s="1813">
        <v>7181.7264388316235</v>
      </c>
      <c r="FB4" s="1813">
        <v>7348.1129528548754</v>
      </c>
      <c r="FC4" s="1813">
        <v>6830.2520535119011</v>
      </c>
      <c r="FD4" s="1813">
        <v>6680.214815209567</v>
      </c>
      <c r="FE4" s="1813">
        <v>6874.9082466594073</v>
      </c>
      <c r="FF4" s="1813">
        <v>6490.7503237394612</v>
      </c>
      <c r="FG4" s="1813">
        <v>5528.606524402393</v>
      </c>
      <c r="FH4" s="1813">
        <v>5466.0474302973471</v>
      </c>
      <c r="FI4" s="1813">
        <v>5625.9545619125929</v>
      </c>
      <c r="FJ4" s="1813">
        <v>7518.0800359139785</v>
      </c>
      <c r="FK4" s="1813">
        <v>7482.2730005948779</v>
      </c>
      <c r="FL4" s="1813">
        <v>6953.3907271537137</v>
      </c>
      <c r="FM4" s="1813">
        <v>6778.9903002143483</v>
      </c>
      <c r="FN4" s="1813">
        <v>6680.9974693239656</v>
      </c>
      <c r="FO4" s="1813">
        <v>6483.0628347105667</v>
      </c>
      <c r="FP4" s="1813">
        <v>5911.9956042264521</v>
      </c>
      <c r="FQ4" s="1813">
        <v>5547.2888213844453</v>
      </c>
      <c r="FR4" s="1813">
        <v>5133.2721637985424</v>
      </c>
      <c r="FS4" s="1813">
        <v>4517.6326971595608</v>
      </c>
      <c r="FT4" s="1813">
        <v>4550.1862870564164</v>
      </c>
      <c r="FU4" s="1813">
        <v>4756.1971677265674</v>
      </c>
      <c r="FV4" s="1813">
        <v>4440.9617413776905</v>
      </c>
      <c r="FW4" s="1813">
        <v>5945.1803854088766</v>
      </c>
      <c r="FX4" s="1813">
        <v>5700.4259423509529</v>
      </c>
      <c r="FY4" s="1813">
        <v>4787.1595266756312</v>
      </c>
      <c r="FZ4" s="1813">
        <v>5143.0988665723207</v>
      </c>
      <c r="GA4" s="1813">
        <v>4803.7291537926076</v>
      </c>
      <c r="GB4" s="1813">
        <v>5221.9748513299974</v>
      </c>
      <c r="GC4" s="1813">
        <v>5165.1031118599976</v>
      </c>
      <c r="GD4" s="1813">
        <v>4264.8748780499955</v>
      </c>
      <c r="GE4" s="1813">
        <v>3812.9068203199986</v>
      </c>
      <c r="GF4" s="1813">
        <v>2610.9964871599982</v>
      </c>
      <c r="GG4" s="1813">
        <v>6281.6675188599993</v>
      </c>
      <c r="GH4" s="1813">
        <v>9133.2203152699967</v>
      </c>
      <c r="GI4" s="1813">
        <v>9398.948577609799</v>
      </c>
      <c r="GJ4" s="1813">
        <v>8991.2943717800008</v>
      </c>
      <c r="GK4" s="1813">
        <v>8991.2943710599993</v>
      </c>
      <c r="GL4" s="1813">
        <v>8302.4973290699982</v>
      </c>
      <c r="GM4" s="1813">
        <v>7342.9294260200031</v>
      </c>
      <c r="GN4" s="1813">
        <v>6767.1994056399999</v>
      </c>
      <c r="GO4" s="1813">
        <v>6138.8967509300001</v>
      </c>
      <c r="GP4" s="1813">
        <v>6159.9061783900033</v>
      </c>
      <c r="GQ4" s="1813">
        <v>3744.25595234</v>
      </c>
      <c r="GR4" s="1813">
        <v>4594.8953082099997</v>
      </c>
      <c r="GS4" s="1813">
        <v>3786.3636250800023</v>
      </c>
      <c r="GT4" s="1813">
        <v>9703.896373800002</v>
      </c>
      <c r="GU4" s="1813">
        <v>10753.877363029991</v>
      </c>
      <c r="GV4" s="1813">
        <v>11514.692126260001</v>
      </c>
      <c r="GW4" s="1813">
        <v>10865.921103419998</v>
      </c>
      <c r="GX4" s="1813">
        <v>9915.5075026100039</v>
      </c>
      <c r="GY4" s="1813">
        <v>10043.955243289998</v>
      </c>
      <c r="GZ4" s="1813">
        <v>10332.25878314</v>
      </c>
      <c r="HA4" s="1813">
        <v>9201.4923981900029</v>
      </c>
      <c r="HB4" s="1813">
        <v>9193.2819134399997</v>
      </c>
      <c r="HC4" s="1813">
        <v>9050.4792113700041</v>
      </c>
      <c r="HD4" s="1813">
        <v>8089.1444820699971</v>
      </c>
      <c r="HE4" s="1813">
        <v>8006.2083050100018</v>
      </c>
      <c r="HF4" s="1813">
        <v>12600.505297449998</v>
      </c>
      <c r="HG4" s="1813">
        <v>13278.344800730001</v>
      </c>
      <c r="HH4" s="1813">
        <v>14946.524945410003</v>
      </c>
      <c r="HI4" s="1813">
        <v>15040.230565859996</v>
      </c>
      <c r="HJ4" s="1813">
        <v>15752.450003130001</v>
      </c>
      <c r="HK4" s="1813">
        <v>14411.236624009996</v>
      </c>
      <c r="HL4" s="1813">
        <v>21542.747709179988</v>
      </c>
      <c r="HM4" s="1813">
        <v>20552.510287330002</v>
      </c>
      <c r="HN4" s="1813">
        <v>19417.517086300002</v>
      </c>
      <c r="HO4" s="1813">
        <v>19480.694099390003</v>
      </c>
      <c r="HP4" s="1813">
        <v>18382.362407220007</v>
      </c>
      <c r="HQ4" s="1813">
        <v>18117.663920150011</v>
      </c>
      <c r="HR4" s="1813">
        <v>18617.819826690011</v>
      </c>
      <c r="HS4" s="1813">
        <v>18991.317311509993</v>
      </c>
      <c r="HT4" s="1813">
        <v>20338.778192750004</v>
      </c>
      <c r="HU4" s="1817">
        <v>19487.438294309995</v>
      </c>
      <c r="HV4" s="1813">
        <v>19028.366076119997</v>
      </c>
      <c r="HW4" s="1813">
        <v>16900.52376392001</v>
      </c>
      <c r="HX4" s="1813">
        <v>16291.488126330001</v>
      </c>
      <c r="HY4" s="1813">
        <v>19147.38726367</v>
      </c>
      <c r="HZ4" s="1813">
        <v>16822.187005230004</v>
      </c>
      <c r="IA4" s="1813">
        <v>17691.939325750001</v>
      </c>
      <c r="IB4" s="1813">
        <v>18133.677034140001</v>
      </c>
      <c r="IC4" s="1813">
        <v>17075.551033090007</v>
      </c>
      <c r="ID4" s="1813">
        <v>15583.089219429996</v>
      </c>
      <c r="IE4" s="1813">
        <v>14871.654656750001</v>
      </c>
      <c r="IF4" s="1818">
        <v>14036.728748789999</v>
      </c>
      <c r="IG4" s="1817">
        <v>13548.63700208</v>
      </c>
      <c r="IH4" s="1813">
        <v>12515.174764920001</v>
      </c>
      <c r="II4" s="1813">
        <v>28919.063513239998</v>
      </c>
      <c r="IJ4" s="1813">
        <v>23145.123537290005</v>
      </c>
      <c r="IK4" s="1813">
        <v>21503.374923069998</v>
      </c>
      <c r="IL4" s="1813">
        <v>20607.503273380011</v>
      </c>
      <c r="IM4" s="1813">
        <v>20182.175216680007</v>
      </c>
      <c r="IN4" s="1813">
        <v>18680.678803229996</v>
      </c>
      <c r="IO4" s="1813">
        <v>17394.116972809999</v>
      </c>
      <c r="IP4" s="1813">
        <v>17665.661984850001</v>
      </c>
      <c r="IQ4" s="1813">
        <v>17584.992838490005</v>
      </c>
      <c r="IR4" s="1818">
        <v>20593.778847829999</v>
      </c>
      <c r="IS4" s="1817">
        <v>17395.188989910006</v>
      </c>
      <c r="IT4" s="1813">
        <v>22603.682201660846</v>
      </c>
      <c r="IU4" s="1813">
        <v>26544.117609429999</v>
      </c>
      <c r="IV4" s="1813">
        <v>26593.130924089997</v>
      </c>
      <c r="IW4" s="1813">
        <v>23949.532468860001</v>
      </c>
      <c r="IX4" s="1813">
        <v>21888.3422231</v>
      </c>
      <c r="IY4" s="1813">
        <v>21682.133121890005</v>
      </c>
      <c r="IZ4" s="1813">
        <v>20292.929236989996</v>
      </c>
      <c r="JA4" s="1813">
        <v>19306.28548118001</v>
      </c>
      <c r="JB4" s="1813">
        <v>19009.261936140007</v>
      </c>
      <c r="JC4" s="1813">
        <v>16970.326963289994</v>
      </c>
      <c r="JD4" s="1813">
        <v>18598.055486130008</v>
      </c>
      <c r="JE4" s="1817">
        <v>18980.551227310003</v>
      </c>
      <c r="JF4" s="1813">
        <v>19132.594647030015</v>
      </c>
      <c r="JG4" s="1813">
        <v>15096.873844909996</v>
      </c>
      <c r="JH4" s="1813">
        <v>27987.305223470004</v>
      </c>
      <c r="JI4" s="1813">
        <v>26446.659445400008</v>
      </c>
      <c r="JJ4" s="1813">
        <v>25384.549479240017</v>
      </c>
      <c r="JK4" s="1813">
        <v>21087.563155849992</v>
      </c>
      <c r="JL4" s="1813">
        <v>18442.810694689997</v>
      </c>
      <c r="JM4" s="1813">
        <v>15199.511378000007</v>
      </c>
      <c r="JN4" s="1813">
        <v>15304.213782219997</v>
      </c>
      <c r="JO4" s="1813">
        <v>10207.769322280012</v>
      </c>
      <c r="JP4" s="1818">
        <v>7531.3490638900012</v>
      </c>
      <c r="JQ4" s="1817">
        <v>6493.5482091999984</v>
      </c>
      <c r="JR4" s="1813">
        <v>4908.3336974099893</v>
      </c>
      <c r="JS4" s="1813">
        <v>3603.5242530400137</v>
      </c>
      <c r="JT4" s="1813">
        <v>-1150.8514781799802</v>
      </c>
      <c r="JU4" s="1813">
        <v>-6587.2726801199969</v>
      </c>
      <c r="JV4" s="1813">
        <v>-7470.9402738399949</v>
      </c>
      <c r="JW4" s="1813">
        <v>-8977.3033935899912</v>
      </c>
      <c r="JX4" s="1813">
        <v>-13987.399533419997</v>
      </c>
      <c r="JY4" s="1813">
        <v>-16665.287148062151</v>
      </c>
      <c r="JZ4" s="1813">
        <v>-19528.24944605997</v>
      </c>
      <c r="KA4" s="1813">
        <v>-24446.837595689991</v>
      </c>
      <c r="KB4" s="1818">
        <v>-10321.151034829989</v>
      </c>
      <c r="KC4" s="1817">
        <f>KC5+KC6</f>
        <v>-12056.096174359996</v>
      </c>
      <c r="KD4" s="1813">
        <f t="shared" ref="KD4:LH4" si="0">KD5+KD6</f>
        <v>-10838.101253160128</v>
      </c>
      <c r="KE4" s="1813">
        <f t="shared" si="0"/>
        <v>-12006.64926795322</v>
      </c>
      <c r="KF4" s="1813">
        <f t="shared" si="0"/>
        <v>-10392.265640099995</v>
      </c>
      <c r="KG4" s="1813">
        <f t="shared" si="0"/>
        <v>-4341.9836531299989</v>
      </c>
      <c r="KH4" s="1813">
        <f t="shared" si="0"/>
        <v>649.68026730000201</v>
      </c>
      <c r="KI4" s="1813">
        <f t="shared" si="0"/>
        <v>-2907.2732387899869</v>
      </c>
      <c r="KJ4" s="1813">
        <f t="shared" si="0"/>
        <v>-3262.5622907299839</v>
      </c>
      <c r="KK4" s="1813">
        <f t="shared" si="0"/>
        <v>-1699.1680608599963</v>
      </c>
      <c r="KL4" s="1813">
        <f t="shared" si="0"/>
        <v>1043.6505130099958</v>
      </c>
      <c r="KM4" s="1813">
        <f t="shared" si="0"/>
        <v>5245.4472905000039</v>
      </c>
      <c r="KN4" s="1818">
        <f t="shared" si="0"/>
        <v>21710.951941280007</v>
      </c>
      <c r="KO4" s="1817">
        <f t="shared" si="0"/>
        <v>25619.758107780002</v>
      </c>
      <c r="KP4" s="1813">
        <f t="shared" si="0"/>
        <v>28259.855438430001</v>
      </c>
      <c r="KQ4" s="1813">
        <f t="shared" si="0"/>
        <v>34094.896680679994</v>
      </c>
      <c r="KR4" s="1813">
        <f t="shared" si="0"/>
        <v>37203.385813419998</v>
      </c>
      <c r="KS4" s="1813">
        <f t="shared" si="0"/>
        <v>42124.04302035999</v>
      </c>
      <c r="KT4" s="1813">
        <f t="shared" si="0"/>
        <v>49084.989481040022</v>
      </c>
      <c r="KU4" s="1813">
        <f t="shared" si="0"/>
        <v>53866.246307541849</v>
      </c>
      <c r="KV4" s="1813">
        <f t="shared" si="0"/>
        <v>53694.045777229978</v>
      </c>
      <c r="KW4" s="1813">
        <f t="shared" si="0"/>
        <v>65801.733391599992</v>
      </c>
      <c r="KX4" s="1813">
        <f t="shared" si="0"/>
        <v>70066.634905129991</v>
      </c>
      <c r="KY4" s="1813">
        <f t="shared" si="0"/>
        <v>74315.546812509987</v>
      </c>
      <c r="KZ4" s="1818">
        <f t="shared" si="0"/>
        <v>85016.451351690019</v>
      </c>
      <c r="LA4" s="1817">
        <f t="shared" si="0"/>
        <v>90391.126768379996</v>
      </c>
      <c r="LB4" s="1813">
        <f t="shared" si="0"/>
        <v>97486.678390799992</v>
      </c>
      <c r="LC4" s="1813">
        <f t="shared" si="0"/>
        <v>102671.41670851001</v>
      </c>
      <c r="LD4" s="1813">
        <f t="shared" si="0"/>
        <v>134538.63718610999</v>
      </c>
      <c r="LE4" s="1813">
        <f t="shared" si="0"/>
        <v>75204.717928889993</v>
      </c>
      <c r="LF4" s="1813">
        <f t="shared" si="0"/>
        <v>75772.120592370004</v>
      </c>
      <c r="LG4" s="1813">
        <f t="shared" si="0"/>
        <v>67625.05</v>
      </c>
      <c r="LH4" s="1813">
        <f t="shared" si="0"/>
        <v>79695.02</v>
      </c>
      <c r="LI4" s="1813">
        <f t="shared" ref="LI4:LL4" si="1">LI5+LI6</f>
        <v>101765.88800000001</v>
      </c>
      <c r="LJ4" s="1822">
        <f t="shared" si="1"/>
        <v>89644.922055709991</v>
      </c>
      <c r="LK4" s="1822">
        <f t="shared" si="1"/>
        <v>99941.330534130015</v>
      </c>
      <c r="LL4" s="167">
        <f t="shared" si="1"/>
        <v>120253.58039911001</v>
      </c>
    </row>
    <row r="5" spans="1:326" ht="27.75" customHeight="1" x14ac:dyDescent="0.45">
      <c r="A5" s="1531" t="s">
        <v>132</v>
      </c>
      <c r="B5" s="1819">
        <v>39.947091826627997</v>
      </c>
      <c r="C5" s="1819">
        <v>42.915372440611016</v>
      </c>
      <c r="D5" s="170">
        <v>0.31346291374399993</v>
      </c>
      <c r="E5" s="170">
        <v>21.540519978710961</v>
      </c>
      <c r="F5" s="170">
        <v>6.1808604556730131</v>
      </c>
      <c r="G5" s="170">
        <v>2.4169087206849826</v>
      </c>
      <c r="H5" s="170">
        <v>-14.727108445647987</v>
      </c>
      <c r="I5" s="170">
        <v>-10.213953231706004</v>
      </c>
      <c r="J5" s="170">
        <v>-7.1020947390279963</v>
      </c>
      <c r="K5" s="170">
        <v>7.4421620118589837</v>
      </c>
      <c r="L5" s="170">
        <v>-3.0904433209610405</v>
      </c>
      <c r="M5" s="170">
        <v>-15.758143807182019</v>
      </c>
      <c r="N5" s="170">
        <v>-6.532026961327996</v>
      </c>
      <c r="O5" s="170">
        <v>-12.194374512466998</v>
      </c>
      <c r="P5" s="170">
        <v>-12.887790058801999</v>
      </c>
      <c r="Q5" s="170">
        <v>-36.402796896907013</v>
      </c>
      <c r="R5" s="170">
        <v>4.723550072321971</v>
      </c>
      <c r="S5" s="170">
        <v>-52.334234106352923</v>
      </c>
      <c r="T5" s="170">
        <v>-48.906789547139077</v>
      </c>
      <c r="U5" s="170">
        <v>-46.257115321155034</v>
      </c>
      <c r="V5" s="170">
        <v>-70.538277211613021</v>
      </c>
      <c r="W5" s="170">
        <v>-39.528000926053011</v>
      </c>
      <c r="X5" s="170">
        <v>-30.080750465785993</v>
      </c>
      <c r="Y5" s="170">
        <v>-40.961656942421008</v>
      </c>
      <c r="Z5" s="170">
        <v>-76.938482734259964</v>
      </c>
      <c r="AA5" s="170">
        <v>-70.064826988441965</v>
      </c>
      <c r="AB5" s="170">
        <v>-55.167772661239979</v>
      </c>
      <c r="AC5" s="170">
        <v>-64.852134197891971</v>
      </c>
      <c r="AD5" s="170">
        <v>-58.177981557766998</v>
      </c>
      <c r="AE5" s="170">
        <v>-67.667134589741011</v>
      </c>
      <c r="AF5" s="170">
        <v>-27.259029934849963</v>
      </c>
      <c r="AG5" s="170">
        <v>-22.157718841532059</v>
      </c>
      <c r="AH5" s="170">
        <v>-23.146723393655986</v>
      </c>
      <c r="AI5" s="170">
        <v>7.9291813713999932</v>
      </c>
      <c r="AJ5" s="170">
        <v>53.454109364274004</v>
      </c>
      <c r="AK5" s="170">
        <v>73.692833463452942</v>
      </c>
      <c r="AL5" s="170">
        <v>34.653902497238995</v>
      </c>
      <c r="AM5" s="170">
        <v>47.112281561867988</v>
      </c>
      <c r="AN5" s="170">
        <v>-12.651314431647025</v>
      </c>
      <c r="AO5" s="170">
        <v>-55.687858342817982</v>
      </c>
      <c r="AP5" s="170">
        <v>-13.048580591065065</v>
      </c>
      <c r="AQ5" s="170">
        <v>-6.4854327117500361</v>
      </c>
      <c r="AR5" s="170">
        <v>15.772922851484967</v>
      </c>
      <c r="AS5" s="170">
        <v>28.241969140631006</v>
      </c>
      <c r="AT5" s="170">
        <v>106.34630194455096</v>
      </c>
      <c r="AU5" s="170">
        <v>139.40173554096705</v>
      </c>
      <c r="AV5" s="170">
        <v>225.6388275664271</v>
      </c>
      <c r="AW5" s="170">
        <v>211.20643652598002</v>
      </c>
      <c r="AX5" s="170">
        <v>190.84764852238604</v>
      </c>
      <c r="AY5" s="170">
        <v>200.18879447678799</v>
      </c>
      <c r="AZ5" s="170">
        <v>220.74296125880889</v>
      </c>
      <c r="BA5" s="170">
        <v>180.52168824062301</v>
      </c>
      <c r="BB5" s="1819">
        <v>355.57846577459003</v>
      </c>
      <c r="BC5" s="1819">
        <v>407.65040478451806</v>
      </c>
      <c r="BD5" s="1819">
        <v>450.10450831960088</v>
      </c>
      <c r="BE5" s="1819">
        <v>506.49975155463198</v>
      </c>
      <c r="BF5" s="1819">
        <v>633.28089854908399</v>
      </c>
      <c r="BG5" s="1819">
        <v>775.16953483162797</v>
      </c>
      <c r="BH5" s="1819">
        <v>853.13123222085517</v>
      </c>
      <c r="BI5" s="1819">
        <v>799.36975303703207</v>
      </c>
      <c r="BJ5" s="1819">
        <v>802.82943824176311</v>
      </c>
      <c r="BK5" s="1820">
        <v>771.76940662735603</v>
      </c>
      <c r="BL5" s="1819">
        <v>806.73084666411796</v>
      </c>
      <c r="BM5" s="1819">
        <v>805.634215948563</v>
      </c>
      <c r="BN5" s="1819">
        <v>748.372742392801</v>
      </c>
      <c r="BO5" s="1819">
        <v>842.20667801965214</v>
      </c>
      <c r="BP5" s="1819">
        <v>772.29051432646611</v>
      </c>
      <c r="BQ5" s="1819">
        <v>821.34475595141998</v>
      </c>
      <c r="BR5" s="1819">
        <v>905.56659137032307</v>
      </c>
      <c r="BS5" s="1819">
        <v>1022.4587440091852</v>
      </c>
      <c r="BT5" s="1819">
        <v>1107.0713763718252</v>
      </c>
      <c r="BU5" s="1819">
        <v>1067.3030394315642</v>
      </c>
      <c r="BV5" s="1819">
        <v>1002.1385328006219</v>
      </c>
      <c r="BW5" s="170">
        <v>948.436459636927</v>
      </c>
      <c r="BX5" s="170">
        <v>935.02161322049983</v>
      </c>
      <c r="BY5" s="170">
        <v>886.06359294469007</v>
      </c>
      <c r="BZ5" s="170">
        <v>897.06086720710812</v>
      </c>
      <c r="CA5" s="170">
        <v>928.33798968639894</v>
      </c>
      <c r="CB5" s="170">
        <v>913.77920496564809</v>
      </c>
      <c r="CC5" s="171">
        <v>1042.009700787085</v>
      </c>
      <c r="CD5" s="170">
        <v>1034.8020234142962</v>
      </c>
      <c r="CE5" s="170">
        <v>1086.5913783360079</v>
      </c>
      <c r="CF5" s="170">
        <v>1299.5990860343861</v>
      </c>
      <c r="CG5" s="170">
        <v>1301.1847690093157</v>
      </c>
      <c r="CH5" s="1819">
        <v>1287.810805951631</v>
      </c>
      <c r="CI5" s="1819">
        <v>1585.0484859200831</v>
      </c>
      <c r="CJ5" s="1819">
        <v>1613.9223953828289</v>
      </c>
      <c r="CK5" s="1819">
        <v>1581.301510907793</v>
      </c>
      <c r="CL5" s="1819">
        <v>1657.0770907826779</v>
      </c>
      <c r="CM5" s="1819">
        <v>1601.64805009254</v>
      </c>
      <c r="CN5" s="1819">
        <v>1537.5246979479907</v>
      </c>
      <c r="CO5" s="1819">
        <v>1410.9834682693709</v>
      </c>
      <c r="CP5" s="1819">
        <v>1593.9506284361582</v>
      </c>
      <c r="CQ5" s="1819">
        <v>1610.4389554673799</v>
      </c>
      <c r="CR5" s="1819">
        <v>1891.7238530340223</v>
      </c>
      <c r="CS5" s="1819">
        <v>1731.8039635711257</v>
      </c>
      <c r="CT5" s="1819">
        <v>1685.6591672340762</v>
      </c>
      <c r="CU5" s="1819">
        <v>1567.5555545255411</v>
      </c>
      <c r="CV5" s="1819">
        <v>1718.4470382680397</v>
      </c>
      <c r="CW5" s="1819">
        <v>1695.6483047958084</v>
      </c>
      <c r="CX5" s="1819">
        <v>1774.7094955670373</v>
      </c>
      <c r="CY5" s="1819">
        <v>1696.78</v>
      </c>
      <c r="CZ5" s="1819">
        <v>1539.5299924599999</v>
      </c>
      <c r="DA5" s="1819">
        <v>1491.5393585999998</v>
      </c>
      <c r="DB5" s="1819">
        <v>2068.0703007810002</v>
      </c>
      <c r="DC5" s="1819">
        <v>1914.3448971192001</v>
      </c>
      <c r="DD5" s="1819">
        <v>2466.467224349999</v>
      </c>
      <c r="DE5" s="1819">
        <v>2285.0223479000001</v>
      </c>
      <c r="DF5" s="1819">
        <v>2119.7267109999998</v>
      </c>
      <c r="DG5" s="1819">
        <v>1939.4464408680003</v>
      </c>
      <c r="DH5" s="1819">
        <v>2018.6423346012998</v>
      </c>
      <c r="DI5" s="1819">
        <v>1836.2075795519997</v>
      </c>
      <c r="DJ5" s="1819">
        <v>1852.8216549176007</v>
      </c>
      <c r="DK5" s="1819">
        <v>1534.9482513267999</v>
      </c>
      <c r="DL5" s="1819">
        <v>2058.4189247949994</v>
      </c>
      <c r="DM5" s="1819">
        <v>2099.997218084</v>
      </c>
      <c r="DN5" s="1819">
        <v>1802.7666824599999</v>
      </c>
      <c r="DO5" s="1819">
        <v>1795.8070558356999</v>
      </c>
      <c r="DP5" s="1819">
        <v>1930.8956913734005</v>
      </c>
      <c r="DQ5" s="1819">
        <v>1928.9073006591</v>
      </c>
      <c r="DR5" s="1819">
        <v>1723.702734198899</v>
      </c>
      <c r="DS5" s="1819">
        <v>1671.5280766930002</v>
      </c>
      <c r="DT5" s="1819">
        <v>1534.3221535851997</v>
      </c>
      <c r="DU5" s="1819">
        <v>1486.4364514342999</v>
      </c>
      <c r="DV5" s="1819">
        <v>1466.7377464382</v>
      </c>
      <c r="DW5" s="1819">
        <v>1621.7488732661</v>
      </c>
      <c r="DX5" s="1819">
        <v>1576.7242460862003</v>
      </c>
      <c r="DY5" s="1819">
        <v>1616.6599665665995</v>
      </c>
      <c r="DZ5" s="1819">
        <v>2323.6028176354998</v>
      </c>
      <c r="EA5" s="1819">
        <v>2837.2521876034998</v>
      </c>
      <c r="EB5" s="1819">
        <v>3270.9675450400014</v>
      </c>
      <c r="EC5" s="1819">
        <v>3290.8288274363003</v>
      </c>
      <c r="ED5" s="1819">
        <v>3134.8114117837004</v>
      </c>
      <c r="EE5" s="1819">
        <v>3456.288371636801</v>
      </c>
      <c r="EF5" s="1819">
        <v>3316.7594778129996</v>
      </c>
      <c r="EG5" s="1819">
        <v>3270.5030686890991</v>
      </c>
      <c r="EH5" s="1819">
        <v>3530.0857251053985</v>
      </c>
      <c r="EI5" s="1819">
        <v>3335.3158035643996</v>
      </c>
      <c r="EJ5" s="1819">
        <v>3276.74534576</v>
      </c>
      <c r="EK5" s="1819">
        <v>3291.2527954299999</v>
      </c>
      <c r="EL5" s="1819">
        <v>4286.7404129099987</v>
      </c>
      <c r="EM5" s="1819">
        <v>4907.718465160001</v>
      </c>
      <c r="EN5" s="1819">
        <v>5240.9193065200006</v>
      </c>
      <c r="EO5" s="1819">
        <v>5649.2256667900019</v>
      </c>
      <c r="EP5" s="1819">
        <v>5686.8067355800003</v>
      </c>
      <c r="EQ5" s="1819">
        <v>5237.123130240001</v>
      </c>
      <c r="ER5" s="1819">
        <v>5605.3560877999998</v>
      </c>
      <c r="ES5" s="1819">
        <v>5504.3204861099985</v>
      </c>
      <c r="ET5" s="1819">
        <v>5485.1586234100005</v>
      </c>
      <c r="EU5" s="1819">
        <v>5299.3546167799996</v>
      </c>
      <c r="EV5" s="1819">
        <v>5110.550634709999</v>
      </c>
      <c r="EW5" s="1819">
        <v>5311.0263979099991</v>
      </c>
      <c r="EX5" s="1819">
        <v>5931.0054505700009</v>
      </c>
      <c r="EY5" s="1819">
        <v>5791.0969192400007</v>
      </c>
      <c r="EZ5" s="1819">
        <v>6669.5980491100008</v>
      </c>
      <c r="FA5" s="1819">
        <v>5718.5816941999992</v>
      </c>
      <c r="FB5" s="1819">
        <v>5762.86345876</v>
      </c>
      <c r="FC5" s="1819">
        <v>5324.0204484000005</v>
      </c>
      <c r="FD5" s="1819">
        <v>4978.9059594600003</v>
      </c>
      <c r="FE5" s="1819">
        <v>4846.8438368400002</v>
      </c>
      <c r="FF5" s="1819">
        <v>4483.2819571300015</v>
      </c>
      <c r="FG5" s="1819">
        <v>3989.7408370599983</v>
      </c>
      <c r="FH5" s="1819">
        <v>3690.2180929899996</v>
      </c>
      <c r="FI5" s="1819">
        <v>4037.8350283999989</v>
      </c>
      <c r="FJ5" s="1819">
        <v>6123.2202746799994</v>
      </c>
      <c r="FK5" s="1819">
        <v>6271.9944144400024</v>
      </c>
      <c r="FL5" s="1819">
        <v>5781.0641625400012</v>
      </c>
      <c r="FM5" s="1819">
        <v>5978.1598044900002</v>
      </c>
      <c r="FN5" s="1819">
        <v>6016.6340544199993</v>
      </c>
      <c r="FO5" s="1819">
        <v>5832.2179340800003</v>
      </c>
      <c r="FP5" s="1819">
        <v>5676.2112660500006</v>
      </c>
      <c r="FQ5" s="1819">
        <v>5063.4235918200029</v>
      </c>
      <c r="FR5" s="1819">
        <v>5015.1065218100011</v>
      </c>
      <c r="FS5" s="1819">
        <v>4997.4145317600014</v>
      </c>
      <c r="FT5" s="1819">
        <v>5119.5047566799994</v>
      </c>
      <c r="FU5" s="1819">
        <v>4666.1664624000014</v>
      </c>
      <c r="FV5" s="1819">
        <v>4920.161702749996</v>
      </c>
      <c r="FW5" s="1819">
        <v>6356.569711289997</v>
      </c>
      <c r="FX5" s="1819">
        <v>5972.7075743499981</v>
      </c>
      <c r="FY5" s="1819">
        <v>5336.221555510002</v>
      </c>
      <c r="FZ5" s="1819">
        <v>5311.4553060799981</v>
      </c>
      <c r="GA5" s="1819">
        <v>4988.2422147399993</v>
      </c>
      <c r="GB5" s="1819">
        <v>4366.0622918199979</v>
      </c>
      <c r="GC5" s="1819">
        <v>4455.8013295699984</v>
      </c>
      <c r="GD5" s="1819">
        <v>4222.4122407999948</v>
      </c>
      <c r="GE5" s="1819">
        <v>3681.9273899999989</v>
      </c>
      <c r="GF5" s="1819">
        <v>3431.9198305799978</v>
      </c>
      <c r="GG5" s="1819">
        <v>7360.3904268599972</v>
      </c>
      <c r="GH5" s="1819">
        <v>9475.2982699999975</v>
      </c>
      <c r="GI5" s="1819">
        <v>10059.013899999998</v>
      </c>
      <c r="GJ5" s="1819">
        <v>8677.7810107200003</v>
      </c>
      <c r="GK5" s="1819">
        <v>8677.7810100000006</v>
      </c>
      <c r="GL5" s="1819">
        <v>7588.8111670399985</v>
      </c>
      <c r="GM5" s="1819">
        <v>7049.0350216400029</v>
      </c>
      <c r="GN5" s="1819">
        <v>6574.1889511999989</v>
      </c>
      <c r="GO5" s="1819">
        <v>5595.2758702499996</v>
      </c>
      <c r="GP5" s="1819">
        <v>4819.6699380600021</v>
      </c>
      <c r="GQ5" s="1819">
        <v>2941.73154084</v>
      </c>
      <c r="GR5" s="1819">
        <v>4175.1018799999993</v>
      </c>
      <c r="GS5" s="1819">
        <v>3127.8087552900015</v>
      </c>
      <c r="GT5" s="1819">
        <v>8915.4412662400009</v>
      </c>
      <c r="GU5" s="1819">
        <v>9927.2760198799915</v>
      </c>
      <c r="GV5" s="1819">
        <v>10317.997123310002</v>
      </c>
      <c r="GW5" s="1819">
        <v>10001.615730969999</v>
      </c>
      <c r="GX5" s="1819">
        <v>8260.2098768000051</v>
      </c>
      <c r="GY5" s="1819">
        <v>8177.2394395599977</v>
      </c>
      <c r="GZ5" s="1819">
        <v>8547.8544209799984</v>
      </c>
      <c r="HA5" s="1819">
        <v>7740.9415636000022</v>
      </c>
      <c r="HB5" s="1819">
        <v>6807.4079179499986</v>
      </c>
      <c r="HC5" s="1819">
        <v>6395.9101394300033</v>
      </c>
      <c r="HD5" s="1819">
        <v>5743.6586419099976</v>
      </c>
      <c r="HE5" s="1819">
        <v>4809.586605370002</v>
      </c>
      <c r="HF5" s="1819">
        <v>10102.426142019998</v>
      </c>
      <c r="HG5" s="1819">
        <v>11071.686973810003</v>
      </c>
      <c r="HH5" s="1819">
        <v>11880.054670770003</v>
      </c>
      <c r="HI5" s="1819">
        <v>11085.159075199997</v>
      </c>
      <c r="HJ5" s="1819">
        <v>11682.21674469</v>
      </c>
      <c r="HK5" s="1819">
        <v>10538.427283249997</v>
      </c>
      <c r="HL5" s="1819">
        <v>18719.412405589992</v>
      </c>
      <c r="HM5" s="1819">
        <v>18439.741583910003</v>
      </c>
      <c r="HN5" s="1819">
        <v>17640.21235519</v>
      </c>
      <c r="HO5" s="1819">
        <v>16763.503229980004</v>
      </c>
      <c r="HP5" s="1819">
        <v>15535.336430990004</v>
      </c>
      <c r="HQ5" s="1819">
        <v>14077.479147900011</v>
      </c>
      <c r="HR5" s="1819">
        <v>14407.67907413001</v>
      </c>
      <c r="HS5" s="1819">
        <v>16458.947877109993</v>
      </c>
      <c r="HT5" s="1819">
        <v>16900.498888400005</v>
      </c>
      <c r="HU5" s="169">
        <v>15976.829774709997</v>
      </c>
      <c r="HV5" s="1819">
        <v>14692.757976519999</v>
      </c>
      <c r="HW5" s="1819">
        <v>14642.477295940011</v>
      </c>
      <c r="HX5" s="1819">
        <v>14516.720929770001</v>
      </c>
      <c r="HY5" s="1819">
        <v>18039.477059450001</v>
      </c>
      <c r="HZ5" s="1819">
        <v>16196.520732350004</v>
      </c>
      <c r="IA5" s="1819">
        <v>15238.911473130003</v>
      </c>
      <c r="IB5" s="1819">
        <v>15281.427543880003</v>
      </c>
      <c r="IC5" s="1819">
        <v>15251.581332740005</v>
      </c>
      <c r="ID5" s="1819">
        <v>13411.461073749995</v>
      </c>
      <c r="IE5" s="1819">
        <v>13373.925235230001</v>
      </c>
      <c r="IF5" s="172">
        <v>12762.764526049999</v>
      </c>
      <c r="IG5" s="169">
        <v>12047.960259999998</v>
      </c>
      <c r="IH5" s="1819">
        <v>11183.150320000001</v>
      </c>
      <c r="II5" s="1819">
        <v>27183.461537329997</v>
      </c>
      <c r="IJ5" s="1819">
        <v>21900.148738020001</v>
      </c>
      <c r="IK5" s="1819">
        <v>20435.672562100001</v>
      </c>
      <c r="IL5" s="1819">
        <v>18717.226046000011</v>
      </c>
      <c r="IM5" s="1819">
        <v>17511.410876450005</v>
      </c>
      <c r="IN5" s="1819">
        <v>18177.356604199998</v>
      </c>
      <c r="IO5" s="1819">
        <v>16603.678034569999</v>
      </c>
      <c r="IP5" s="1819">
        <v>17656.388353169998</v>
      </c>
      <c r="IQ5" s="1819">
        <v>17346.920460320009</v>
      </c>
      <c r="IR5" s="172">
        <v>19923.321716809998</v>
      </c>
      <c r="IS5" s="169">
        <v>19036.116689430004</v>
      </c>
      <c r="IT5" s="1819">
        <v>22680.252360600007</v>
      </c>
      <c r="IU5" s="1819">
        <v>27685.528864819997</v>
      </c>
      <c r="IV5" s="1819">
        <v>26449.501533379997</v>
      </c>
      <c r="IW5" s="1819">
        <v>23761.383605770003</v>
      </c>
      <c r="IX5" s="1819">
        <v>20458.680264189999</v>
      </c>
      <c r="IY5" s="1819">
        <v>18608.783120110005</v>
      </c>
      <c r="IZ5" s="1819">
        <v>17030.746952419999</v>
      </c>
      <c r="JA5" s="1819">
        <v>16557.471145620009</v>
      </c>
      <c r="JB5" s="1819">
        <v>17493.652100170013</v>
      </c>
      <c r="JC5" s="1819">
        <v>14977.109632699996</v>
      </c>
      <c r="JD5" s="1819">
        <v>14121.482686090007</v>
      </c>
      <c r="JE5" s="169">
        <v>16105.204923550002</v>
      </c>
      <c r="JF5" s="1819">
        <v>15460.676515590012</v>
      </c>
      <c r="JG5" s="1819">
        <v>11740.527055549994</v>
      </c>
      <c r="JH5" s="1819">
        <v>26967.136575000011</v>
      </c>
      <c r="JI5" s="1819">
        <v>26592.031703940003</v>
      </c>
      <c r="JJ5" s="1819">
        <v>25033.840428360014</v>
      </c>
      <c r="JK5" s="1819">
        <v>23575.227125719994</v>
      </c>
      <c r="JL5" s="1819">
        <v>21169.245097939998</v>
      </c>
      <c r="JM5" s="1819">
        <v>16504.310150020003</v>
      </c>
      <c r="JN5" s="1819">
        <v>17247.010717089997</v>
      </c>
      <c r="JO5" s="1819">
        <v>13208.549535950013</v>
      </c>
      <c r="JP5" s="172">
        <v>8247.0170336700012</v>
      </c>
      <c r="JQ5" s="169">
        <v>9315.0558971799983</v>
      </c>
      <c r="JR5" s="1819">
        <v>9154.3317018799935</v>
      </c>
      <c r="JS5" s="1819">
        <v>4485.8574908300116</v>
      </c>
      <c r="JT5" s="1819">
        <v>1453.0884950100183</v>
      </c>
      <c r="JU5" s="1819">
        <v>-3813.3407545699997</v>
      </c>
      <c r="JV5" s="1819">
        <v>-6401.9318181199951</v>
      </c>
      <c r="JW5" s="1819">
        <v>-8995.1969271799917</v>
      </c>
      <c r="JX5" s="1819">
        <v>-14375.538127379999</v>
      </c>
      <c r="JY5" s="1819">
        <v>-16871.080587039993</v>
      </c>
      <c r="JZ5" s="1819">
        <v>-21098.910811989979</v>
      </c>
      <c r="KA5" s="1819">
        <v>-31490.119948839991</v>
      </c>
      <c r="KB5" s="172">
        <v>-17487.615664329991</v>
      </c>
      <c r="KC5" s="169">
        <v>-21311.004444009995</v>
      </c>
      <c r="KD5" s="1819">
        <v>-21493.901402630003</v>
      </c>
      <c r="KE5" s="1819">
        <v>-23944.898297459989</v>
      </c>
      <c r="KF5" s="1819">
        <v>-22971.161979339995</v>
      </c>
      <c r="KG5" s="1819">
        <v>-17154.595096819998</v>
      </c>
      <c r="KH5" s="1819">
        <v>-13750.266264739997</v>
      </c>
      <c r="KI5" s="1819">
        <v>-15749.785906959989</v>
      </c>
      <c r="KJ5" s="1819">
        <v>-16909.369960329986</v>
      </c>
      <c r="KK5" s="1819">
        <v>-16263.128284359998</v>
      </c>
      <c r="KL5" s="1819">
        <v>-14153.566630029998</v>
      </c>
      <c r="KM5" s="1819">
        <v>-9723.050920439995</v>
      </c>
      <c r="KN5" s="172">
        <v>4021.1176266400071</v>
      </c>
      <c r="KO5" s="169">
        <v>10047.9432337</v>
      </c>
      <c r="KP5" s="1819">
        <v>9530.1600156200002</v>
      </c>
      <c r="KQ5" s="1819">
        <v>13260.810289339997</v>
      </c>
      <c r="KR5" s="1819">
        <v>14426.565749589994</v>
      </c>
      <c r="KS5" s="1819">
        <v>16096.552131219991</v>
      </c>
      <c r="KT5" s="1819">
        <v>23057.189687380021</v>
      </c>
      <c r="KU5" s="1819">
        <v>27477.049843279972</v>
      </c>
      <c r="KV5" s="1819">
        <v>27734.58676470998</v>
      </c>
      <c r="KW5" s="1819">
        <v>34489.38423743999</v>
      </c>
      <c r="KX5" s="1819">
        <v>33675.593776759997</v>
      </c>
      <c r="KY5" s="1819">
        <v>35652.898205349993</v>
      </c>
      <c r="KZ5" s="172">
        <v>45246.25442525003</v>
      </c>
      <c r="LA5" s="169">
        <v>48664.935334659989</v>
      </c>
      <c r="LB5" s="1819">
        <v>58014.870635149993</v>
      </c>
      <c r="LC5" s="1819">
        <v>65439.106091500005</v>
      </c>
      <c r="LD5" s="1819">
        <v>96889.982520919977</v>
      </c>
      <c r="LE5" s="1819">
        <v>50189.41707892</v>
      </c>
      <c r="LF5" s="1819">
        <v>57633.889280230003</v>
      </c>
      <c r="LG5" s="1819">
        <v>48854.8</v>
      </c>
      <c r="LH5" s="1819">
        <v>57250.04</v>
      </c>
      <c r="LI5" s="1819">
        <v>75071.648000000001</v>
      </c>
      <c r="LJ5" s="1819">
        <v>64712.719294779985</v>
      </c>
      <c r="LK5" s="1819">
        <v>75780.416256140015</v>
      </c>
      <c r="LL5" s="172">
        <v>98298.109529110006</v>
      </c>
      <c r="LM5" s="173"/>
      <c r="LN5" s="173"/>
    </row>
    <row r="6" spans="1:326" ht="27.75" customHeight="1" x14ac:dyDescent="0.45">
      <c r="A6" s="1531" t="s">
        <v>133</v>
      </c>
      <c r="B6" s="165">
        <v>46.802849999999999</v>
      </c>
      <c r="C6" s="165">
        <v>30.198779999999999</v>
      </c>
      <c r="D6" s="175">
        <v>23.168319999999994</v>
      </c>
      <c r="E6" s="175">
        <v>22.209230000000005</v>
      </c>
      <c r="F6" s="175">
        <v>22.318940000000001</v>
      </c>
      <c r="G6" s="175">
        <v>20.227650000000001</v>
      </c>
      <c r="H6" s="175">
        <v>27.732050000000001</v>
      </c>
      <c r="I6" s="175">
        <v>25.940540000000002</v>
      </c>
      <c r="J6" s="175">
        <v>30.564730000000004</v>
      </c>
      <c r="K6" s="175">
        <v>25.717279999999992</v>
      </c>
      <c r="L6" s="175">
        <v>8.7633199999999949</v>
      </c>
      <c r="M6" s="175">
        <v>23.944010000000009</v>
      </c>
      <c r="N6" s="175">
        <v>16.125270000000018</v>
      </c>
      <c r="O6" s="175">
        <v>18.134150000000002</v>
      </c>
      <c r="P6" s="175">
        <v>26.233360000000008</v>
      </c>
      <c r="Q6" s="175">
        <v>37.046819999999997</v>
      </c>
      <c r="R6" s="176">
        <v>29.351090000000038</v>
      </c>
      <c r="S6" s="175">
        <v>25.773289999999992</v>
      </c>
      <c r="T6" s="175">
        <v>19.43813999999999</v>
      </c>
      <c r="U6" s="175">
        <v>21.781610000000008</v>
      </c>
      <c r="V6" s="175">
        <v>38.363919999999972</v>
      </c>
      <c r="W6" s="175">
        <v>27.646100000000001</v>
      </c>
      <c r="X6" s="175">
        <v>-1.37775</v>
      </c>
      <c r="Y6" s="175">
        <v>-3.5684899999999908</v>
      </c>
      <c r="Z6" s="175">
        <v>-9.5535800000000286</v>
      </c>
      <c r="AA6" s="175">
        <v>1.9749799999999813</v>
      </c>
      <c r="AB6" s="175">
        <v>23.619800000000001</v>
      </c>
      <c r="AC6" s="175">
        <v>25.08733999999999</v>
      </c>
      <c r="AD6" s="165">
        <v>20.455969999999972</v>
      </c>
      <c r="AE6" s="165">
        <v>35.701779999999978</v>
      </c>
      <c r="AF6" s="175">
        <v>14.721370000000018</v>
      </c>
      <c r="AG6" s="165">
        <v>57.02525999999996</v>
      </c>
      <c r="AH6" s="165">
        <v>129.52893000000003</v>
      </c>
      <c r="AI6" s="165">
        <v>107.91819</v>
      </c>
      <c r="AJ6" s="165">
        <v>94.170159999999981</v>
      </c>
      <c r="AK6" s="165">
        <v>98.133919999999989</v>
      </c>
      <c r="AL6" s="165">
        <v>110.25497</v>
      </c>
      <c r="AM6" s="165">
        <v>119.10091000000001</v>
      </c>
      <c r="AN6" s="165">
        <v>124.71805999999998</v>
      </c>
      <c r="AO6" s="165">
        <v>142.27212</v>
      </c>
      <c r="AP6" s="165">
        <v>134.96715999999998</v>
      </c>
      <c r="AQ6" s="165">
        <v>139.96505999999999</v>
      </c>
      <c r="AR6" s="165">
        <v>155.20582999999999</v>
      </c>
      <c r="AS6" s="165">
        <v>155.97480000000002</v>
      </c>
      <c r="AT6" s="165">
        <v>200.66752</v>
      </c>
      <c r="AU6" s="165">
        <v>204.57223999999999</v>
      </c>
      <c r="AV6" s="165">
        <v>203.38878</v>
      </c>
      <c r="AW6" s="165">
        <v>215.00332999999998</v>
      </c>
      <c r="AX6" s="165">
        <v>224.3167548931446</v>
      </c>
      <c r="AY6" s="165">
        <v>230.64255</v>
      </c>
      <c r="AZ6" s="165">
        <v>248.86687000000001</v>
      </c>
      <c r="BA6" s="165">
        <v>267.45151999999996</v>
      </c>
      <c r="BB6" s="165">
        <v>240.29040000000001</v>
      </c>
      <c r="BC6" s="165">
        <v>161.97704999999996</v>
      </c>
      <c r="BD6" s="165">
        <v>178.15899999999999</v>
      </c>
      <c r="BE6" s="165">
        <v>182.66263999999998</v>
      </c>
      <c r="BF6" s="165">
        <v>172.98574999999997</v>
      </c>
      <c r="BG6" s="165">
        <v>200.60391000000001</v>
      </c>
      <c r="BH6" s="165">
        <v>198.54977</v>
      </c>
      <c r="BI6" s="165">
        <v>220.77469446765812</v>
      </c>
      <c r="BJ6" s="165">
        <v>247.71951081907855</v>
      </c>
      <c r="BK6" s="1821">
        <v>272.1323849603595</v>
      </c>
      <c r="BL6" s="177">
        <v>233.07006584519334</v>
      </c>
      <c r="BM6" s="165">
        <v>202.61501840971812</v>
      </c>
      <c r="BN6" s="165">
        <v>188.22459680600312</v>
      </c>
      <c r="BO6" s="165">
        <v>229.87931557102092</v>
      </c>
      <c r="BP6" s="165">
        <v>216.89525867327313</v>
      </c>
      <c r="BQ6" s="165">
        <v>224.77779777612844</v>
      </c>
      <c r="BR6" s="165">
        <v>234.00448936930312</v>
      </c>
      <c r="BS6" s="165">
        <v>208.25959121032315</v>
      </c>
      <c r="BT6" s="165">
        <v>288.54036711026293</v>
      </c>
      <c r="BU6" s="165">
        <v>285.82709272945078</v>
      </c>
      <c r="BV6" s="165">
        <v>296.97349473696653</v>
      </c>
      <c r="BW6" s="175">
        <v>296.32659885100622</v>
      </c>
      <c r="BX6" s="175">
        <v>377.2033493872475</v>
      </c>
      <c r="BY6" s="175">
        <v>343.4936276335506</v>
      </c>
      <c r="BZ6" s="175">
        <v>284.98482410289716</v>
      </c>
      <c r="CA6" s="175">
        <v>270.09289968893364</v>
      </c>
      <c r="CB6" s="175">
        <v>292.28095995617662</v>
      </c>
      <c r="CC6" s="178">
        <v>197.41530719343854</v>
      </c>
      <c r="CD6" s="175">
        <v>313.41100750180505</v>
      </c>
      <c r="CE6" s="175">
        <v>240.6073535017324</v>
      </c>
      <c r="CF6" s="175">
        <v>263.58244307297366</v>
      </c>
      <c r="CG6" s="175">
        <v>253.52340546161207</v>
      </c>
      <c r="CH6" s="165">
        <v>274.91326582864536</v>
      </c>
      <c r="CI6" s="165">
        <v>287.61816681579745</v>
      </c>
      <c r="CJ6" s="165">
        <v>303.35145822319538</v>
      </c>
      <c r="CK6" s="165">
        <v>277.12177117663828</v>
      </c>
      <c r="CL6" s="165">
        <v>272.25436611841656</v>
      </c>
      <c r="CM6" s="165">
        <v>245.91288714276999</v>
      </c>
      <c r="CN6" s="165">
        <v>292.3566689721153</v>
      </c>
      <c r="CO6" s="165">
        <v>312.47221315965305</v>
      </c>
      <c r="CP6" s="165">
        <v>297.01600845882854</v>
      </c>
      <c r="CQ6" s="165">
        <v>326.19602720403827</v>
      </c>
      <c r="CR6" s="165">
        <v>293.05987382273747</v>
      </c>
      <c r="CS6" s="165">
        <v>236.84709374524431</v>
      </c>
      <c r="CT6" s="165">
        <v>237.99980014090309</v>
      </c>
      <c r="CU6" s="165">
        <v>161.39481266904454</v>
      </c>
      <c r="CV6" s="165">
        <v>222.51426863156004</v>
      </c>
      <c r="CW6" s="165">
        <v>185.7425124623735</v>
      </c>
      <c r="CX6" s="165">
        <v>174.24792480682245</v>
      </c>
      <c r="CY6" s="165">
        <v>111.47313904160814</v>
      </c>
      <c r="CZ6" s="165">
        <v>191.4741219723532</v>
      </c>
      <c r="DA6" s="165">
        <v>7.4851100002068565</v>
      </c>
      <c r="DB6" s="165">
        <v>49.9997975898562</v>
      </c>
      <c r="DC6" s="165">
        <v>1.7783932633530348</v>
      </c>
      <c r="DD6" s="165">
        <v>62.355403426909007</v>
      </c>
      <c r="DE6" s="165">
        <v>158.08628505105659</v>
      </c>
      <c r="DF6" s="165">
        <v>85.918932204579122</v>
      </c>
      <c r="DG6" s="165">
        <v>105.69720609120949</v>
      </c>
      <c r="DH6" s="165">
        <v>158.39667270593898</v>
      </c>
      <c r="DI6" s="165">
        <v>130.71763034210204</v>
      </c>
      <c r="DJ6" s="165">
        <v>146.25330170391254</v>
      </c>
      <c r="DK6" s="165">
        <v>165.12022535371128</v>
      </c>
      <c r="DL6" s="165">
        <v>236.00043612877442</v>
      </c>
      <c r="DM6" s="165">
        <v>230.93068830866903</v>
      </c>
      <c r="DN6" s="165">
        <v>154.24366543942492</v>
      </c>
      <c r="DO6" s="165">
        <v>136.66783970814083</v>
      </c>
      <c r="DP6" s="165">
        <v>254.83691776628328</v>
      </c>
      <c r="DQ6" s="165">
        <v>202.10225113890203</v>
      </c>
      <c r="DR6" s="165">
        <v>271.86043745020453</v>
      </c>
      <c r="DS6" s="165">
        <v>360.09831693276249</v>
      </c>
      <c r="DT6" s="165">
        <v>428.58359680310798</v>
      </c>
      <c r="DU6" s="165">
        <v>510.66992787001959</v>
      </c>
      <c r="DV6" s="165">
        <v>487.79832025946399</v>
      </c>
      <c r="DW6" s="165">
        <v>781.10793596619681</v>
      </c>
      <c r="DX6" s="165">
        <v>608.03597300865385</v>
      </c>
      <c r="DY6" s="165">
        <v>514.7381328369504</v>
      </c>
      <c r="DZ6" s="165">
        <v>593.56647499588996</v>
      </c>
      <c r="EA6" s="165">
        <v>551.57611600828466</v>
      </c>
      <c r="EB6" s="165">
        <v>664.07327554156188</v>
      </c>
      <c r="EC6" s="165">
        <v>637.7496034427727</v>
      </c>
      <c r="ED6" s="165">
        <v>391.9228604650998</v>
      </c>
      <c r="EE6" s="165">
        <v>559.42196276086145</v>
      </c>
      <c r="EF6" s="165">
        <v>407.44071484245381</v>
      </c>
      <c r="EG6" s="165">
        <v>348.26503349608544</v>
      </c>
      <c r="EH6" s="165">
        <v>479.24821520006822</v>
      </c>
      <c r="EI6" s="165">
        <v>540.30037535436645</v>
      </c>
      <c r="EJ6" s="165">
        <v>611.93439628846443</v>
      </c>
      <c r="EK6" s="165">
        <v>543.32176856792785</v>
      </c>
      <c r="EL6" s="165">
        <v>571.08145980217932</v>
      </c>
      <c r="EM6" s="165">
        <v>453.59633374822045</v>
      </c>
      <c r="EN6" s="165">
        <v>513.05227617985213</v>
      </c>
      <c r="EO6" s="165">
        <v>479.4837398259528</v>
      </c>
      <c r="EP6" s="165">
        <v>876.78958057360842</v>
      </c>
      <c r="EQ6" s="165">
        <v>986.17369665627268</v>
      </c>
      <c r="ER6" s="165">
        <v>889.21685785094678</v>
      </c>
      <c r="ES6" s="165">
        <v>922.46631040349791</v>
      </c>
      <c r="ET6" s="165">
        <v>1306.7377231689238</v>
      </c>
      <c r="EU6" s="165">
        <v>1259.4433374662592</v>
      </c>
      <c r="EV6" s="165">
        <v>1305.0468064545807</v>
      </c>
      <c r="EW6" s="165">
        <v>1240.0579392833056</v>
      </c>
      <c r="EX6" s="165">
        <v>1245.8125942468755</v>
      </c>
      <c r="EY6" s="165">
        <v>1345.6071157994625</v>
      </c>
      <c r="EZ6" s="165">
        <v>1210.3632714143862</v>
      </c>
      <c r="FA6" s="165">
        <v>1463.1447446316251</v>
      </c>
      <c r="FB6" s="165">
        <v>1585.2494940948759</v>
      </c>
      <c r="FC6" s="165">
        <v>1506.2316051119008</v>
      </c>
      <c r="FD6" s="165">
        <v>1701.3088557495664</v>
      </c>
      <c r="FE6" s="165">
        <v>2028.0644098194077</v>
      </c>
      <c r="FF6" s="165">
        <v>2007.46836660946</v>
      </c>
      <c r="FG6" s="165">
        <v>1538.8656873423947</v>
      </c>
      <c r="FH6" s="165">
        <v>1775.8293373073466</v>
      </c>
      <c r="FI6" s="165">
        <v>1588.1195335125942</v>
      </c>
      <c r="FJ6" s="165">
        <v>1394.8597612339788</v>
      </c>
      <c r="FK6" s="165">
        <v>1210.2785861548755</v>
      </c>
      <c r="FL6" s="165">
        <v>1172.3265646137129</v>
      </c>
      <c r="FM6" s="165">
        <v>800.83049572434811</v>
      </c>
      <c r="FN6" s="165">
        <v>664.36341490396671</v>
      </c>
      <c r="FO6" s="165">
        <v>650.84490063056603</v>
      </c>
      <c r="FP6" s="165">
        <v>235.78433817645163</v>
      </c>
      <c r="FQ6" s="165">
        <v>483.86522956444321</v>
      </c>
      <c r="FR6" s="165">
        <v>118.16564198854194</v>
      </c>
      <c r="FS6" s="165">
        <v>-479.7818346004409</v>
      </c>
      <c r="FT6" s="165">
        <v>-569.31846962358384</v>
      </c>
      <c r="FU6" s="165">
        <v>90.030705326565069</v>
      </c>
      <c r="FV6" s="165">
        <v>-479.19996137230515</v>
      </c>
      <c r="FW6" s="165">
        <v>-411.38932588112073</v>
      </c>
      <c r="FX6" s="165">
        <v>-272.2816319990456</v>
      </c>
      <c r="FY6" s="165">
        <v>-549.06202883437095</v>
      </c>
      <c r="FZ6" s="165">
        <v>-168.35643950767721</v>
      </c>
      <c r="GA6" s="165">
        <v>-184.51306094739215</v>
      </c>
      <c r="GB6" s="165">
        <v>855.91255950999914</v>
      </c>
      <c r="GC6" s="165">
        <v>709.30178228999955</v>
      </c>
      <c r="GD6" s="165">
        <v>42.462637250000142</v>
      </c>
      <c r="GE6" s="165">
        <v>130.97943031999981</v>
      </c>
      <c r="GF6" s="165">
        <v>-820.92334341999981</v>
      </c>
      <c r="GG6" s="165">
        <v>-1078.7229079999979</v>
      </c>
      <c r="GH6" s="165">
        <v>-342.07795473000033</v>
      </c>
      <c r="GI6" s="165">
        <v>-660.06532239019782</v>
      </c>
      <c r="GJ6" s="165">
        <v>313.51336106000002</v>
      </c>
      <c r="GK6" s="165">
        <v>313.51336106000002</v>
      </c>
      <c r="GL6" s="165">
        <v>713.68616202999931</v>
      </c>
      <c r="GM6" s="165">
        <v>293.8944043800002</v>
      </c>
      <c r="GN6" s="165">
        <v>193.01045444000047</v>
      </c>
      <c r="GO6" s="165">
        <v>543.62088068000037</v>
      </c>
      <c r="GP6" s="165">
        <v>1340.2362403300012</v>
      </c>
      <c r="GQ6" s="165">
        <v>802.52441149999993</v>
      </c>
      <c r="GR6" s="165">
        <v>419.79342821000051</v>
      </c>
      <c r="GS6" s="165">
        <v>658.55486979000079</v>
      </c>
      <c r="GT6" s="165">
        <v>788.45510756000033</v>
      </c>
      <c r="GU6" s="165">
        <v>826.60134315000005</v>
      </c>
      <c r="GV6" s="165">
        <v>1196.6950029499988</v>
      </c>
      <c r="GW6" s="165">
        <v>864.30537244999971</v>
      </c>
      <c r="GX6" s="165">
        <v>1655.2976258099995</v>
      </c>
      <c r="GY6" s="165">
        <v>1866.7158037299998</v>
      </c>
      <c r="GZ6" s="165">
        <v>1784.4043621600019</v>
      </c>
      <c r="HA6" s="165">
        <v>1460.55083459</v>
      </c>
      <c r="HB6" s="165">
        <v>2385.8739954900007</v>
      </c>
      <c r="HC6" s="165">
        <v>2654.5690719400004</v>
      </c>
      <c r="HD6" s="165">
        <v>2345.4858401599986</v>
      </c>
      <c r="HE6" s="165">
        <v>3196.6216996400008</v>
      </c>
      <c r="HF6" s="165">
        <v>2498.0791554300004</v>
      </c>
      <c r="HG6" s="165">
        <v>2206.6578269199986</v>
      </c>
      <c r="HH6" s="165">
        <v>3066.4702746400012</v>
      </c>
      <c r="HI6" s="165">
        <v>3955.0714906599987</v>
      </c>
      <c r="HJ6" s="165">
        <v>4070.233258440001</v>
      </c>
      <c r="HK6" s="165">
        <v>3872.8093407600009</v>
      </c>
      <c r="HL6" s="165">
        <v>2823.3353035899995</v>
      </c>
      <c r="HM6" s="165">
        <v>2112.7687034200003</v>
      </c>
      <c r="HN6" s="165">
        <v>1777.304731109999</v>
      </c>
      <c r="HO6" s="165">
        <v>2717.1908694100007</v>
      </c>
      <c r="HP6" s="165">
        <v>2847.0259762300002</v>
      </c>
      <c r="HQ6" s="165">
        <v>4040.1847722500011</v>
      </c>
      <c r="HR6" s="165">
        <v>4210.1407525599989</v>
      </c>
      <c r="HS6" s="165">
        <v>2532.3694343999996</v>
      </c>
      <c r="HT6" s="165">
        <v>3438.279304350001</v>
      </c>
      <c r="HU6" s="174">
        <v>3510.6085196000004</v>
      </c>
      <c r="HV6" s="165">
        <v>4335.6080995999992</v>
      </c>
      <c r="HW6" s="165">
        <v>2258.0464679800002</v>
      </c>
      <c r="HX6" s="165">
        <v>1774.7671965600009</v>
      </c>
      <c r="HY6" s="165">
        <v>1107.9102042200007</v>
      </c>
      <c r="HZ6" s="165">
        <v>625.66627287999916</v>
      </c>
      <c r="IA6" s="165">
        <v>2453.02785262</v>
      </c>
      <c r="IB6" s="165">
        <v>2852.2494902600001</v>
      </c>
      <c r="IC6" s="165">
        <v>1823.9697003500005</v>
      </c>
      <c r="ID6" s="165">
        <v>2171.6281456800002</v>
      </c>
      <c r="IE6" s="165">
        <v>1497.7294215200013</v>
      </c>
      <c r="IF6" s="179">
        <v>1273.9642227400002</v>
      </c>
      <c r="IG6" s="174">
        <v>1500.6767420800031</v>
      </c>
      <c r="IH6" s="165">
        <v>1332.0244449199997</v>
      </c>
      <c r="II6" s="165">
        <v>1735.6019759099995</v>
      </c>
      <c r="IJ6" s="165">
        <v>1244.9747992700004</v>
      </c>
      <c r="IK6" s="165">
        <v>1067.7023609699979</v>
      </c>
      <c r="IL6" s="165">
        <v>1890.277227380001</v>
      </c>
      <c r="IM6" s="165">
        <v>2670.76434023</v>
      </c>
      <c r="IN6" s="165">
        <v>503.32219902999884</v>
      </c>
      <c r="IO6" s="165">
        <v>790.43893824000099</v>
      </c>
      <c r="IP6" s="165">
        <v>9.2736316800042982</v>
      </c>
      <c r="IQ6" s="165">
        <v>238.07237816999853</v>
      </c>
      <c r="IR6" s="179">
        <v>670.45713102000025</v>
      </c>
      <c r="IS6" s="174">
        <v>-1640.9276995199975</v>
      </c>
      <c r="IT6" s="165">
        <v>-76.570158939160407</v>
      </c>
      <c r="IU6" s="165">
        <v>-1141.4112553899977</v>
      </c>
      <c r="IV6" s="165">
        <v>143.62939071000181</v>
      </c>
      <c r="IW6" s="165">
        <v>188.14886308999732</v>
      </c>
      <c r="IX6" s="165">
        <v>1429.6619589099996</v>
      </c>
      <c r="IY6" s="165">
        <v>3073.3500017799988</v>
      </c>
      <c r="IZ6" s="165">
        <v>3262.1822845699994</v>
      </c>
      <c r="JA6" s="165">
        <v>2748.8143355599987</v>
      </c>
      <c r="JB6" s="165">
        <v>1515.6098359699977</v>
      </c>
      <c r="JC6" s="165">
        <v>1993.2173305899985</v>
      </c>
      <c r="JD6" s="165">
        <v>4476.5728000400004</v>
      </c>
      <c r="JE6" s="174">
        <v>2875.3463037599977</v>
      </c>
      <c r="JF6" s="165">
        <v>3671.9181314400016</v>
      </c>
      <c r="JG6" s="165">
        <v>3356.3467893600018</v>
      </c>
      <c r="JH6" s="165">
        <v>1020.1686484699957</v>
      </c>
      <c r="JI6" s="165">
        <v>-145.37225853999891</v>
      </c>
      <c r="JJ6" s="165">
        <v>350.70905087999813</v>
      </c>
      <c r="JK6" s="165">
        <v>-2487.663969870001</v>
      </c>
      <c r="JL6" s="165">
        <v>-2726.4344032500012</v>
      </c>
      <c r="JM6" s="165">
        <v>-1304.7987720199972</v>
      </c>
      <c r="JN6" s="165">
        <v>-1942.7969348699992</v>
      </c>
      <c r="JO6" s="165">
        <v>-3000.7802136700006</v>
      </c>
      <c r="JP6" s="179">
        <v>-715.66796977999991</v>
      </c>
      <c r="JQ6" s="174">
        <v>-2821.5076879799999</v>
      </c>
      <c r="JR6" s="165">
        <v>-4245.9980044700042</v>
      </c>
      <c r="JS6" s="165">
        <v>-882.33323778999784</v>
      </c>
      <c r="JT6" s="165">
        <v>-2603.9399731899985</v>
      </c>
      <c r="JU6" s="165">
        <v>-2773.9319255499972</v>
      </c>
      <c r="JV6" s="165">
        <v>-1069.00845572</v>
      </c>
      <c r="JW6" s="165">
        <v>17.893533590000121</v>
      </c>
      <c r="JX6" s="165">
        <v>388.13859396000208</v>
      </c>
      <c r="JY6" s="165">
        <v>205.79343897784128</v>
      </c>
      <c r="JZ6" s="165">
        <v>1570.6613659300097</v>
      </c>
      <c r="KA6" s="165">
        <v>7043.2823531500026</v>
      </c>
      <c r="KB6" s="179">
        <v>7166.4646295000011</v>
      </c>
      <c r="KC6" s="174">
        <v>9254.9082696499991</v>
      </c>
      <c r="KD6" s="165">
        <v>10655.800149469875</v>
      </c>
      <c r="KE6" s="165">
        <v>11938.249029506769</v>
      </c>
      <c r="KF6" s="165">
        <v>12578.89633924</v>
      </c>
      <c r="KG6" s="165">
        <v>12812.611443689999</v>
      </c>
      <c r="KH6" s="165">
        <v>14399.94653204</v>
      </c>
      <c r="KI6" s="165">
        <v>12842.512668170002</v>
      </c>
      <c r="KJ6" s="165">
        <v>13646.807669600003</v>
      </c>
      <c r="KK6" s="165">
        <v>14563.960223500002</v>
      </c>
      <c r="KL6" s="165">
        <v>15197.217143039994</v>
      </c>
      <c r="KM6" s="165">
        <v>14968.498210939999</v>
      </c>
      <c r="KN6" s="179">
        <v>17689.83431464</v>
      </c>
      <c r="KO6" s="174">
        <v>15571.814874080002</v>
      </c>
      <c r="KP6" s="165">
        <v>18729.69542281</v>
      </c>
      <c r="KQ6" s="165">
        <v>20834.086391339999</v>
      </c>
      <c r="KR6" s="165">
        <v>22776.82006383</v>
      </c>
      <c r="KS6" s="165">
        <v>26027.490889140001</v>
      </c>
      <c r="KT6" s="165">
        <v>26027.79979366</v>
      </c>
      <c r="KU6" s="165">
        <v>26389.19646426188</v>
      </c>
      <c r="KV6" s="165">
        <v>25959.459012519997</v>
      </c>
      <c r="KW6" s="165">
        <v>31312.349154159994</v>
      </c>
      <c r="KX6" s="165">
        <v>36391.041128370001</v>
      </c>
      <c r="KY6" s="165">
        <v>38662.648607159994</v>
      </c>
      <c r="KZ6" s="179">
        <v>39770.196926439996</v>
      </c>
      <c r="LA6" s="174">
        <v>41726.191433720014</v>
      </c>
      <c r="LB6" s="165">
        <v>39471.807755650007</v>
      </c>
      <c r="LC6" s="165">
        <v>37232.31061701</v>
      </c>
      <c r="LD6" s="165">
        <v>37648.654665190006</v>
      </c>
      <c r="LE6" s="165">
        <v>25015.300849969997</v>
      </c>
      <c r="LF6" s="165">
        <v>18138.231312140004</v>
      </c>
      <c r="LG6" s="165">
        <v>18770.25</v>
      </c>
      <c r="LH6" s="165">
        <v>22444.980000000003</v>
      </c>
      <c r="LI6" s="165">
        <v>26694.240000000002</v>
      </c>
      <c r="LJ6" s="251">
        <v>24932.202760929998</v>
      </c>
      <c r="LK6" s="251">
        <v>24160.914277989999</v>
      </c>
      <c r="LL6" s="253">
        <v>21955.470870000001</v>
      </c>
    </row>
    <row r="7" spans="1:326" s="182" customFormat="1" ht="27.75" customHeight="1" x14ac:dyDescent="0.45">
      <c r="A7" s="1530" t="s">
        <v>134</v>
      </c>
      <c r="B7" s="1822">
        <v>305.92466894202494</v>
      </c>
      <c r="C7" s="1822">
        <v>319.62810047217209</v>
      </c>
      <c r="D7" s="1822">
        <v>371.33157082934196</v>
      </c>
      <c r="E7" s="180">
        <v>359.02202499537782</v>
      </c>
      <c r="F7" s="180">
        <v>384.24650509204548</v>
      </c>
      <c r="G7" s="180">
        <v>397.69686208127524</v>
      </c>
      <c r="H7" s="1822">
        <v>411.58530593549807</v>
      </c>
      <c r="I7" s="1822">
        <v>403.84522844437333</v>
      </c>
      <c r="J7" s="1822">
        <v>411.02124606601069</v>
      </c>
      <c r="K7" s="1822">
        <v>425.92212417674568</v>
      </c>
      <c r="L7" s="1822">
        <v>489.05165758994315</v>
      </c>
      <c r="M7" s="1822">
        <v>484.74225240073548</v>
      </c>
      <c r="N7" s="1822">
        <v>487.03336476419645</v>
      </c>
      <c r="O7" s="1822">
        <v>508.72621310913564</v>
      </c>
      <c r="P7" s="1822">
        <v>515.53951165309934</v>
      </c>
      <c r="Q7" s="1822">
        <v>543.88338177380035</v>
      </c>
      <c r="R7" s="1822">
        <v>530.65977940364019</v>
      </c>
      <c r="S7" s="1822">
        <v>614.50791875083314</v>
      </c>
      <c r="T7" s="1822">
        <v>630.11899791657311</v>
      </c>
      <c r="U7" s="1822">
        <v>651.49033407986803</v>
      </c>
      <c r="V7" s="1822">
        <v>673.93789970010801</v>
      </c>
      <c r="W7" s="1822">
        <v>704.58220452262276</v>
      </c>
      <c r="X7" s="1822">
        <v>756.27028904219196</v>
      </c>
      <c r="Y7" s="1822">
        <v>791.65695528107767</v>
      </c>
      <c r="Z7" s="1822">
        <v>838.00487790721172</v>
      </c>
      <c r="AA7" s="1822">
        <v>824.31956599490275</v>
      </c>
      <c r="AB7" s="1822">
        <v>793.63793604658474</v>
      </c>
      <c r="AC7" s="1822">
        <v>805.54029881138331</v>
      </c>
      <c r="AD7" s="1822">
        <v>808.85651870209051</v>
      </c>
      <c r="AE7" s="1822">
        <v>828.31183710306459</v>
      </c>
      <c r="AF7" s="1822">
        <v>820.20702613409151</v>
      </c>
      <c r="AG7" s="1822">
        <v>813.65831584052</v>
      </c>
      <c r="AH7" s="1822">
        <v>792.12387035795439</v>
      </c>
      <c r="AI7" s="1822">
        <v>850.34115141058601</v>
      </c>
      <c r="AJ7" s="1822">
        <v>877.17387894435865</v>
      </c>
      <c r="AK7" s="1822">
        <v>871.83117003168707</v>
      </c>
      <c r="AL7" s="1822">
        <v>912.90866883654462</v>
      </c>
      <c r="AM7" s="1822">
        <v>908.30952889503294</v>
      </c>
      <c r="AN7" s="1822">
        <v>967.09863258934138</v>
      </c>
      <c r="AO7" s="1822">
        <v>1016.3078087674504</v>
      </c>
      <c r="AP7" s="1822">
        <v>1004.0567593997981</v>
      </c>
      <c r="AQ7" s="1822">
        <v>1031.5082985824843</v>
      </c>
      <c r="AR7" s="1822">
        <v>1010.5331849795386</v>
      </c>
      <c r="AS7" s="1822">
        <v>1029.3513856123989</v>
      </c>
      <c r="AT7" s="1822">
        <v>996.04362583584691</v>
      </c>
      <c r="AU7" s="1822">
        <v>1088.6736638884356</v>
      </c>
      <c r="AV7" s="1822">
        <v>1107.7791329584293</v>
      </c>
      <c r="AW7" s="1822">
        <v>1114.6318310294994</v>
      </c>
      <c r="AX7" s="1822">
        <v>1142.3430830027505</v>
      </c>
      <c r="AY7" s="1822">
        <v>1090.1477059550828</v>
      </c>
      <c r="AZ7" s="1822">
        <v>1043.9394834061693</v>
      </c>
      <c r="BA7" s="1822">
        <v>1132.8445011239219</v>
      </c>
      <c r="BB7" s="1822">
        <v>1008.4033660202251</v>
      </c>
      <c r="BC7" s="1822">
        <v>1055.8192160411284</v>
      </c>
      <c r="BD7" s="1822">
        <v>1022.808459830001</v>
      </c>
      <c r="BE7" s="1822">
        <v>955.43218080708721</v>
      </c>
      <c r="BF7" s="1822">
        <v>993.39362529967036</v>
      </c>
      <c r="BG7" s="1822">
        <v>951.99650996819662</v>
      </c>
      <c r="BH7" s="1822">
        <v>1065.7068111424107</v>
      </c>
      <c r="BI7" s="1823">
        <v>1126.9875723444961</v>
      </c>
      <c r="BJ7" s="1823">
        <v>1065.8647034543123</v>
      </c>
      <c r="BK7" s="1824">
        <v>1080.9027415529317</v>
      </c>
      <c r="BL7" s="1823">
        <v>1105.681308962701</v>
      </c>
      <c r="BM7" s="1822">
        <v>1179.2084756081565</v>
      </c>
      <c r="BN7" s="1822">
        <v>1312.4329348544013</v>
      </c>
      <c r="BO7" s="1822">
        <v>1176.62370273283</v>
      </c>
      <c r="BP7" s="1822">
        <v>1288.7185103057966</v>
      </c>
      <c r="BQ7" s="1822">
        <v>1282.383001313266</v>
      </c>
      <c r="BR7" s="1822">
        <v>1328.2865152129041</v>
      </c>
      <c r="BS7" s="1822">
        <v>1370.0436520573969</v>
      </c>
      <c r="BT7" s="1822">
        <v>1271.1034107374483</v>
      </c>
      <c r="BU7" s="1822">
        <v>1234.2062393422023</v>
      </c>
      <c r="BV7" s="1822">
        <v>1306.3259775784384</v>
      </c>
      <c r="BW7" s="1822">
        <v>1388.9080220436126</v>
      </c>
      <c r="BX7" s="1822">
        <v>1377.5431168106518</v>
      </c>
      <c r="BY7" s="1822">
        <v>1460.2575302065663</v>
      </c>
      <c r="BZ7" s="1822">
        <v>1528.7583029584355</v>
      </c>
      <c r="CA7" s="1822">
        <v>1512.8056120120305</v>
      </c>
      <c r="CB7" s="1822">
        <v>1594.9726481808668</v>
      </c>
      <c r="CC7" s="1823">
        <v>1461.1420213955282</v>
      </c>
      <c r="CD7" s="1822">
        <v>1522.0232093818836</v>
      </c>
      <c r="CE7" s="1822">
        <v>1549.64885331716</v>
      </c>
      <c r="CF7" s="1822">
        <v>1483.6121840447556</v>
      </c>
      <c r="CG7" s="1822">
        <v>1512.5988679474849</v>
      </c>
      <c r="CH7" s="1822">
        <v>1575.2238505174626</v>
      </c>
      <c r="CI7" s="1822">
        <v>1277.4152170378495</v>
      </c>
      <c r="CJ7" s="1822">
        <v>1366.2350139165446</v>
      </c>
      <c r="CK7" s="1822">
        <v>1478.7684230963569</v>
      </c>
      <c r="CL7" s="1822">
        <v>1478.6099460850664</v>
      </c>
      <c r="CM7" s="1822">
        <v>1614.5455324632608</v>
      </c>
      <c r="CN7" s="1822">
        <v>1693.6976825696863</v>
      </c>
      <c r="CO7" s="1822">
        <v>1884.8055232947133</v>
      </c>
      <c r="CP7" s="1822">
        <v>1854.6893550277084</v>
      </c>
      <c r="CQ7" s="1822">
        <v>2003.5179429495133</v>
      </c>
      <c r="CR7" s="1822">
        <v>2045.4661958167023</v>
      </c>
      <c r="CS7" s="1822">
        <v>2307.4156625663227</v>
      </c>
      <c r="CT7" s="1822">
        <v>2305.4821683902333</v>
      </c>
      <c r="CU7" s="1822">
        <v>2553.4070377314715</v>
      </c>
      <c r="CV7" s="1822">
        <v>2529.6815830000915</v>
      </c>
      <c r="CW7" s="1822">
        <v>2713.2963376505891</v>
      </c>
      <c r="CX7" s="1822">
        <v>2575.8339811101155</v>
      </c>
      <c r="CY7" s="1822">
        <v>2856.4541451512946</v>
      </c>
      <c r="CZ7" s="1822">
        <v>3026.2536446616064</v>
      </c>
      <c r="DA7" s="1822">
        <v>3332.2498275170437</v>
      </c>
      <c r="DB7" s="1822">
        <v>3011.9557135856085</v>
      </c>
      <c r="DC7" s="1822">
        <v>3526.9577605450099</v>
      </c>
      <c r="DD7" s="1822">
        <v>3221.7591944886112</v>
      </c>
      <c r="DE7" s="1822">
        <v>3267.2039503153151</v>
      </c>
      <c r="DF7" s="1822">
        <v>3552.8290292496263</v>
      </c>
      <c r="DG7" s="1822">
        <v>3914.254114636843</v>
      </c>
      <c r="DH7" s="1822">
        <v>3833.7055626348538</v>
      </c>
      <c r="DI7" s="1822">
        <v>4284.3393755987654</v>
      </c>
      <c r="DJ7" s="1822">
        <v>4198.7489880807216</v>
      </c>
      <c r="DK7" s="1822">
        <v>4818.144008565162</v>
      </c>
      <c r="DL7" s="1822">
        <v>4400.4423030203743</v>
      </c>
      <c r="DM7" s="1822">
        <v>4607.4564163608511</v>
      </c>
      <c r="DN7" s="1822">
        <v>5102.2822261480205</v>
      </c>
      <c r="DO7" s="1822">
        <v>5262.0116849578872</v>
      </c>
      <c r="DP7" s="1822">
        <v>5942.3590336805573</v>
      </c>
      <c r="DQ7" s="1822">
        <v>5692.9564631618096</v>
      </c>
      <c r="DR7" s="1822">
        <v>5851.0861747928657</v>
      </c>
      <c r="DS7" s="1822">
        <v>6180.2559762383507</v>
      </c>
      <c r="DT7" s="1822">
        <v>6237.4775290570997</v>
      </c>
      <c r="DU7" s="1822">
        <v>6353.1443888383956</v>
      </c>
      <c r="DV7" s="1822">
        <v>6666.4067164392845</v>
      </c>
      <c r="DW7" s="1822">
        <v>6391.0065861330613</v>
      </c>
      <c r="DX7" s="1822">
        <v>6509.9519533566308</v>
      </c>
      <c r="DY7" s="1822">
        <v>6597.373054725228</v>
      </c>
      <c r="DZ7" s="1822">
        <v>6297.3201415697131</v>
      </c>
      <c r="EA7" s="1822">
        <v>6322.5000650680868</v>
      </c>
      <c r="EB7" s="1822">
        <v>6276.36147910203</v>
      </c>
      <c r="EC7" s="1822">
        <v>6293.7545232371758</v>
      </c>
      <c r="ED7" s="1822">
        <v>6567.3347884769664</v>
      </c>
      <c r="EE7" s="1822">
        <v>6522.3073792342993</v>
      </c>
      <c r="EF7" s="1822">
        <v>6684.0072229034395</v>
      </c>
      <c r="EG7" s="1822">
        <v>6848.2961926094204</v>
      </c>
      <c r="EH7" s="1822">
        <v>6836.7011159925942</v>
      </c>
      <c r="EI7" s="1822">
        <v>6895.1456699544115</v>
      </c>
      <c r="EJ7" s="1822">
        <v>6941.3178300569707</v>
      </c>
      <c r="EK7" s="1822">
        <v>7336.2309959826916</v>
      </c>
      <c r="EL7" s="1822">
        <v>7401.7711882264293</v>
      </c>
      <c r="EM7" s="1822">
        <v>7563.5028059721144</v>
      </c>
      <c r="EN7" s="1822">
        <v>7909.0261475280431</v>
      </c>
      <c r="EO7" s="1822">
        <v>7516.1707068379783</v>
      </c>
      <c r="EP7" s="1822">
        <v>7156.3201837495662</v>
      </c>
      <c r="EQ7" s="1822">
        <v>8111.1809113822819</v>
      </c>
      <c r="ER7" s="1822">
        <v>8234.3220218159368</v>
      </c>
      <c r="ES7" s="1822">
        <v>8301.09222620746</v>
      </c>
      <c r="ET7" s="1822">
        <v>8410.2072403036764</v>
      </c>
      <c r="EU7" s="1822">
        <v>8795.0189956639806</v>
      </c>
      <c r="EV7" s="1822">
        <v>8973.1227329939793</v>
      </c>
      <c r="EW7" s="1822">
        <v>9300.1526562086256</v>
      </c>
      <c r="EX7" s="1822">
        <v>9752.317715246767</v>
      </c>
      <c r="EY7" s="1822">
        <v>10256.62824284851</v>
      </c>
      <c r="EZ7" s="1822">
        <v>10315.230663109194</v>
      </c>
      <c r="FA7" s="1822">
        <v>10915.643177634623</v>
      </c>
      <c r="FB7" s="1822">
        <v>10922.339507094148</v>
      </c>
      <c r="FC7" s="1822">
        <v>11669.905414353765</v>
      </c>
      <c r="FD7" s="1822">
        <v>12478.373028291315</v>
      </c>
      <c r="FE7" s="1822">
        <v>12956.488472079307</v>
      </c>
      <c r="FF7" s="1822">
        <v>13908.364062888562</v>
      </c>
      <c r="FG7" s="1822">
        <v>14376.74245959397</v>
      </c>
      <c r="FH7" s="1822">
        <v>14656.828447920057</v>
      </c>
      <c r="FI7" s="1822">
        <v>14785.980789284509</v>
      </c>
      <c r="FJ7" s="1822">
        <v>13123.908725643631</v>
      </c>
      <c r="FK7" s="1822">
        <v>14476.806737089481</v>
      </c>
      <c r="FL7" s="1822">
        <v>15666.662608707164</v>
      </c>
      <c r="FM7" s="1822">
        <v>15420.676977625315</v>
      </c>
      <c r="FN7" s="1822">
        <v>15824.783777929981</v>
      </c>
      <c r="FO7" s="1822">
        <v>16507.645285053724</v>
      </c>
      <c r="FP7" s="1822">
        <v>17149.036591863471</v>
      </c>
      <c r="FQ7" s="1822">
        <v>17666.161227952216</v>
      </c>
      <c r="FR7" s="1822">
        <v>18170.005317306484</v>
      </c>
      <c r="FS7" s="1822">
        <v>18785.049676413168</v>
      </c>
      <c r="FT7" s="1822">
        <v>18685.935247328722</v>
      </c>
      <c r="FU7" s="1822">
        <v>19241.759969249637</v>
      </c>
      <c r="FV7" s="1822">
        <v>20496.670965897487</v>
      </c>
      <c r="FW7" s="1822">
        <v>19898.547999886949</v>
      </c>
      <c r="FX7" s="1822">
        <v>21236.594083738004</v>
      </c>
      <c r="FY7" s="1822">
        <v>22967.145613948112</v>
      </c>
      <c r="FZ7" s="1822">
        <v>23174.653419771901</v>
      </c>
      <c r="GA7" s="1822">
        <v>24410.334806383631</v>
      </c>
      <c r="GB7" s="1822">
        <v>24461.619919760004</v>
      </c>
      <c r="GC7" s="1822">
        <v>25206.358931590003</v>
      </c>
      <c r="GD7" s="1822">
        <v>26472.970026590003</v>
      </c>
      <c r="GE7" s="1822">
        <v>27688.49554326</v>
      </c>
      <c r="GF7" s="1822">
        <v>29032.649326819996</v>
      </c>
      <c r="GG7" s="1822">
        <v>25770.683908769999</v>
      </c>
      <c r="GH7" s="1822">
        <v>24266.914359960003</v>
      </c>
      <c r="GI7" s="1822">
        <v>25344.653844817207</v>
      </c>
      <c r="GJ7" s="1822">
        <v>27851.779071819998</v>
      </c>
      <c r="GK7" s="1822">
        <v>27843.973259309998</v>
      </c>
      <c r="GL7" s="1822">
        <v>29370.906748870009</v>
      </c>
      <c r="GM7" s="1822">
        <v>31044.870803879992</v>
      </c>
      <c r="GN7" s="1822">
        <v>32745.250065600001</v>
      </c>
      <c r="GO7" s="1822">
        <v>34277.870422719992</v>
      </c>
      <c r="GP7" s="1822">
        <v>35306.614000029993</v>
      </c>
      <c r="GQ7" s="1822">
        <v>33611.091491849998</v>
      </c>
      <c r="GR7" s="1822">
        <v>35141.081051459987</v>
      </c>
      <c r="GS7" s="1822">
        <v>35739.836783160004</v>
      </c>
      <c r="GT7" s="1822">
        <v>32642.789876129998</v>
      </c>
      <c r="GU7" s="1822">
        <v>33068.412929390004</v>
      </c>
      <c r="GV7" s="1822">
        <v>34940.540136309995</v>
      </c>
      <c r="GW7" s="1822">
        <v>35263.650266949997</v>
      </c>
      <c r="GX7" s="1822">
        <v>35012.688298909998</v>
      </c>
      <c r="GY7" s="1822">
        <v>35289.834482079998</v>
      </c>
      <c r="GZ7" s="1822">
        <v>35630.547785119998</v>
      </c>
      <c r="HA7" s="1822">
        <v>38016.521498410002</v>
      </c>
      <c r="HB7" s="1822">
        <v>37264.532547629991</v>
      </c>
      <c r="HC7" s="1822">
        <v>37987.682851199999</v>
      </c>
      <c r="HD7" s="1822">
        <v>39806.335490630001</v>
      </c>
      <c r="HE7" s="1822">
        <v>40338.441982809985</v>
      </c>
      <c r="HF7" s="1822">
        <v>38123.102257869992</v>
      </c>
      <c r="HG7" s="1822">
        <v>39648.116415490011</v>
      </c>
      <c r="HH7" s="1822">
        <v>41745.564538900006</v>
      </c>
      <c r="HI7" s="1822">
        <v>48232.252953629992</v>
      </c>
      <c r="HJ7" s="1822">
        <v>47472.65176624999</v>
      </c>
      <c r="HK7" s="1822">
        <v>48874.862855470012</v>
      </c>
      <c r="HL7" s="1822">
        <v>41660.063270060011</v>
      </c>
      <c r="HM7" s="1822">
        <v>42822.10645513999</v>
      </c>
      <c r="HN7" s="1822">
        <v>45510.227939429991</v>
      </c>
      <c r="HO7" s="1822">
        <v>46822.173929980017</v>
      </c>
      <c r="HP7" s="1822">
        <v>46785.87277664998</v>
      </c>
      <c r="HQ7" s="1822">
        <v>41373.432033079989</v>
      </c>
      <c r="HR7" s="1822">
        <v>45051.372436949983</v>
      </c>
      <c r="HS7" s="1822">
        <v>44705.188692299991</v>
      </c>
      <c r="HT7" s="1822">
        <v>45831.362186139988</v>
      </c>
      <c r="HU7" s="168">
        <v>46243.651804150017</v>
      </c>
      <c r="HV7" s="1822">
        <v>46432.107617100031</v>
      </c>
      <c r="HW7" s="1822">
        <v>50417.949258729997</v>
      </c>
      <c r="HX7" s="1822">
        <v>52070.989326970004</v>
      </c>
      <c r="HY7" s="1822">
        <v>49761.981725559992</v>
      </c>
      <c r="HZ7" s="1822">
        <v>51580.056521189974</v>
      </c>
      <c r="IA7" s="1822">
        <v>53721.835963639998</v>
      </c>
      <c r="IB7" s="1822">
        <v>55532.038297860003</v>
      </c>
      <c r="IC7" s="1822">
        <v>56746.159297179998</v>
      </c>
      <c r="ID7" s="1822">
        <v>59057.960781310008</v>
      </c>
      <c r="IE7" s="1822">
        <v>61028.195793279992</v>
      </c>
      <c r="IF7" s="167">
        <v>62343.664157159998</v>
      </c>
      <c r="IG7" s="168">
        <v>65031.567890259998</v>
      </c>
      <c r="IH7" s="1822">
        <v>67600.137001850002</v>
      </c>
      <c r="II7" s="1822">
        <v>52918.099027389995</v>
      </c>
      <c r="IJ7" s="1822">
        <v>57803.126218809994</v>
      </c>
      <c r="IK7" s="1822">
        <v>60216.872546179991</v>
      </c>
      <c r="IL7" s="1822">
        <v>62909.619519819993</v>
      </c>
      <c r="IM7" s="1822">
        <v>61809.466043400003</v>
      </c>
      <c r="IN7" s="1822">
        <v>63701.304990270015</v>
      </c>
      <c r="IO7" s="1822">
        <v>68478.960604870008</v>
      </c>
      <c r="IP7" s="1822">
        <v>69169.142308480004</v>
      </c>
      <c r="IQ7" s="1822">
        <v>72165.096844059983</v>
      </c>
      <c r="IR7" s="167">
        <v>72359.167992940012</v>
      </c>
      <c r="IS7" s="168">
        <v>74512.230764680004</v>
      </c>
      <c r="IT7" s="1822">
        <v>69158.987517574045</v>
      </c>
      <c r="IU7" s="1822">
        <v>66360.949874069993</v>
      </c>
      <c r="IV7" s="1822">
        <v>67962.893102780014</v>
      </c>
      <c r="IW7" s="1822">
        <v>74590.463040539995</v>
      </c>
      <c r="IX7" s="1822">
        <v>78610.568494399995</v>
      </c>
      <c r="IY7" s="1822">
        <v>79882.009328429995</v>
      </c>
      <c r="IZ7" s="1822">
        <v>82521.750235259984</v>
      </c>
      <c r="JA7" s="1822">
        <v>89828.094616219838</v>
      </c>
      <c r="JB7" s="1822">
        <v>93850.430461659984</v>
      </c>
      <c r="JC7" s="1822">
        <v>99627.412746980015</v>
      </c>
      <c r="JD7" s="1822">
        <v>101923.7623415196</v>
      </c>
      <c r="JE7" s="168">
        <v>98996.294483070014</v>
      </c>
      <c r="JF7" s="1822">
        <v>99334.888066679981</v>
      </c>
      <c r="JG7" s="1822">
        <v>104348.34493343001</v>
      </c>
      <c r="JH7" s="1822">
        <v>90946.486862999984</v>
      </c>
      <c r="JI7" s="1822">
        <v>94004.889864240002</v>
      </c>
      <c r="JJ7" s="1822">
        <v>96506.775241279989</v>
      </c>
      <c r="JK7" s="1822">
        <v>101556.19628882001</v>
      </c>
      <c r="JL7" s="1822">
        <v>105105.76249874354</v>
      </c>
      <c r="JM7" s="1822">
        <v>109397.08804857</v>
      </c>
      <c r="JN7" s="1822">
        <v>113926.79306288004</v>
      </c>
      <c r="JO7" s="1822">
        <v>121438.15409397001</v>
      </c>
      <c r="JP7" s="167">
        <v>128024.40081569999</v>
      </c>
      <c r="JQ7" s="168">
        <v>130980.74181360999</v>
      </c>
      <c r="JR7" s="1822">
        <v>134536.04429958999</v>
      </c>
      <c r="JS7" s="1822">
        <v>139125.60879621003</v>
      </c>
      <c r="JT7" s="1822">
        <v>143714.52301681173</v>
      </c>
      <c r="JU7" s="1822">
        <v>149230.02319160459</v>
      </c>
      <c r="JV7" s="1822">
        <v>152627.87203479002</v>
      </c>
      <c r="JW7" s="1822">
        <v>159392.80407180235</v>
      </c>
      <c r="JX7" s="1822">
        <v>166443.22888698001</v>
      </c>
      <c r="JY7" s="1822">
        <v>176822.87841370216</v>
      </c>
      <c r="JZ7" s="1822">
        <v>207187.4512828</v>
      </c>
      <c r="KA7" s="1822">
        <v>219426.27541987001</v>
      </c>
      <c r="KB7" s="167">
        <v>190587.99259188003</v>
      </c>
      <c r="KC7" s="168">
        <f>KC8+KC11+KC12</f>
        <v>209049.76472160994</v>
      </c>
      <c r="KD7" s="1822">
        <f t="shared" ref="KD7:KQ7" si="2">KD8+KD11+KD12</f>
        <v>212950.35381881637</v>
      </c>
      <c r="KE7" s="1822">
        <f t="shared" si="2"/>
        <v>218993.05962710382</v>
      </c>
      <c r="KF7" s="1822">
        <f t="shared" si="2"/>
        <v>217920.46056834006</v>
      </c>
      <c r="KG7" s="1822">
        <f t="shared" si="2"/>
        <v>211287.26325013002</v>
      </c>
      <c r="KH7" s="1822">
        <f t="shared" si="2"/>
        <v>208970.93181524001</v>
      </c>
      <c r="KI7" s="1822">
        <f t="shared" si="2"/>
        <v>215563.91297470997</v>
      </c>
      <c r="KJ7" s="1822">
        <f t="shared" si="2"/>
        <v>217857.65122946003</v>
      </c>
      <c r="KK7" s="1822">
        <f t="shared" si="2"/>
        <v>220861.33649397999</v>
      </c>
      <c r="KL7" s="1822">
        <f t="shared" si="2"/>
        <v>224795.29855734995</v>
      </c>
      <c r="KM7" s="1822">
        <f t="shared" si="2"/>
        <v>228601.93478585998</v>
      </c>
      <c r="KN7" s="167">
        <f t="shared" si="2"/>
        <v>228308.24689792001</v>
      </c>
      <c r="KO7" s="168">
        <f t="shared" si="2"/>
        <v>220556.64138692999</v>
      </c>
      <c r="KP7" s="1822">
        <f t="shared" si="2"/>
        <v>225439.57594032993</v>
      </c>
      <c r="KQ7" s="1822">
        <f t="shared" si="2"/>
        <v>227024.60445151001</v>
      </c>
      <c r="KR7" s="1822">
        <f>KR8+KR11+KR12</f>
        <v>232401.67318636004</v>
      </c>
      <c r="KS7" s="1822">
        <f t="shared" ref="KS7" si="3">KS8+KS11+KS12</f>
        <v>233963.78711655995</v>
      </c>
      <c r="KT7" s="1822">
        <f>KT8+KT11+KT12</f>
        <v>231954.03493932</v>
      </c>
      <c r="KU7" s="1822">
        <f t="shared" ref="KU7:KW7" si="4">KU8+KU11+KU12</f>
        <v>233815.58483296816</v>
      </c>
      <c r="KV7" s="1822">
        <f t="shared" si="4"/>
        <v>240594.18030284019</v>
      </c>
      <c r="KW7" s="1822">
        <f t="shared" si="4"/>
        <v>245378.54656989002</v>
      </c>
      <c r="KX7" s="1822">
        <f>KX8+KX11+KX12</f>
        <v>254687.86311107993</v>
      </c>
      <c r="KY7" s="1822">
        <f t="shared" ref="KY7:LD7" si="5">KY8+KY11+KY12</f>
        <v>251851.06994010005</v>
      </c>
      <c r="KZ7" s="167">
        <f t="shared" si="5"/>
        <v>244764.84099663</v>
      </c>
      <c r="LA7" s="168">
        <f t="shared" si="5"/>
        <v>242688.73780771001</v>
      </c>
      <c r="LB7" s="1822">
        <f t="shared" si="5"/>
        <v>240088.97327867997</v>
      </c>
      <c r="LC7" s="1822">
        <f t="shared" si="5"/>
        <v>241260.50095492005</v>
      </c>
      <c r="LD7" s="1822">
        <f t="shared" si="5"/>
        <v>207122.20474031998</v>
      </c>
      <c r="LE7" s="1822">
        <f>LE8+LE11+LE12</f>
        <v>250805.60011051001</v>
      </c>
      <c r="LF7" s="1822">
        <f t="shared" ref="LF7:LH7" si="6">LF8+LF11+LF12</f>
        <v>249222.50062945002</v>
      </c>
      <c r="LG7" s="1822">
        <f t="shared" si="6"/>
        <v>269190.71299999999</v>
      </c>
      <c r="LH7" s="1822">
        <f t="shared" si="6"/>
        <v>263353.98200000002</v>
      </c>
      <c r="LI7" s="1822">
        <f t="shared" ref="LI7:LL7" si="7">LI8+LI11+LI12</f>
        <v>252805.97269999998</v>
      </c>
      <c r="LJ7" s="1822">
        <f t="shared" si="7"/>
        <v>261717.35668500897</v>
      </c>
      <c r="LK7" s="1822">
        <f t="shared" si="7"/>
        <v>260041.505528979</v>
      </c>
      <c r="LL7" s="167">
        <f t="shared" si="7"/>
        <v>264039.72575077601</v>
      </c>
      <c r="LM7" s="181"/>
      <c r="LN7" s="181"/>
    </row>
    <row r="8" spans="1:326" s="182" customFormat="1" ht="27.75" customHeight="1" x14ac:dyDescent="0.45">
      <c r="A8" s="1531" t="s">
        <v>135</v>
      </c>
      <c r="B8" s="165">
        <f t="shared" ref="B8:BL8" si="8">B9-B10</f>
        <v>266.67007830516292</v>
      </c>
      <c r="C8" s="165">
        <f t="shared" si="8"/>
        <v>273.87044434601205</v>
      </c>
      <c r="D8" s="165">
        <f t="shared" si="8"/>
        <v>301.70159849504398</v>
      </c>
      <c r="E8" s="165">
        <f t="shared" si="8"/>
        <v>298.69654170708782</v>
      </c>
      <c r="F8" s="165">
        <f t="shared" si="8"/>
        <v>318.53716196159257</v>
      </c>
      <c r="G8" s="165">
        <f t="shared" si="8"/>
        <v>328.35085006296515</v>
      </c>
      <c r="H8" s="165">
        <f t="shared" si="8"/>
        <v>342.18040952976912</v>
      </c>
      <c r="I8" s="165">
        <f t="shared" si="8"/>
        <v>332.70867722057335</v>
      </c>
      <c r="J8" s="165">
        <f t="shared" si="8"/>
        <v>355.74687278952092</v>
      </c>
      <c r="K8" s="165">
        <f t="shared" si="8"/>
        <v>374.5022410014019</v>
      </c>
      <c r="L8" s="165">
        <f t="shared" si="8"/>
        <v>369.30379867536521</v>
      </c>
      <c r="M8" s="165">
        <f t="shared" si="8"/>
        <v>380.27576407543347</v>
      </c>
      <c r="N8" s="165">
        <f t="shared" si="8"/>
        <v>384.3068489575395</v>
      </c>
      <c r="O8" s="165">
        <f t="shared" si="8"/>
        <v>394.07227750306356</v>
      </c>
      <c r="P8" s="165">
        <f t="shared" si="8"/>
        <v>414.49242206685165</v>
      </c>
      <c r="Q8" s="165">
        <f t="shared" si="8"/>
        <v>443.13740489546535</v>
      </c>
      <c r="R8" s="165">
        <f t="shared" si="8"/>
        <v>451.63343183892403</v>
      </c>
      <c r="S8" s="165">
        <f t="shared" si="8"/>
        <v>467.52566354833721</v>
      </c>
      <c r="T8" s="165">
        <f t="shared" si="8"/>
        <v>475.86358027830806</v>
      </c>
      <c r="U8" s="165">
        <f t="shared" si="8"/>
        <v>496.8077011357459</v>
      </c>
      <c r="V8" s="165">
        <f t="shared" si="8"/>
        <v>563.84370752259929</v>
      </c>
      <c r="W8" s="165">
        <f t="shared" si="8"/>
        <v>566.03176822625596</v>
      </c>
      <c r="X8" s="165">
        <f t="shared" si="8"/>
        <v>598.80960822615282</v>
      </c>
      <c r="Y8" s="165">
        <f t="shared" si="8"/>
        <v>584.72368599219135</v>
      </c>
      <c r="Z8" s="165">
        <f t="shared" si="8"/>
        <v>614.19084578849493</v>
      </c>
      <c r="AA8" s="165">
        <f t="shared" si="8"/>
        <v>609.25475417300413</v>
      </c>
      <c r="AB8" s="165">
        <f t="shared" si="8"/>
        <v>607.60224314863649</v>
      </c>
      <c r="AC8" s="165">
        <f t="shared" si="8"/>
        <v>616.92442710347427</v>
      </c>
      <c r="AD8" s="165">
        <f t="shared" si="8"/>
        <v>607.71286025230052</v>
      </c>
      <c r="AE8" s="165">
        <f t="shared" si="8"/>
        <v>621.26573427296717</v>
      </c>
      <c r="AF8" s="165">
        <f t="shared" si="8"/>
        <v>574.84627259322633</v>
      </c>
      <c r="AG8" s="165">
        <f t="shared" si="8"/>
        <v>666.57632249181142</v>
      </c>
      <c r="AH8" s="165">
        <f t="shared" si="8"/>
        <v>653.1651498979013</v>
      </c>
      <c r="AI8" s="165">
        <f t="shared" si="8"/>
        <v>664.61415269560939</v>
      </c>
      <c r="AJ8" s="165">
        <f t="shared" si="8"/>
        <v>598.89539012906414</v>
      </c>
      <c r="AK8" s="165">
        <f t="shared" si="8"/>
        <v>594.86832656675051</v>
      </c>
      <c r="AL8" s="165">
        <f t="shared" si="8"/>
        <v>639.59653132407448</v>
      </c>
      <c r="AM8" s="165">
        <f t="shared" si="8"/>
        <v>617.22780193006815</v>
      </c>
      <c r="AN8" s="165">
        <f t="shared" si="8"/>
        <v>650.09880482032122</v>
      </c>
      <c r="AO8" s="165">
        <f t="shared" si="8"/>
        <v>699.12427390400489</v>
      </c>
      <c r="AP8" s="165">
        <f t="shared" si="8"/>
        <v>700.62390637876206</v>
      </c>
      <c r="AQ8" s="165">
        <f t="shared" si="8"/>
        <v>670.3566001497004</v>
      </c>
      <c r="AR8" s="165">
        <f t="shared" si="8"/>
        <v>664.04645496076591</v>
      </c>
      <c r="AS8" s="165">
        <f t="shared" si="8"/>
        <v>688.32003974954569</v>
      </c>
      <c r="AT8" s="165">
        <f t="shared" si="8"/>
        <v>711.62477857354224</v>
      </c>
      <c r="AU8" s="165">
        <f t="shared" si="8"/>
        <v>709.1891361030498</v>
      </c>
      <c r="AV8" s="165">
        <f t="shared" si="8"/>
        <v>855.37549296919133</v>
      </c>
      <c r="AW8" s="165">
        <f t="shared" si="8"/>
        <v>893.64152206621566</v>
      </c>
      <c r="AX8" s="165">
        <f t="shared" si="8"/>
        <v>888.73570074008558</v>
      </c>
      <c r="AY8" s="165">
        <f t="shared" si="8"/>
        <v>843.76394208551096</v>
      </c>
      <c r="AZ8" s="165">
        <f t="shared" si="8"/>
        <v>793.70585197752735</v>
      </c>
      <c r="BA8" s="165">
        <f t="shared" si="8"/>
        <v>837.51173178698673</v>
      </c>
      <c r="BB8" s="165">
        <f t="shared" si="8"/>
        <v>697.86045407134316</v>
      </c>
      <c r="BC8" s="165">
        <f t="shared" si="8"/>
        <v>595.59334130553327</v>
      </c>
      <c r="BD8" s="165">
        <f t="shared" si="8"/>
        <v>653.45621027479888</v>
      </c>
      <c r="BE8" s="165">
        <f t="shared" si="8"/>
        <v>649.07902960800129</v>
      </c>
      <c r="BF8" s="165">
        <f t="shared" si="8"/>
        <v>688.15402520640055</v>
      </c>
      <c r="BG8" s="165">
        <f t="shared" si="8"/>
        <v>705.94056591710773</v>
      </c>
      <c r="BH8" s="165">
        <f t="shared" si="8"/>
        <v>743.26082766859963</v>
      </c>
      <c r="BI8" s="165">
        <f t="shared" si="8"/>
        <v>815.74780897344795</v>
      </c>
      <c r="BJ8" s="165">
        <f t="shared" si="8"/>
        <v>1121.1645953251634</v>
      </c>
      <c r="BK8" s="165">
        <f t="shared" si="8"/>
        <v>1109.3500848578756</v>
      </c>
      <c r="BL8" s="165">
        <f t="shared" si="8"/>
        <v>1095.714194704185</v>
      </c>
      <c r="BM8" s="165">
        <f t="shared" ref="BM8:DX8" si="9">BM9-BM10</f>
        <v>1091.6178807688464</v>
      </c>
      <c r="BN8" s="165">
        <f t="shared" si="9"/>
        <v>1236.1742015399891</v>
      </c>
      <c r="BO8" s="165">
        <f t="shared" si="9"/>
        <v>1104.8504407042187</v>
      </c>
      <c r="BP8" s="165">
        <f t="shared" si="9"/>
        <v>1158.9538505633627</v>
      </c>
      <c r="BQ8" s="165">
        <f t="shared" si="9"/>
        <v>1081.2745304396969</v>
      </c>
      <c r="BR8" s="165">
        <f t="shared" si="9"/>
        <v>1124.2989607385739</v>
      </c>
      <c r="BS8" s="165">
        <f t="shared" si="9"/>
        <v>1217.828656380696</v>
      </c>
      <c r="BT8" s="165">
        <f t="shared" si="9"/>
        <v>1256.9182526649092</v>
      </c>
      <c r="BU8" s="165">
        <f t="shared" si="9"/>
        <v>1140.4889179649851</v>
      </c>
      <c r="BV8" s="165">
        <f t="shared" si="9"/>
        <v>1259.3612544018538</v>
      </c>
      <c r="BW8" s="165">
        <f t="shared" si="9"/>
        <v>1292.1690951451685</v>
      </c>
      <c r="BX8" s="165">
        <f t="shared" si="9"/>
        <v>1318.0119258992117</v>
      </c>
      <c r="BY8" s="165">
        <f t="shared" si="9"/>
        <v>1312.2785863996583</v>
      </c>
      <c r="BZ8" s="165">
        <f t="shared" si="9"/>
        <v>1336.3150277230154</v>
      </c>
      <c r="CA8" s="165">
        <f t="shared" si="9"/>
        <v>1409.5829754315735</v>
      </c>
      <c r="CB8" s="165">
        <f t="shared" si="9"/>
        <v>1402.5247612587946</v>
      </c>
      <c r="CC8" s="165">
        <f t="shared" si="9"/>
        <v>1474.2136155948504</v>
      </c>
      <c r="CD8" s="165">
        <f t="shared" si="9"/>
        <v>1582.0874972420629</v>
      </c>
      <c r="CE8" s="165">
        <f t="shared" si="9"/>
        <v>1644.9875919102051</v>
      </c>
      <c r="CF8" s="165">
        <f t="shared" si="9"/>
        <v>1325.7239917591883</v>
      </c>
      <c r="CG8" s="165">
        <f t="shared" si="9"/>
        <v>1310.0507066891257</v>
      </c>
      <c r="CH8" s="165">
        <f t="shared" si="9"/>
        <v>1369.5523650405573</v>
      </c>
      <c r="CI8" s="165">
        <f t="shared" si="9"/>
        <v>1346.1736382924303</v>
      </c>
      <c r="CJ8" s="165">
        <f t="shared" si="9"/>
        <v>1420.3654275182134</v>
      </c>
      <c r="CK8" s="165">
        <f t="shared" si="9"/>
        <v>1443.7656097258609</v>
      </c>
      <c r="CL8" s="165">
        <f t="shared" si="9"/>
        <v>1301.9751938240054</v>
      </c>
      <c r="CM8" s="165">
        <f t="shared" si="9"/>
        <v>1349.1053511909872</v>
      </c>
      <c r="CN8" s="165">
        <f t="shared" si="9"/>
        <v>1402.7324873650318</v>
      </c>
      <c r="CO8" s="165">
        <f t="shared" si="9"/>
        <v>1510.7748102801693</v>
      </c>
      <c r="CP8" s="165">
        <f t="shared" si="9"/>
        <v>1405.0447753458084</v>
      </c>
      <c r="CQ8" s="165">
        <f t="shared" si="9"/>
        <v>1484.3891179527268</v>
      </c>
      <c r="CR8" s="165">
        <f t="shared" si="9"/>
        <v>1472.7769252255173</v>
      </c>
      <c r="CS8" s="165">
        <f t="shared" si="9"/>
        <v>1438.5642625828941</v>
      </c>
      <c r="CT8" s="165">
        <f t="shared" si="9"/>
        <v>1529.3227378279798</v>
      </c>
      <c r="CU8" s="165">
        <f t="shared" si="9"/>
        <v>1660.7515162368627</v>
      </c>
      <c r="CV8" s="165">
        <f t="shared" si="9"/>
        <v>1525.5995653555947</v>
      </c>
      <c r="CW8" s="165">
        <f t="shared" si="9"/>
        <v>1534.7526606419772</v>
      </c>
      <c r="CX8" s="165">
        <f t="shared" si="9"/>
        <v>1417.827586908207</v>
      </c>
      <c r="CY8" s="165">
        <f t="shared" si="9"/>
        <v>1416.5823825234108</v>
      </c>
      <c r="CZ8" s="165">
        <f t="shared" si="9"/>
        <v>1477.5475624977605</v>
      </c>
      <c r="DA8" s="165">
        <f t="shared" si="9"/>
        <v>1330.5926327600014</v>
      </c>
      <c r="DB8" s="165">
        <f t="shared" si="9"/>
        <v>997.71892709373969</v>
      </c>
      <c r="DC8" s="165">
        <f t="shared" si="9"/>
        <v>1149.0534060278178</v>
      </c>
      <c r="DD8" s="165">
        <f t="shared" si="9"/>
        <v>1103.8573135596107</v>
      </c>
      <c r="DE8" s="165">
        <f t="shared" si="9"/>
        <v>1302.2688516514004</v>
      </c>
      <c r="DF8" s="165">
        <f t="shared" si="9"/>
        <v>1425.9114139148999</v>
      </c>
      <c r="DG8" s="165">
        <f t="shared" si="9"/>
        <v>1389.9925643770678</v>
      </c>
      <c r="DH8" s="165">
        <f t="shared" si="9"/>
        <v>1593.2800943185998</v>
      </c>
      <c r="DI8" s="165">
        <f t="shared" si="9"/>
        <v>1797.5064427976756</v>
      </c>
      <c r="DJ8" s="165">
        <f t="shared" si="9"/>
        <v>1707.227528198584</v>
      </c>
      <c r="DK8" s="165">
        <f t="shared" si="9"/>
        <v>1961.1851117920005</v>
      </c>
      <c r="DL8" s="165">
        <f t="shared" si="9"/>
        <v>1356.2642124466997</v>
      </c>
      <c r="DM8" s="165">
        <f t="shared" si="9"/>
        <v>1673.2237146195002</v>
      </c>
      <c r="DN8" s="165">
        <f t="shared" si="9"/>
        <v>1930.1502606699992</v>
      </c>
      <c r="DO8" s="165">
        <f t="shared" si="9"/>
        <v>2152.5116436049993</v>
      </c>
      <c r="DP8" s="165">
        <f t="shared" si="9"/>
        <v>2397.5153618232862</v>
      </c>
      <c r="DQ8" s="165">
        <f t="shared" si="9"/>
        <v>2448.7586408686402</v>
      </c>
      <c r="DR8" s="165">
        <f t="shared" si="9"/>
        <v>2461.6968341116099</v>
      </c>
      <c r="DS8" s="165">
        <f t="shared" si="9"/>
        <v>2437.3259771820995</v>
      </c>
      <c r="DT8" s="165">
        <f t="shared" si="9"/>
        <v>2472.3468984435003</v>
      </c>
      <c r="DU8" s="165">
        <f t="shared" si="9"/>
        <v>2632.8093810183991</v>
      </c>
      <c r="DV8" s="165">
        <f t="shared" si="9"/>
        <v>2844.0608866781004</v>
      </c>
      <c r="DW8" s="165">
        <f t="shared" si="9"/>
        <v>2731.1664603128993</v>
      </c>
      <c r="DX8" s="165">
        <f t="shared" si="9"/>
        <v>3014.6265760581991</v>
      </c>
      <c r="DY8" s="165">
        <f t="shared" ref="DY8:GJ8" si="10">DY9-DY10</f>
        <v>2952.0304527202993</v>
      </c>
      <c r="DZ8" s="165">
        <f t="shared" si="10"/>
        <v>3024.1650011290994</v>
      </c>
      <c r="EA8" s="165">
        <f t="shared" si="10"/>
        <v>3075.0928198560987</v>
      </c>
      <c r="EB8" s="165">
        <f t="shared" si="10"/>
        <v>3675.484814073448</v>
      </c>
      <c r="EC8" s="165">
        <f t="shared" si="10"/>
        <v>3818.3487804283313</v>
      </c>
      <c r="ED8" s="165">
        <f t="shared" si="10"/>
        <v>4046.2970418861814</v>
      </c>
      <c r="EE8" s="165">
        <f t="shared" si="10"/>
        <v>4123.8604246475998</v>
      </c>
      <c r="EF8" s="165">
        <f t="shared" si="10"/>
        <v>4222.1623972764746</v>
      </c>
      <c r="EG8" s="165">
        <f t="shared" si="10"/>
        <v>4242.280493674527</v>
      </c>
      <c r="EH8" s="165">
        <f t="shared" si="10"/>
        <v>3872.2653718722986</v>
      </c>
      <c r="EI8" s="165">
        <f t="shared" si="10"/>
        <v>4031.0868087946205</v>
      </c>
      <c r="EJ8" s="165">
        <f t="shared" si="10"/>
        <v>4188.5980759583481</v>
      </c>
      <c r="EK8" s="165">
        <f t="shared" si="10"/>
        <v>4313.961929320576</v>
      </c>
      <c r="EL8" s="165">
        <f t="shared" si="10"/>
        <v>4682.3205071546881</v>
      </c>
      <c r="EM8" s="165">
        <f t="shared" si="10"/>
        <v>4753.5753150693581</v>
      </c>
      <c r="EN8" s="165">
        <f t="shared" si="10"/>
        <v>4248.6731509500005</v>
      </c>
      <c r="EO8" s="165">
        <f t="shared" si="10"/>
        <v>3858.8906052299994</v>
      </c>
      <c r="EP8" s="165">
        <f t="shared" si="10"/>
        <v>3377.0393755742957</v>
      </c>
      <c r="EQ8" s="165">
        <f t="shared" si="10"/>
        <v>3842.7119139200008</v>
      </c>
      <c r="ER8" s="165">
        <f t="shared" si="10"/>
        <v>4189.9035203700005</v>
      </c>
      <c r="ES8" s="165">
        <f t="shared" si="10"/>
        <v>4290.5871960600007</v>
      </c>
      <c r="ET8" s="165">
        <f t="shared" si="10"/>
        <v>4089.6464382900008</v>
      </c>
      <c r="EU8" s="165">
        <f t="shared" si="10"/>
        <v>4313.7226628799999</v>
      </c>
      <c r="EV8" s="165">
        <f t="shared" si="10"/>
        <v>4208.9345686699999</v>
      </c>
      <c r="EW8" s="165">
        <f t="shared" si="10"/>
        <v>4394.0212851199994</v>
      </c>
      <c r="EX8" s="165">
        <f t="shared" si="10"/>
        <v>4779.2072657099998</v>
      </c>
      <c r="EY8" s="165">
        <f t="shared" si="10"/>
        <v>5371.9486146046838</v>
      </c>
      <c r="EZ8" s="165">
        <f t="shared" si="10"/>
        <v>5180.5524077000018</v>
      </c>
      <c r="FA8" s="165">
        <f t="shared" si="10"/>
        <v>5874.8474284000004</v>
      </c>
      <c r="FB8" s="165">
        <f t="shared" si="10"/>
        <v>5829.0947046899992</v>
      </c>
      <c r="FC8" s="165">
        <f t="shared" si="10"/>
        <v>5388.8956731199996</v>
      </c>
      <c r="FD8" s="165">
        <f t="shared" si="10"/>
        <v>6395.45359491</v>
      </c>
      <c r="FE8" s="165">
        <f t="shared" si="10"/>
        <v>6722.3980923500003</v>
      </c>
      <c r="FF8" s="165">
        <f t="shared" si="10"/>
        <v>7292.367180100001</v>
      </c>
      <c r="FG8" s="165">
        <f t="shared" si="10"/>
        <v>7317.8873179899983</v>
      </c>
      <c r="FH8" s="165">
        <f t="shared" si="10"/>
        <v>6544.3950515100014</v>
      </c>
      <c r="FI8" s="165">
        <f t="shared" si="10"/>
        <v>6677.92827038</v>
      </c>
      <c r="FJ8" s="165">
        <f t="shared" si="10"/>
        <v>6000.0029816700007</v>
      </c>
      <c r="FK8" s="165">
        <f t="shared" si="10"/>
        <v>7322.5829788550009</v>
      </c>
      <c r="FL8" s="165">
        <f t="shared" si="10"/>
        <v>7716.2527406550007</v>
      </c>
      <c r="FM8" s="165">
        <f t="shared" si="10"/>
        <v>8735.4603791450045</v>
      </c>
      <c r="FN8" s="165">
        <f t="shared" si="10"/>
        <v>9147.8362849550031</v>
      </c>
      <c r="FO8" s="165">
        <f t="shared" si="10"/>
        <v>9104.589729774998</v>
      </c>
      <c r="FP8" s="165">
        <f t="shared" si="10"/>
        <v>9520.5609890450032</v>
      </c>
      <c r="FQ8" s="165">
        <f t="shared" si="10"/>
        <v>9614.9217968450048</v>
      </c>
      <c r="FR8" s="165">
        <f t="shared" si="10"/>
        <v>9126.4011320450063</v>
      </c>
      <c r="FS8" s="165">
        <f t="shared" si="10"/>
        <v>10322.936726070002</v>
      </c>
      <c r="FT8" s="165">
        <f t="shared" si="10"/>
        <v>9706.0074630850013</v>
      </c>
      <c r="FU8" s="165">
        <f t="shared" si="10"/>
        <v>10565.096214105006</v>
      </c>
      <c r="FV8" s="165">
        <f t="shared" si="10"/>
        <v>11600.965023014871</v>
      </c>
      <c r="FW8" s="165">
        <f t="shared" si="10"/>
        <v>11502.153116685005</v>
      </c>
      <c r="FX8" s="165">
        <f t="shared" si="10"/>
        <v>11326.732237668341</v>
      </c>
      <c r="FY8" s="165">
        <f t="shared" si="10"/>
        <v>12680.704251590887</v>
      </c>
      <c r="FZ8" s="165">
        <f t="shared" si="10"/>
        <v>13596.187584486759</v>
      </c>
      <c r="GA8" s="165">
        <f t="shared" si="10"/>
        <v>13668.142622835321</v>
      </c>
      <c r="GB8" s="165">
        <f t="shared" si="10"/>
        <v>13707.794756400002</v>
      </c>
      <c r="GC8" s="165">
        <f t="shared" si="10"/>
        <v>14200.719342700004</v>
      </c>
      <c r="GD8" s="165">
        <f t="shared" si="10"/>
        <v>14437.087065610001</v>
      </c>
      <c r="GE8" s="165">
        <f t="shared" si="10"/>
        <v>15787.24393103</v>
      </c>
      <c r="GF8" s="165">
        <f t="shared" si="10"/>
        <v>16545.359944799999</v>
      </c>
      <c r="GG8" s="165">
        <f t="shared" si="10"/>
        <v>13133.069667229987</v>
      </c>
      <c r="GH8" s="165">
        <f t="shared" si="10"/>
        <v>12595.835066810001</v>
      </c>
      <c r="GI8" s="165">
        <f t="shared" si="10"/>
        <v>13607.495931509999</v>
      </c>
      <c r="GJ8" s="165">
        <f t="shared" si="10"/>
        <v>14344.703813189994</v>
      </c>
      <c r="GK8" s="165">
        <f t="shared" ref="GK8:IV8" si="11">GK9-GK10</f>
        <v>14344.703811979998</v>
      </c>
      <c r="GL8" s="165">
        <f t="shared" si="11"/>
        <v>14607.226286720001</v>
      </c>
      <c r="GM8" s="165">
        <f t="shared" si="11"/>
        <v>13277.963896960006</v>
      </c>
      <c r="GN8" s="165">
        <f t="shared" si="11"/>
        <v>14429.782672599997</v>
      </c>
      <c r="GO8" s="165">
        <f t="shared" si="11"/>
        <v>14222.265734120003</v>
      </c>
      <c r="GP8" s="165">
        <f t="shared" si="11"/>
        <v>13974.20164508</v>
      </c>
      <c r="GQ8" s="165">
        <f t="shared" si="11"/>
        <v>15252.935943490002</v>
      </c>
      <c r="GR8" s="165">
        <f t="shared" si="11"/>
        <v>15170.67365119</v>
      </c>
      <c r="GS8" s="165">
        <f t="shared" si="11"/>
        <v>15902.76925515</v>
      </c>
      <c r="GT8" s="165">
        <f t="shared" si="11"/>
        <v>13098.996675599999</v>
      </c>
      <c r="GU8" s="165">
        <f t="shared" si="11"/>
        <v>12720.96225943</v>
      </c>
      <c r="GV8" s="165">
        <f t="shared" si="11"/>
        <v>12845.215681749994</v>
      </c>
      <c r="GW8" s="165">
        <f t="shared" si="11"/>
        <v>13741.265810450001</v>
      </c>
      <c r="GX8" s="165">
        <f t="shared" si="11"/>
        <v>14181.67427562</v>
      </c>
      <c r="GY8" s="165">
        <f t="shared" si="11"/>
        <v>14286.58207945</v>
      </c>
      <c r="GZ8" s="165">
        <f t="shared" si="11"/>
        <v>12644.606803570008</v>
      </c>
      <c r="HA8" s="165">
        <f t="shared" si="11"/>
        <v>13900.300472249997</v>
      </c>
      <c r="HB8" s="165">
        <f t="shared" si="11"/>
        <v>14227.052403760003</v>
      </c>
      <c r="HC8" s="165">
        <f t="shared" si="11"/>
        <v>17843.849279530001</v>
      </c>
      <c r="HD8" s="165">
        <f t="shared" si="11"/>
        <v>14689.184341180002</v>
      </c>
      <c r="HE8" s="165">
        <f t="shared" si="11"/>
        <v>17167.440595279993</v>
      </c>
      <c r="HF8" s="165">
        <f t="shared" si="11"/>
        <v>14204.146275890002</v>
      </c>
      <c r="HG8" s="165">
        <f t="shared" si="11"/>
        <v>16035.706948209998</v>
      </c>
      <c r="HH8" s="165">
        <f t="shared" si="11"/>
        <v>18352.42806477</v>
      </c>
      <c r="HI8" s="165">
        <f t="shared" si="11"/>
        <v>14609.460830700002</v>
      </c>
      <c r="HJ8" s="165">
        <f t="shared" si="11"/>
        <v>16142.144752780001</v>
      </c>
      <c r="HK8" s="165">
        <f t="shared" si="11"/>
        <v>15781.366251149999</v>
      </c>
      <c r="HL8" s="165">
        <f t="shared" si="11"/>
        <v>8209.4835997200098</v>
      </c>
      <c r="HM8" s="165">
        <f t="shared" si="11"/>
        <v>9344.0957329500034</v>
      </c>
      <c r="HN8" s="165">
        <f t="shared" si="11"/>
        <v>11094.569151680014</v>
      </c>
      <c r="HO8" s="165">
        <f t="shared" si="11"/>
        <v>14058.644949409996</v>
      </c>
      <c r="HP8" s="165">
        <f t="shared" si="11"/>
        <v>12684.717019429996</v>
      </c>
      <c r="HQ8" s="165">
        <f t="shared" si="11"/>
        <v>11769.797251340002</v>
      </c>
      <c r="HR8" s="165">
        <f t="shared" si="11"/>
        <v>14034.45449568</v>
      </c>
      <c r="HS8" s="165">
        <f t="shared" si="11"/>
        <v>15337.100212670002</v>
      </c>
      <c r="HT8" s="165">
        <f t="shared" si="11"/>
        <v>12615.896139590001</v>
      </c>
      <c r="HU8" s="165">
        <f t="shared" si="11"/>
        <v>17303.407383730002</v>
      </c>
      <c r="HV8" s="165">
        <f t="shared" si="11"/>
        <v>15844.383763899996</v>
      </c>
      <c r="HW8" s="165">
        <f t="shared" si="11"/>
        <v>15881.034319750002</v>
      </c>
      <c r="HX8" s="165">
        <f t="shared" si="11"/>
        <v>18002.519033100001</v>
      </c>
      <c r="HY8" s="165">
        <f t="shared" si="11"/>
        <v>14499.800566330005</v>
      </c>
      <c r="HZ8" s="165">
        <f t="shared" si="11"/>
        <v>14834.189644810001</v>
      </c>
      <c r="IA8" s="165">
        <f t="shared" si="11"/>
        <v>16347.446362210005</v>
      </c>
      <c r="IB8" s="165">
        <f t="shared" si="11"/>
        <v>22912.016296950009</v>
      </c>
      <c r="IC8" s="165">
        <f t="shared" si="11"/>
        <v>23783.426745479999</v>
      </c>
      <c r="ID8" s="165">
        <f t="shared" si="11"/>
        <v>26076.120402360004</v>
      </c>
      <c r="IE8" s="165">
        <f t="shared" si="11"/>
        <v>27101.307762630004</v>
      </c>
      <c r="IF8" s="165">
        <f t="shared" si="11"/>
        <v>27551.509095029993</v>
      </c>
      <c r="IG8" s="165">
        <f t="shared" si="11"/>
        <v>29976.969299709999</v>
      </c>
      <c r="IH8" s="165">
        <f t="shared" si="11"/>
        <v>31405.216568129996</v>
      </c>
      <c r="II8" s="165">
        <f t="shared" si="11"/>
        <v>17897.851878480029</v>
      </c>
      <c r="IJ8" s="165">
        <f t="shared" si="11"/>
        <v>21166.89378510003</v>
      </c>
      <c r="IK8" s="165">
        <f t="shared" si="11"/>
        <v>24595.786616940011</v>
      </c>
      <c r="IL8" s="165">
        <f t="shared" si="11"/>
        <v>25421.864427580003</v>
      </c>
      <c r="IM8" s="165">
        <f t="shared" si="11"/>
        <v>28062.258058170009</v>
      </c>
      <c r="IN8" s="165">
        <f t="shared" si="11"/>
        <v>28947.60645932001</v>
      </c>
      <c r="IO8" s="165">
        <f t="shared" si="11"/>
        <v>33129.221005540014</v>
      </c>
      <c r="IP8" s="165">
        <f t="shared" si="11"/>
        <v>34456.259009650006</v>
      </c>
      <c r="IQ8" s="165">
        <f t="shared" si="11"/>
        <v>36823.775178990007</v>
      </c>
      <c r="IR8" s="165">
        <f t="shared" si="11"/>
        <v>34214.537478190017</v>
      </c>
      <c r="IS8" s="165">
        <f t="shared" si="11"/>
        <v>34245.788562859998</v>
      </c>
      <c r="IT8" s="165">
        <f t="shared" si="11"/>
        <v>31100.168088820003</v>
      </c>
      <c r="IU8" s="165">
        <f t="shared" si="11"/>
        <v>42196.661865659989</v>
      </c>
      <c r="IV8" s="165">
        <f t="shared" si="11"/>
        <v>43431.669575250009</v>
      </c>
      <c r="IW8" s="165">
        <f t="shared" ref="IW8:JD8" si="12">IW9-IW10</f>
        <v>49612.06054151</v>
      </c>
      <c r="IX8" s="165">
        <f t="shared" si="12"/>
        <v>53676.318100769982</v>
      </c>
      <c r="IY8" s="165">
        <f t="shared" si="12"/>
        <v>56146.014746710003</v>
      </c>
      <c r="IZ8" s="165">
        <f t="shared" si="12"/>
        <v>59680.948394319988</v>
      </c>
      <c r="JA8" s="165">
        <f t="shared" si="12"/>
        <v>61087.878686189993</v>
      </c>
      <c r="JB8" s="165">
        <f t="shared" si="12"/>
        <v>64047.146138109994</v>
      </c>
      <c r="JC8" s="165">
        <f t="shared" si="12"/>
        <v>68672.481327240006</v>
      </c>
      <c r="JD8" s="165">
        <f t="shared" si="12"/>
        <v>68965.592554510018</v>
      </c>
      <c r="JE8" s="174">
        <v>68081.699544899995</v>
      </c>
      <c r="JF8" s="165">
        <v>69687.639006380021</v>
      </c>
      <c r="JG8" s="165">
        <v>72637.585880219995</v>
      </c>
      <c r="JH8" s="165">
        <v>58621.992784210051</v>
      </c>
      <c r="JI8" s="165">
        <v>63909.639385190021</v>
      </c>
      <c r="JJ8" s="165">
        <v>63281.838578940034</v>
      </c>
      <c r="JK8" s="165">
        <v>67365.463027120044</v>
      </c>
      <c r="JL8" s="165">
        <v>71118.032637282799</v>
      </c>
      <c r="JM8" s="165">
        <v>77648.295752580001</v>
      </c>
      <c r="JN8" s="165">
        <v>79598.069050449994</v>
      </c>
      <c r="JO8" s="165">
        <v>84223.261600970014</v>
      </c>
      <c r="JP8" s="179">
        <v>75314.271887520008</v>
      </c>
      <c r="JQ8" s="174">
        <v>83212.359312129993</v>
      </c>
      <c r="JR8" s="165">
        <f>JR9-JR10</f>
        <v>85117.843339780258</v>
      </c>
      <c r="JS8" s="165">
        <f>JS9-JS10</f>
        <v>87787.704649310006</v>
      </c>
      <c r="JT8" s="165">
        <f t="shared" ref="JT8:JY8" si="13">JT9-JT10</f>
        <v>91091.892985020007</v>
      </c>
      <c r="JU8" s="165">
        <f t="shared" si="13"/>
        <v>94852.720914370002</v>
      </c>
      <c r="JV8" s="165">
        <f t="shared" si="13"/>
        <v>96441.193252289988</v>
      </c>
      <c r="JW8" s="165">
        <f t="shared" si="13"/>
        <v>101424.75994640002</v>
      </c>
      <c r="JX8" s="165">
        <f t="shared" si="13"/>
        <v>111504.71981227999</v>
      </c>
      <c r="JY8" s="165">
        <f t="shared" si="13"/>
        <v>108948.92065828001</v>
      </c>
      <c r="JZ8" s="165">
        <v>121169.24446242001</v>
      </c>
      <c r="KA8" s="165">
        <v>133715.95952834003</v>
      </c>
      <c r="KB8" s="165">
        <v>127515.37487809994</v>
      </c>
      <c r="KC8" s="174">
        <f>KC9-KC10</f>
        <v>139547.42137157003</v>
      </c>
      <c r="KD8" s="165">
        <f t="shared" ref="KD8:KW8" si="14">KD9-KD10</f>
        <v>146064.22193717377</v>
      </c>
      <c r="KE8" s="165">
        <f t="shared" si="14"/>
        <v>144230.48840048688</v>
      </c>
      <c r="KF8" s="165">
        <f t="shared" si="14"/>
        <v>145678.43479855999</v>
      </c>
      <c r="KG8" s="165">
        <f t="shared" si="14"/>
        <v>144436.50758910333</v>
      </c>
      <c r="KH8" s="165">
        <f t="shared" si="14"/>
        <v>137161.09956008004</v>
      </c>
      <c r="KI8" s="165">
        <f t="shared" si="14"/>
        <v>142457.36132006001</v>
      </c>
      <c r="KJ8" s="165">
        <f t="shared" si="14"/>
        <v>144411.93888246</v>
      </c>
      <c r="KK8" s="165">
        <f t="shared" si="14"/>
        <v>117900.16239596139</v>
      </c>
      <c r="KL8" s="165">
        <f t="shared" si="14"/>
        <v>118699.02696238999</v>
      </c>
      <c r="KM8" s="165">
        <f t="shared" si="14"/>
        <v>121210.38789589003</v>
      </c>
      <c r="KN8" s="179">
        <f t="shared" si="14"/>
        <v>115681.45777601999</v>
      </c>
      <c r="KO8" s="174">
        <f t="shared" si="14"/>
        <v>118333.09761914</v>
      </c>
      <c r="KP8" s="165">
        <f t="shared" si="14"/>
        <v>123262.55147132996</v>
      </c>
      <c r="KQ8" s="165">
        <f t="shared" si="14"/>
        <v>118345.15048021005</v>
      </c>
      <c r="KR8" s="165">
        <f t="shared" si="14"/>
        <v>121337.09985970997</v>
      </c>
      <c r="KS8" s="165">
        <f t="shared" si="14"/>
        <v>122803.48125646997</v>
      </c>
      <c r="KT8" s="165">
        <f t="shared" si="14"/>
        <v>117391.93113030601</v>
      </c>
      <c r="KU8" s="165">
        <f t="shared" si="14"/>
        <v>118552.66805250604</v>
      </c>
      <c r="KV8" s="165">
        <f t="shared" si="14"/>
        <v>131576.907495591</v>
      </c>
      <c r="KW8" s="165">
        <f t="shared" si="14"/>
        <v>130147.18513833302</v>
      </c>
      <c r="KX8" s="165">
        <f>KX9-KX10</f>
        <v>132334.09527362301</v>
      </c>
      <c r="KY8" s="165">
        <f t="shared" ref="KY8:LH8" si="15">KY9-KY10</f>
        <v>131327.70960614301</v>
      </c>
      <c r="KZ8" s="179">
        <f t="shared" si="15"/>
        <v>113291.68851863299</v>
      </c>
      <c r="LA8" s="174">
        <f t="shared" si="15"/>
        <v>118181.10439843702</v>
      </c>
      <c r="LB8" s="165">
        <f t="shared" si="15"/>
        <v>124364.41896366898</v>
      </c>
      <c r="LC8" s="165">
        <f t="shared" si="15"/>
        <v>114016.14222245902</v>
      </c>
      <c r="LD8" s="165">
        <f t="shared" si="15"/>
        <v>82368.427518998418</v>
      </c>
      <c r="LE8" s="165">
        <f t="shared" si="15"/>
        <v>108639.32699618841</v>
      </c>
      <c r="LF8" s="165">
        <f t="shared" si="15"/>
        <v>108861.84397045901</v>
      </c>
      <c r="LG8" s="165">
        <f t="shared" si="15"/>
        <v>119675.59399999998</v>
      </c>
      <c r="LH8" s="165">
        <f t="shared" si="15"/>
        <v>122778.12699999999</v>
      </c>
      <c r="LI8" s="165">
        <f t="shared" ref="LI8" si="16">LI9-LI10</f>
        <v>116425.399</v>
      </c>
      <c r="LJ8" s="165">
        <v>115332.168375009</v>
      </c>
      <c r="LK8" s="165">
        <v>110672.40903897899</v>
      </c>
      <c r="LL8" s="179">
        <v>132653.01865077601</v>
      </c>
      <c r="LM8" s="181"/>
      <c r="LN8" s="181"/>
    </row>
    <row r="9" spans="1:326" ht="27.65" customHeight="1" x14ac:dyDescent="0.45">
      <c r="A9" s="1532" t="s">
        <v>136</v>
      </c>
      <c r="B9" s="165">
        <v>538.54854322407903</v>
      </c>
      <c r="C9" s="165">
        <v>644.83569915108194</v>
      </c>
      <c r="D9" s="165">
        <v>739.10533749723197</v>
      </c>
      <c r="E9" s="175">
        <v>884.21381491731177</v>
      </c>
      <c r="F9" s="175">
        <v>972.83437900899037</v>
      </c>
      <c r="G9" s="175">
        <v>1095.9016280080161</v>
      </c>
      <c r="H9" s="175">
        <v>1243.5855302031341</v>
      </c>
      <c r="I9" s="175">
        <v>1330.1436112020283</v>
      </c>
      <c r="J9" s="175">
        <v>1454.0484424581937</v>
      </c>
      <c r="K9" s="175">
        <v>1651.1727209630999</v>
      </c>
      <c r="L9" s="175">
        <v>1751.1266212127571</v>
      </c>
      <c r="M9" s="175">
        <v>617.33059182256136</v>
      </c>
      <c r="N9" s="175">
        <v>802.97301693187933</v>
      </c>
      <c r="O9" s="175">
        <v>932.58903026235532</v>
      </c>
      <c r="P9" s="175">
        <v>1104.2934136569693</v>
      </c>
      <c r="Q9" s="175">
        <v>1340.39868884262</v>
      </c>
      <c r="R9" s="176">
        <v>1483.6170697475852</v>
      </c>
      <c r="S9" s="175">
        <v>1698.8131356077229</v>
      </c>
      <c r="T9" s="175">
        <v>1931.2782191602912</v>
      </c>
      <c r="U9" s="175">
        <v>2113.9712762511367</v>
      </c>
      <c r="V9" s="175">
        <v>2354.6799258164583</v>
      </c>
      <c r="W9" s="175">
        <v>2591.2689107507613</v>
      </c>
      <c r="X9" s="175">
        <v>575.45318077690115</v>
      </c>
      <c r="Y9" s="175">
        <v>2993.2004869474308</v>
      </c>
      <c r="Z9" s="175">
        <v>1008.8557976271909</v>
      </c>
      <c r="AA9" s="165">
        <v>1201.6039180755079</v>
      </c>
      <c r="AB9" s="165">
        <v>1402.3249209394799</v>
      </c>
      <c r="AC9" s="165">
        <v>1634.9058404305229</v>
      </c>
      <c r="AD9" s="165">
        <v>1767.324736547976</v>
      </c>
      <c r="AE9" s="165">
        <v>1998.6411840374662</v>
      </c>
      <c r="AF9" s="165">
        <v>2243.0607851560007</v>
      </c>
      <c r="AG9" s="165">
        <v>2503.7139255334841</v>
      </c>
      <c r="AH9" s="165">
        <v>2719.4534865333571</v>
      </c>
      <c r="AI9" s="165">
        <v>2956.0006857556846</v>
      </c>
      <c r="AJ9" s="165">
        <v>648.32845159571912</v>
      </c>
      <c r="AK9" s="165">
        <v>3380.9106227327766</v>
      </c>
      <c r="AL9" s="165">
        <v>1139.8704652143574</v>
      </c>
      <c r="AM9" s="165">
        <v>1340.8427443312953</v>
      </c>
      <c r="AN9" s="165">
        <v>1595.9571165390487</v>
      </c>
      <c r="AO9" s="165">
        <v>1787.9690454918114</v>
      </c>
      <c r="AP9" s="165">
        <v>1938.0560241695523</v>
      </c>
      <c r="AQ9" s="165">
        <v>2196.3773563846858</v>
      </c>
      <c r="AR9" s="165">
        <v>2450.509120187558</v>
      </c>
      <c r="AS9" s="165">
        <v>2742.7606745295316</v>
      </c>
      <c r="AT9" s="165">
        <v>2983.134309114108</v>
      </c>
      <c r="AU9" s="165">
        <v>3257.3837497118848</v>
      </c>
      <c r="AV9" s="165">
        <v>3673.1180547985205</v>
      </c>
      <c r="AW9" s="165">
        <v>3938.6946004535453</v>
      </c>
      <c r="AX9" s="165">
        <v>1055.4512193282046</v>
      </c>
      <c r="AY9" s="165">
        <v>1137.9069855948037</v>
      </c>
      <c r="AZ9" s="165">
        <v>1091.1399354680925</v>
      </c>
      <c r="BA9" s="165">
        <v>1140.7376371570606</v>
      </c>
      <c r="BB9" s="165">
        <v>1214.2007099561188</v>
      </c>
      <c r="BC9" s="165">
        <v>1109.5753042869658</v>
      </c>
      <c r="BD9" s="165">
        <v>1133.7884966717286</v>
      </c>
      <c r="BE9" s="165">
        <v>1215.8123654341628</v>
      </c>
      <c r="BF9" s="165">
        <v>1187.9065557238616</v>
      </c>
      <c r="BG9" s="165">
        <v>1232.7385497522625</v>
      </c>
      <c r="BH9" s="165">
        <v>1259.8444811137142</v>
      </c>
      <c r="BI9" s="1825">
        <v>1293.1286588878302</v>
      </c>
      <c r="BJ9" s="1825">
        <v>1604.5711843280242</v>
      </c>
      <c r="BK9" s="1821">
        <v>1597.9484061739706</v>
      </c>
      <c r="BL9" s="165">
        <v>1635.2343522229119</v>
      </c>
      <c r="BM9" s="165">
        <v>1453.1514502895295</v>
      </c>
      <c r="BN9" s="165">
        <v>1481.1797869567984</v>
      </c>
      <c r="BO9" s="165">
        <v>1538.5185533081778</v>
      </c>
      <c r="BP9" s="1825">
        <v>1573.7053057333135</v>
      </c>
      <c r="BQ9" s="1825">
        <v>1603.0861321690588</v>
      </c>
      <c r="BR9" s="1825">
        <v>1700.394739014683</v>
      </c>
      <c r="BS9" s="1825">
        <v>1820.9228242778659</v>
      </c>
      <c r="BT9" s="1825">
        <v>1885.1664598036264</v>
      </c>
      <c r="BU9" s="1825">
        <v>1817.7250802240849</v>
      </c>
      <c r="BV9" s="1825">
        <v>1864.5136678198962</v>
      </c>
      <c r="BW9" s="178">
        <v>1948.5919419566681</v>
      </c>
      <c r="BX9" s="178">
        <v>2051.4340872816647</v>
      </c>
      <c r="BY9" s="178">
        <v>1948.6871465001218</v>
      </c>
      <c r="BZ9" s="178">
        <v>1776.9610255252808</v>
      </c>
      <c r="CA9" s="178">
        <v>1881.5621063288379</v>
      </c>
      <c r="CB9" s="178">
        <v>1922.2910060176428</v>
      </c>
      <c r="CC9" s="178">
        <v>1975.5980319561127</v>
      </c>
      <c r="CD9" s="178">
        <v>2088.3175724509761</v>
      </c>
      <c r="CE9" s="178">
        <v>2129.2060932422282</v>
      </c>
      <c r="CF9" s="178">
        <v>2142.5457189363046</v>
      </c>
      <c r="CG9" s="178">
        <v>1598.977291475916</v>
      </c>
      <c r="CH9" s="165">
        <v>1697.033517386913</v>
      </c>
      <c r="CI9" s="165">
        <v>1806.769534589783</v>
      </c>
      <c r="CJ9" s="165">
        <v>1926.4402359540261</v>
      </c>
      <c r="CK9" s="165">
        <v>1976.6276980051759</v>
      </c>
      <c r="CL9" s="165">
        <v>2152.5538925883898</v>
      </c>
      <c r="CM9" s="165">
        <v>2185.6068305511931</v>
      </c>
      <c r="CN9" s="165">
        <v>2280.3862390580198</v>
      </c>
      <c r="CO9" s="165">
        <v>2411.6580362418263</v>
      </c>
      <c r="CP9" s="165">
        <v>2411.0734914416953</v>
      </c>
      <c r="CQ9" s="165">
        <v>2461.5473112001209</v>
      </c>
      <c r="CR9" s="165">
        <v>2567.8509404206366</v>
      </c>
      <c r="CS9" s="165">
        <v>2324.9134056888743</v>
      </c>
      <c r="CT9" s="165">
        <v>2484.3899420153411</v>
      </c>
      <c r="CU9" s="165">
        <v>2671.7331154456169</v>
      </c>
      <c r="CV9" s="165">
        <v>2754.1398049829663</v>
      </c>
      <c r="CW9" s="165">
        <v>2857.0708083869276</v>
      </c>
      <c r="CX9" s="165">
        <v>2962.2557434027522</v>
      </c>
      <c r="CY9" s="165">
        <v>3024.8420000000001</v>
      </c>
      <c r="CZ9" s="165">
        <v>3153.1548426999998</v>
      </c>
      <c r="DA9" s="165">
        <v>3215.1679773600004</v>
      </c>
      <c r="DB9" s="165">
        <v>3391.6294415670995</v>
      </c>
      <c r="DC9" s="165">
        <v>3400.4775</v>
      </c>
      <c r="DD9" s="165">
        <v>3517.3612445399999</v>
      </c>
      <c r="DE9" s="165">
        <v>2798.7977863300002</v>
      </c>
      <c r="DF9" s="165">
        <v>2909.9099971200003</v>
      </c>
      <c r="DG9" s="165">
        <v>2967.83851172</v>
      </c>
      <c r="DH9" s="165">
        <v>3072.7179391</v>
      </c>
      <c r="DI9" s="165">
        <v>3169.8346259900004</v>
      </c>
      <c r="DJ9" s="165">
        <v>3172.2498277700001</v>
      </c>
      <c r="DK9" s="165">
        <v>3253.1525127000009</v>
      </c>
      <c r="DL9" s="165">
        <v>3587.2431912476</v>
      </c>
      <c r="DM9" s="165">
        <v>3990.5845347009999</v>
      </c>
      <c r="DN9" s="165">
        <v>4157.4010471799993</v>
      </c>
      <c r="DO9" s="165">
        <v>4388.4852127561999</v>
      </c>
      <c r="DP9" s="165">
        <v>4795.0195809670995</v>
      </c>
      <c r="DQ9" s="165">
        <v>3282.6408230116003</v>
      </c>
      <c r="DR9" s="165">
        <v>3333.3248533907999</v>
      </c>
      <c r="DS9" s="165">
        <v>3336.3976569983997</v>
      </c>
      <c r="DT9" s="165">
        <v>3640.0889071535003</v>
      </c>
      <c r="DU9" s="165">
        <v>3741.4089341141998</v>
      </c>
      <c r="DV9" s="165">
        <v>3854.9154184388003</v>
      </c>
      <c r="DW9" s="165">
        <v>3944.1388628541995</v>
      </c>
      <c r="DX9" s="165">
        <v>4377.9764001979001</v>
      </c>
      <c r="DY9" s="165">
        <v>4044.8173592606995</v>
      </c>
      <c r="DZ9" s="165">
        <v>4271.2359745120993</v>
      </c>
      <c r="EA9" s="165">
        <v>4387.6812341316991</v>
      </c>
      <c r="EB9" s="165">
        <v>5338.717200943448</v>
      </c>
      <c r="EC9" s="165">
        <v>5212.7228567405327</v>
      </c>
      <c r="ED9" s="165">
        <v>5410.3970254268816</v>
      </c>
      <c r="EE9" s="165">
        <v>5629.8120004354005</v>
      </c>
      <c r="EF9" s="165">
        <v>5834.0425805493742</v>
      </c>
      <c r="EG9" s="165">
        <v>5917.0724413655271</v>
      </c>
      <c r="EH9" s="165">
        <v>5893.3945589665991</v>
      </c>
      <c r="EI9" s="165">
        <v>5889.8218329238207</v>
      </c>
      <c r="EJ9" s="165">
        <v>5971.176295478348</v>
      </c>
      <c r="EK9" s="165">
        <v>6245.6254417815762</v>
      </c>
      <c r="EL9" s="165">
        <v>6347.8116211956885</v>
      </c>
      <c r="EM9" s="165">
        <v>6641.4423774593579</v>
      </c>
      <c r="EN9" s="165">
        <v>6443.4111448799995</v>
      </c>
      <c r="EO9" s="165">
        <v>6404.4722056099999</v>
      </c>
      <c r="EP9" s="165">
        <v>6514.5077631699996</v>
      </c>
      <c r="EQ9" s="165">
        <v>6423.6851089100001</v>
      </c>
      <c r="ER9" s="165">
        <v>6516.9089427500003</v>
      </c>
      <c r="ES9" s="165">
        <v>6716.5479114899999</v>
      </c>
      <c r="ET9" s="165">
        <v>7435.0612075900008</v>
      </c>
      <c r="EU9" s="165">
        <v>7296.90903695</v>
      </c>
      <c r="EV9" s="165">
        <v>7339.998944089999</v>
      </c>
      <c r="EW9" s="165">
        <v>7545.2865328099997</v>
      </c>
      <c r="EX9" s="165">
        <v>7643.8343706300002</v>
      </c>
      <c r="EY9" s="165">
        <v>7842.6782704899997</v>
      </c>
      <c r="EZ9" s="165">
        <v>7423.3896573400007</v>
      </c>
      <c r="FA9" s="165">
        <v>7499.0397393800004</v>
      </c>
      <c r="FB9" s="165">
        <v>7665.1043043399995</v>
      </c>
      <c r="FC9" s="165">
        <v>7734.2854824400001</v>
      </c>
      <c r="FD9" s="165">
        <v>7615.5356726200007</v>
      </c>
      <c r="FE9" s="165">
        <v>7768.901951320001</v>
      </c>
      <c r="FF9" s="165">
        <v>7749.6028870400005</v>
      </c>
      <c r="FG9" s="165">
        <v>6997.0136021100006</v>
      </c>
      <c r="FH9" s="165">
        <v>7080.1242758200005</v>
      </c>
      <c r="FI9" s="165">
        <v>6702.0671209600005</v>
      </c>
      <c r="FJ9" s="165">
        <v>7384.7985207499996</v>
      </c>
      <c r="FK9" s="165">
        <v>7476.1173952300005</v>
      </c>
      <c r="FL9" s="165">
        <v>9122.6153922800004</v>
      </c>
      <c r="FM9" s="165">
        <v>9240.9422881299997</v>
      </c>
      <c r="FN9" s="165">
        <v>9270.0084814000002</v>
      </c>
      <c r="FO9" s="165">
        <v>9592.1868339200009</v>
      </c>
      <c r="FP9" s="165">
        <v>9569.5937248400005</v>
      </c>
      <c r="FQ9" s="165">
        <v>9437.2875868300016</v>
      </c>
      <c r="FR9" s="165">
        <v>9491.2155684400022</v>
      </c>
      <c r="FS9" s="165">
        <v>12474.507579550002</v>
      </c>
      <c r="FT9" s="165">
        <v>13047.918768790001</v>
      </c>
      <c r="FU9" s="165">
        <v>12859.561201190003</v>
      </c>
      <c r="FV9" s="165">
        <v>12938.219377149999</v>
      </c>
      <c r="FW9" s="165">
        <v>13465.066553199998</v>
      </c>
      <c r="FX9" s="165">
        <v>14117.314158350002</v>
      </c>
      <c r="FY9" s="165">
        <v>14128.088338990003</v>
      </c>
      <c r="FZ9" s="165">
        <v>14506.383458440003</v>
      </c>
      <c r="GA9" s="165">
        <v>14699.432662050001</v>
      </c>
      <c r="GB9" s="165">
        <v>14781.53962559</v>
      </c>
      <c r="GC9" s="165">
        <v>14661.460880820003</v>
      </c>
      <c r="GD9" s="165">
        <v>14792.703270320002</v>
      </c>
      <c r="GE9" s="165">
        <v>15646.29191</v>
      </c>
      <c r="GF9" s="165">
        <v>16395.108845540002</v>
      </c>
      <c r="GG9" s="165">
        <v>15822.477925450001</v>
      </c>
      <c r="GH9" s="165">
        <v>15955.995240000002</v>
      </c>
      <c r="GI9" s="165">
        <v>16647.946919999998</v>
      </c>
      <c r="GJ9" s="165">
        <v>20258.520495549998</v>
      </c>
      <c r="GK9" s="165">
        <v>20258.520499999999</v>
      </c>
      <c r="GL9" s="165">
        <v>18339.588126459999</v>
      </c>
      <c r="GM9" s="165">
        <v>19136.53232953</v>
      </c>
      <c r="GN9" s="165">
        <v>19082.894453090001</v>
      </c>
      <c r="GO9" s="165">
        <v>18043.879563270002</v>
      </c>
      <c r="GP9" s="165">
        <v>17639.24767619</v>
      </c>
      <c r="GQ9" s="165">
        <v>17811.672745830001</v>
      </c>
      <c r="GR9" s="165">
        <v>18667.739182790003</v>
      </c>
      <c r="GS9" s="165">
        <v>18471.165556780001</v>
      </c>
      <c r="GT9" s="165">
        <v>18945.725403870001</v>
      </c>
      <c r="GU9" s="165">
        <v>18258.676361500002</v>
      </c>
      <c r="GV9" s="165">
        <v>18690.87792232</v>
      </c>
      <c r="GW9" s="165">
        <v>19772.142421209999</v>
      </c>
      <c r="GX9" s="165">
        <v>19010.417973850002</v>
      </c>
      <c r="GY9" s="165">
        <v>19334.659367700002</v>
      </c>
      <c r="GZ9" s="165">
        <v>19188.450071550003</v>
      </c>
      <c r="HA9" s="165">
        <v>19007.462775950004</v>
      </c>
      <c r="HB9" s="165">
        <v>19622.608050970004</v>
      </c>
      <c r="HC9" s="165">
        <v>22242.105422430002</v>
      </c>
      <c r="HD9" s="165">
        <v>19240.041068230003</v>
      </c>
      <c r="HE9" s="165">
        <v>21447.38273913</v>
      </c>
      <c r="HF9" s="165">
        <v>21937.095766639999</v>
      </c>
      <c r="HG9" s="165">
        <v>26928.231305330002</v>
      </c>
      <c r="HH9" s="165">
        <v>27516.283717410002</v>
      </c>
      <c r="HI9" s="165">
        <v>22313.708177780001</v>
      </c>
      <c r="HJ9" s="165">
        <v>23283.768556320003</v>
      </c>
      <c r="HK9" s="165">
        <v>23428.025633069999</v>
      </c>
      <c r="HL9" s="165">
        <v>23635.667111450002</v>
      </c>
      <c r="HM9" s="165">
        <v>24016.21536152</v>
      </c>
      <c r="HN9" s="165">
        <v>23730.65864727</v>
      </c>
      <c r="HO9" s="165">
        <v>24895.026502870001</v>
      </c>
      <c r="HP9" s="165">
        <v>22589.969399909998</v>
      </c>
      <c r="HQ9" s="165">
        <v>22645.58783235</v>
      </c>
      <c r="HR9" s="165">
        <v>22763.641737450002</v>
      </c>
      <c r="HS9" s="165">
        <v>23770.121066850003</v>
      </c>
      <c r="HT9" s="165">
        <v>23632.561409079997</v>
      </c>
      <c r="HU9" s="174">
        <v>25923.717604780002</v>
      </c>
      <c r="HV9" s="165">
        <v>26193.57054642</v>
      </c>
      <c r="HW9" s="165">
        <v>26740.138251260007</v>
      </c>
      <c r="HX9" s="165">
        <v>26496.840843239999</v>
      </c>
      <c r="HY9" s="165">
        <v>26440.903108300001</v>
      </c>
      <c r="HZ9" s="165">
        <v>26739.025882890001</v>
      </c>
      <c r="IA9" s="165">
        <v>26297.582214160004</v>
      </c>
      <c r="IB9" s="165">
        <v>34823.850189950004</v>
      </c>
      <c r="IC9" s="165">
        <v>36911.373779720001</v>
      </c>
      <c r="ID9" s="165">
        <v>37563.527118780003</v>
      </c>
      <c r="IE9" s="165">
        <v>38111.052296300004</v>
      </c>
      <c r="IF9" s="179">
        <v>38171.153107409998</v>
      </c>
      <c r="IG9" s="174">
        <v>39622.053670000001</v>
      </c>
      <c r="IH9" s="165">
        <v>40674.563609999997</v>
      </c>
      <c r="II9" s="165">
        <v>40343.937275000004</v>
      </c>
      <c r="IJ9" s="165">
        <v>41287.315293290005</v>
      </c>
      <c r="IK9" s="165">
        <v>41168.474136440003</v>
      </c>
      <c r="IL9" s="165">
        <v>42213.302016780006</v>
      </c>
      <c r="IM9" s="165">
        <v>43843.377651050003</v>
      </c>
      <c r="IN9" s="165">
        <v>45771.205749200002</v>
      </c>
      <c r="IO9" s="165">
        <v>46129.466482580006</v>
      </c>
      <c r="IP9" s="165">
        <v>46081.256933190001</v>
      </c>
      <c r="IQ9" s="165">
        <v>46486.398732760004</v>
      </c>
      <c r="IR9" s="179">
        <v>47498.724510140011</v>
      </c>
      <c r="IS9" s="174">
        <v>46956.967328290004</v>
      </c>
      <c r="IT9" s="165">
        <v>47599.105168729999</v>
      </c>
      <c r="IU9" s="165">
        <v>54373.500699479999</v>
      </c>
      <c r="IV9" s="165">
        <v>61067.262327349999</v>
      </c>
      <c r="IW9" s="165">
        <v>67364.998810360004</v>
      </c>
      <c r="IX9" s="165">
        <v>68327.812172129983</v>
      </c>
      <c r="IY9" s="165">
        <v>68284.465848410007</v>
      </c>
      <c r="IZ9" s="1826">
        <v>70689.563284999997</v>
      </c>
      <c r="JA9" s="1826">
        <v>76280.183977029999</v>
      </c>
      <c r="JB9" s="1826">
        <v>82207.973570729999</v>
      </c>
      <c r="JC9" s="1826">
        <v>84049.826389050009</v>
      </c>
      <c r="JD9" s="1826">
        <v>85069.895410320009</v>
      </c>
      <c r="JE9" s="183">
        <v>85886.991246609992</v>
      </c>
      <c r="JF9" s="1826">
        <v>86287.48834257001</v>
      </c>
      <c r="JG9" s="1826">
        <v>90387.463082509988</v>
      </c>
      <c r="JH9" s="1826">
        <v>92061.820892089992</v>
      </c>
      <c r="JI9" s="1826">
        <v>95961.190827839993</v>
      </c>
      <c r="JJ9" s="1826">
        <v>94906.19414539999</v>
      </c>
      <c r="JK9" s="1826">
        <v>93587.407361570004</v>
      </c>
      <c r="JL9" s="1826">
        <v>95329.441276440004</v>
      </c>
      <c r="JM9" s="1826">
        <v>98107.938987810005</v>
      </c>
      <c r="JN9" s="1826">
        <v>96914.763090840002</v>
      </c>
      <c r="JO9" s="1826">
        <v>97702.042569100027</v>
      </c>
      <c r="JP9" s="184">
        <v>97437.160839710006</v>
      </c>
      <c r="JQ9" s="183">
        <v>101110.20479827</v>
      </c>
      <c r="JR9" s="1826">
        <v>103853.44784767026</v>
      </c>
      <c r="JS9" s="1826">
        <v>107982.02001918999</v>
      </c>
      <c r="JT9" s="1826">
        <v>107518.38379845</v>
      </c>
      <c r="JU9" s="1826">
        <v>105573.42966742</v>
      </c>
      <c r="JV9" s="1826">
        <v>105621.16468516999</v>
      </c>
      <c r="JW9" s="1826">
        <v>107563.51042399001</v>
      </c>
      <c r="JX9" s="1826">
        <v>113215.35711849999</v>
      </c>
      <c r="JY9" s="1826">
        <v>117068.41930685</v>
      </c>
      <c r="JZ9" s="1826">
        <v>125421.67426597999</v>
      </c>
      <c r="KA9" s="1826">
        <v>126295.73898968002</v>
      </c>
      <c r="KB9" s="184">
        <v>156850.88327789001</v>
      </c>
      <c r="KC9" s="183">
        <v>162420.63650226998</v>
      </c>
      <c r="KD9" s="1826">
        <v>170693.71262932001</v>
      </c>
      <c r="KE9" s="1826">
        <v>170626.45233540999</v>
      </c>
      <c r="KF9" s="1826">
        <v>171248.95870709</v>
      </c>
      <c r="KG9" s="1826">
        <v>172065.25657255333</v>
      </c>
      <c r="KH9" s="1826">
        <v>170031.84147299003</v>
      </c>
      <c r="KI9" s="1826">
        <v>170129.19376087</v>
      </c>
      <c r="KJ9" s="1826">
        <v>170982.16724788002</v>
      </c>
      <c r="KK9" s="1826">
        <v>143532.11390283139</v>
      </c>
      <c r="KL9" s="1826">
        <v>146407.16546006</v>
      </c>
      <c r="KM9" s="1826">
        <v>149606.52490811003</v>
      </c>
      <c r="KN9" s="184">
        <v>152693.15825422999</v>
      </c>
      <c r="KO9" s="183">
        <v>155232.94972695</v>
      </c>
      <c r="KP9" s="1826">
        <v>161218.23742137998</v>
      </c>
      <c r="KQ9" s="1826">
        <v>163088.27749729002</v>
      </c>
      <c r="KR9" s="1826">
        <v>161836.65126111999</v>
      </c>
      <c r="KS9" s="1826">
        <v>162125.37427333998</v>
      </c>
      <c r="KT9" s="1826">
        <v>161680.11855342999</v>
      </c>
      <c r="KU9" s="1826">
        <v>160652.30507129</v>
      </c>
      <c r="KV9" s="1826">
        <v>169895.70877191002</v>
      </c>
      <c r="KW9" s="1826">
        <v>166684.82063789002</v>
      </c>
      <c r="KX9" s="1826">
        <v>167598.38230137</v>
      </c>
      <c r="KY9" s="1826">
        <v>165795.76266048002</v>
      </c>
      <c r="KZ9" s="184">
        <v>160493.87814973999</v>
      </c>
      <c r="LA9" s="183">
        <v>164222.84143232999</v>
      </c>
      <c r="LB9" s="1826">
        <v>169047.57433271999</v>
      </c>
      <c r="LC9" s="1826">
        <v>165030.66524745</v>
      </c>
      <c r="LD9" s="1826">
        <v>131398.79229219942</v>
      </c>
      <c r="LE9" s="1826">
        <v>146275.68371435942</v>
      </c>
      <c r="LF9" s="1826">
        <v>154949.88607209001</v>
      </c>
      <c r="LG9" s="1826">
        <v>170006.61799999999</v>
      </c>
      <c r="LH9" s="1826">
        <v>166362.20199999999</v>
      </c>
      <c r="LI9" s="1826">
        <v>168974.86600000001</v>
      </c>
      <c r="LJ9" s="1826">
        <v>159508.47589999999</v>
      </c>
      <c r="LK9" s="1826">
        <v>154090.4368</v>
      </c>
      <c r="LL9" s="184">
        <v>166511.40489999999</v>
      </c>
      <c r="LM9" s="185"/>
      <c r="LN9" s="185"/>
    </row>
    <row r="10" spans="1:326" ht="27.75" customHeight="1" x14ac:dyDescent="0.45">
      <c r="A10" s="1532" t="s">
        <v>137</v>
      </c>
      <c r="B10" s="165">
        <v>271.87846491891611</v>
      </c>
      <c r="C10" s="165">
        <v>370.96525480506989</v>
      </c>
      <c r="D10" s="165">
        <v>437.40373900218799</v>
      </c>
      <c r="E10" s="175">
        <v>585.51727321022395</v>
      </c>
      <c r="F10" s="175">
        <v>654.29721704739779</v>
      </c>
      <c r="G10" s="175">
        <v>767.55077794505098</v>
      </c>
      <c r="H10" s="175">
        <v>901.40512067336499</v>
      </c>
      <c r="I10" s="175">
        <v>997.43493398145495</v>
      </c>
      <c r="J10" s="175">
        <v>1098.3015696686728</v>
      </c>
      <c r="K10" s="175">
        <v>1276.670479961698</v>
      </c>
      <c r="L10" s="175">
        <v>1381.8228225373919</v>
      </c>
      <c r="M10" s="175">
        <v>237.05482774712789</v>
      </c>
      <c r="N10" s="175">
        <v>418.66616797433983</v>
      </c>
      <c r="O10" s="175">
        <v>538.51675275929176</v>
      </c>
      <c r="P10" s="175">
        <v>689.80099159011763</v>
      </c>
      <c r="Q10" s="175">
        <v>897.26128394715465</v>
      </c>
      <c r="R10" s="176">
        <v>1031.9836379086612</v>
      </c>
      <c r="S10" s="175">
        <v>1231.2874720593857</v>
      </c>
      <c r="T10" s="175">
        <v>1455.4146388819831</v>
      </c>
      <c r="U10" s="175">
        <v>1617.1635751153908</v>
      </c>
      <c r="V10" s="175">
        <v>1790.836218293859</v>
      </c>
      <c r="W10" s="175">
        <v>2025.2371425245053</v>
      </c>
      <c r="X10" s="175">
        <v>-23.356427449251715</v>
      </c>
      <c r="Y10" s="175">
        <v>2408.4768009552395</v>
      </c>
      <c r="Z10" s="175">
        <v>394.66495183869603</v>
      </c>
      <c r="AA10" s="165">
        <v>592.34916390250373</v>
      </c>
      <c r="AB10" s="165">
        <v>794.72267779084336</v>
      </c>
      <c r="AC10" s="165">
        <v>1017.9814133270486</v>
      </c>
      <c r="AD10" s="165">
        <v>1159.6118762956755</v>
      </c>
      <c r="AE10" s="165">
        <v>1377.3754497644991</v>
      </c>
      <c r="AF10" s="165">
        <v>1668.2145125627744</v>
      </c>
      <c r="AG10" s="165">
        <v>1837.1376030416727</v>
      </c>
      <c r="AH10" s="165">
        <v>2066.2883366354558</v>
      </c>
      <c r="AI10" s="165">
        <v>2291.3865330600752</v>
      </c>
      <c r="AJ10" s="165">
        <v>49.433061466654976</v>
      </c>
      <c r="AK10" s="165">
        <v>2786.0422961660261</v>
      </c>
      <c r="AL10" s="165">
        <v>500.27393389028299</v>
      </c>
      <c r="AM10" s="165">
        <v>723.61494240122715</v>
      </c>
      <c r="AN10" s="165">
        <v>945.85831171872746</v>
      </c>
      <c r="AO10" s="165">
        <v>1088.8447715878065</v>
      </c>
      <c r="AP10" s="165">
        <v>1237.4321177907902</v>
      </c>
      <c r="AQ10" s="165">
        <v>1526.0207562349854</v>
      </c>
      <c r="AR10" s="165">
        <v>1786.4626652267921</v>
      </c>
      <c r="AS10" s="165">
        <v>2054.4406347799859</v>
      </c>
      <c r="AT10" s="165">
        <v>2271.5095305405657</v>
      </c>
      <c r="AU10" s="165">
        <v>2548.194613608835</v>
      </c>
      <c r="AV10" s="165">
        <v>2817.7425618293291</v>
      </c>
      <c r="AW10" s="165">
        <v>3045.0530783873296</v>
      </c>
      <c r="AX10" s="165">
        <v>166.71551858811904</v>
      </c>
      <c r="AY10" s="165">
        <v>294.14304350929274</v>
      </c>
      <c r="AZ10" s="165">
        <v>297.43408349056517</v>
      </c>
      <c r="BA10" s="165">
        <v>303.22590537007392</v>
      </c>
      <c r="BB10" s="165">
        <v>516.34025588477562</v>
      </c>
      <c r="BC10" s="165">
        <v>513.9819629814325</v>
      </c>
      <c r="BD10" s="165">
        <v>480.3322863969297</v>
      </c>
      <c r="BE10" s="165">
        <v>566.73333582616146</v>
      </c>
      <c r="BF10" s="165">
        <v>499.75253051746114</v>
      </c>
      <c r="BG10" s="165">
        <v>526.79798383515481</v>
      </c>
      <c r="BH10" s="165">
        <v>516.58365344511458</v>
      </c>
      <c r="BI10" s="1825">
        <v>477.38084991438222</v>
      </c>
      <c r="BJ10" s="1825">
        <v>483.40658900286081</v>
      </c>
      <c r="BK10" s="1825">
        <v>488.598321316095</v>
      </c>
      <c r="BL10" s="165">
        <v>539.52015751872671</v>
      </c>
      <c r="BM10" s="165">
        <v>361.5335695206831</v>
      </c>
      <c r="BN10" s="165">
        <v>245.0055854168092</v>
      </c>
      <c r="BO10" s="165">
        <v>433.66811260395917</v>
      </c>
      <c r="BP10" s="165">
        <v>414.75145516995087</v>
      </c>
      <c r="BQ10" s="165">
        <v>521.81160172936188</v>
      </c>
      <c r="BR10" s="165">
        <v>576.09577827610894</v>
      </c>
      <c r="BS10" s="165">
        <v>603.09416789716977</v>
      </c>
      <c r="BT10" s="165">
        <v>628.24820713871713</v>
      </c>
      <c r="BU10" s="165">
        <v>677.23616225909973</v>
      </c>
      <c r="BV10" s="165">
        <v>605.15241341804233</v>
      </c>
      <c r="BW10" s="175">
        <v>656.42284681149954</v>
      </c>
      <c r="BX10" s="175">
        <v>733.42216138245283</v>
      </c>
      <c r="BY10" s="175">
        <v>636.40856010046366</v>
      </c>
      <c r="BZ10" s="175">
        <v>440.64599780226536</v>
      </c>
      <c r="CA10" s="175">
        <v>471.97913089726438</v>
      </c>
      <c r="CB10" s="175">
        <v>519.76624475884819</v>
      </c>
      <c r="CC10" s="178">
        <v>501.38441636126225</v>
      </c>
      <c r="CD10" s="175">
        <v>506.23007520891309</v>
      </c>
      <c r="CE10" s="175">
        <v>484.21850133202321</v>
      </c>
      <c r="CF10" s="175">
        <v>816.82172717711649</v>
      </c>
      <c r="CG10" s="175">
        <v>288.92658478679022</v>
      </c>
      <c r="CH10" s="165">
        <v>327.48115234635566</v>
      </c>
      <c r="CI10" s="165">
        <v>460.59589629735274</v>
      </c>
      <c r="CJ10" s="165">
        <v>506.0748084358126</v>
      </c>
      <c r="CK10" s="165">
        <v>532.862088279315</v>
      </c>
      <c r="CL10" s="165">
        <v>850.5786987643844</v>
      </c>
      <c r="CM10" s="165">
        <v>836.50147936020574</v>
      </c>
      <c r="CN10" s="165">
        <v>877.65375169298795</v>
      </c>
      <c r="CO10" s="165">
        <v>900.88322596165688</v>
      </c>
      <c r="CP10" s="165">
        <v>1006.0287160958868</v>
      </c>
      <c r="CQ10" s="165">
        <v>977.15819324739402</v>
      </c>
      <c r="CR10" s="165">
        <v>1095.0740151951193</v>
      </c>
      <c r="CS10" s="165">
        <v>886.34914310598003</v>
      </c>
      <c r="CT10" s="165">
        <v>955.0672041873612</v>
      </c>
      <c r="CU10" s="165">
        <v>1010.9815992087541</v>
      </c>
      <c r="CV10" s="165">
        <v>1228.5402396273716</v>
      </c>
      <c r="CW10" s="165">
        <v>1322.3181477449505</v>
      </c>
      <c r="CX10" s="165">
        <v>1544.4281564945452</v>
      </c>
      <c r="CY10" s="165">
        <v>1608.2596174765893</v>
      </c>
      <c r="CZ10" s="165">
        <v>1675.6072802022393</v>
      </c>
      <c r="DA10" s="165">
        <v>1884.575344599999</v>
      </c>
      <c r="DB10" s="165">
        <v>2393.9105144733599</v>
      </c>
      <c r="DC10" s="165">
        <v>2251.4240939721822</v>
      </c>
      <c r="DD10" s="165">
        <v>2413.5039309803892</v>
      </c>
      <c r="DE10" s="165">
        <v>1496.5289346785999</v>
      </c>
      <c r="DF10" s="165">
        <v>1483.9985832051004</v>
      </c>
      <c r="DG10" s="165">
        <v>1577.8459473429323</v>
      </c>
      <c r="DH10" s="165">
        <v>1479.4378447814001</v>
      </c>
      <c r="DI10" s="165">
        <v>1372.3281831923248</v>
      </c>
      <c r="DJ10" s="165">
        <v>1465.0222995714162</v>
      </c>
      <c r="DK10" s="165">
        <v>1291.9674009080004</v>
      </c>
      <c r="DL10" s="165">
        <v>2230.9789788009002</v>
      </c>
      <c r="DM10" s="165">
        <v>2317.3608200814997</v>
      </c>
      <c r="DN10" s="165">
        <v>2227.2507865100001</v>
      </c>
      <c r="DO10" s="165">
        <v>2235.9735691512005</v>
      </c>
      <c r="DP10" s="165">
        <v>2397.5042191438133</v>
      </c>
      <c r="DQ10" s="165">
        <v>833.88218214295989</v>
      </c>
      <c r="DR10" s="165">
        <v>871.62801927918986</v>
      </c>
      <c r="DS10" s="165">
        <v>899.07167981630039</v>
      </c>
      <c r="DT10" s="165">
        <v>1167.7420087100002</v>
      </c>
      <c r="DU10" s="165">
        <v>1108.5995530958005</v>
      </c>
      <c r="DV10" s="165">
        <v>1010.8545317606997</v>
      </c>
      <c r="DW10" s="165">
        <v>1212.9724025413</v>
      </c>
      <c r="DX10" s="165">
        <v>1363.349824139701</v>
      </c>
      <c r="DY10" s="165">
        <v>1092.7869065404002</v>
      </c>
      <c r="DZ10" s="165">
        <v>1247.0709733830001</v>
      </c>
      <c r="EA10" s="165">
        <v>1312.5884142756001</v>
      </c>
      <c r="EB10" s="165">
        <v>1663.23238687</v>
      </c>
      <c r="EC10" s="165">
        <v>1394.3740763122012</v>
      </c>
      <c r="ED10" s="165">
        <v>1364.0999835407004</v>
      </c>
      <c r="EE10" s="165">
        <v>1505.9515757878007</v>
      </c>
      <c r="EF10" s="165">
        <v>1611.8801832728998</v>
      </c>
      <c r="EG10" s="165">
        <v>1674.7919476910006</v>
      </c>
      <c r="EH10" s="165">
        <v>2021.1291870943005</v>
      </c>
      <c r="EI10" s="165">
        <v>1858.7350241292002</v>
      </c>
      <c r="EJ10" s="165">
        <v>1782.5782195199997</v>
      </c>
      <c r="EK10" s="165">
        <v>1931.6635124610007</v>
      </c>
      <c r="EL10" s="165">
        <v>1665.4911140410006</v>
      </c>
      <c r="EM10" s="165">
        <v>1887.8670623900002</v>
      </c>
      <c r="EN10" s="165">
        <v>2194.737993929999</v>
      </c>
      <c r="EO10" s="165">
        <v>2545.5816003800005</v>
      </c>
      <c r="EP10" s="165">
        <v>3137.4683875957039</v>
      </c>
      <c r="EQ10" s="165">
        <v>2580.9731949899992</v>
      </c>
      <c r="ER10" s="165">
        <v>2327.0054223799993</v>
      </c>
      <c r="ES10" s="165">
        <v>2425.9607154299993</v>
      </c>
      <c r="ET10" s="165">
        <v>3345.4147693</v>
      </c>
      <c r="EU10" s="165">
        <v>2983.1863740699996</v>
      </c>
      <c r="EV10" s="165">
        <v>3131.0643754199991</v>
      </c>
      <c r="EW10" s="165">
        <v>3151.2652476900003</v>
      </c>
      <c r="EX10" s="165">
        <v>2864.62710492</v>
      </c>
      <c r="EY10" s="165">
        <v>2470.7296558853163</v>
      </c>
      <c r="EZ10" s="165">
        <v>2242.8372496399988</v>
      </c>
      <c r="FA10" s="165">
        <v>1624.1923109799995</v>
      </c>
      <c r="FB10" s="165">
        <v>1836.0095996500002</v>
      </c>
      <c r="FC10" s="165">
        <v>2345.38980932</v>
      </c>
      <c r="FD10" s="165">
        <v>1220.0820777100007</v>
      </c>
      <c r="FE10" s="165">
        <v>1046.5038589700007</v>
      </c>
      <c r="FF10" s="165">
        <v>457.23570693999989</v>
      </c>
      <c r="FG10" s="165">
        <v>-320.87371587999758</v>
      </c>
      <c r="FH10" s="165">
        <v>535.72922430999927</v>
      </c>
      <c r="FI10" s="165">
        <v>24.138850580000902</v>
      </c>
      <c r="FJ10" s="165">
        <v>1384.7955390799991</v>
      </c>
      <c r="FK10" s="165">
        <v>153.53441637499955</v>
      </c>
      <c r="FL10" s="165">
        <v>1406.3626516249994</v>
      </c>
      <c r="FM10" s="165">
        <v>505.48190898499604</v>
      </c>
      <c r="FN10" s="165">
        <v>122.1721964449964</v>
      </c>
      <c r="FO10" s="165">
        <v>487.59710414500233</v>
      </c>
      <c r="FP10" s="165">
        <v>49.032735794997308</v>
      </c>
      <c r="FQ10" s="165">
        <v>-177.63421001500265</v>
      </c>
      <c r="FR10" s="165">
        <v>364.81443639499633</v>
      </c>
      <c r="FS10" s="165">
        <v>2151.5708534799996</v>
      </c>
      <c r="FT10" s="165">
        <v>3341.9113057049994</v>
      </c>
      <c r="FU10" s="165">
        <v>2294.4649870849967</v>
      </c>
      <c r="FV10" s="165">
        <v>1337.2543541351281</v>
      </c>
      <c r="FW10" s="165">
        <v>1962.9134365149932</v>
      </c>
      <c r="FX10" s="165">
        <v>2790.5819206816609</v>
      </c>
      <c r="FY10" s="165">
        <v>1447.3840873991153</v>
      </c>
      <c r="FZ10" s="165">
        <v>910.19587395324368</v>
      </c>
      <c r="GA10" s="165">
        <v>1031.2900392146803</v>
      </c>
      <c r="GB10" s="165">
        <v>1073.7448691899976</v>
      </c>
      <c r="GC10" s="165">
        <v>460.74153811999923</v>
      </c>
      <c r="GD10" s="165">
        <v>355.61620471000089</v>
      </c>
      <c r="GE10" s="165">
        <v>-140.95202103000017</v>
      </c>
      <c r="GF10" s="165">
        <v>-150.2510992599961</v>
      </c>
      <c r="GG10" s="165">
        <v>2689.4082582200131</v>
      </c>
      <c r="GH10" s="165">
        <v>3360.1601731900005</v>
      </c>
      <c r="GI10" s="165">
        <v>3040.4509884900003</v>
      </c>
      <c r="GJ10" s="165">
        <v>5913.8166823600041</v>
      </c>
      <c r="GK10" s="165">
        <v>5913.8166880200006</v>
      </c>
      <c r="GL10" s="165">
        <v>3732.3618397399978</v>
      </c>
      <c r="GM10" s="165">
        <v>5858.5684325699958</v>
      </c>
      <c r="GN10" s="165">
        <v>4653.1117804900041</v>
      </c>
      <c r="GO10" s="165">
        <v>3821.6138291499992</v>
      </c>
      <c r="GP10" s="165">
        <v>3665.0460311099991</v>
      </c>
      <c r="GQ10" s="165">
        <v>2558.7368023399999</v>
      </c>
      <c r="GR10" s="165">
        <v>3497.0655316000034</v>
      </c>
      <c r="GS10" s="165">
        <v>2568.3963016300013</v>
      </c>
      <c r="GT10" s="165">
        <v>5846.7287282700017</v>
      </c>
      <c r="GU10" s="165">
        <v>5537.7141020700019</v>
      </c>
      <c r="GV10" s="165">
        <v>5845.6622405700055</v>
      </c>
      <c r="GW10" s="165">
        <v>6030.8766107599986</v>
      </c>
      <c r="GX10" s="165">
        <v>4828.7436982300023</v>
      </c>
      <c r="GY10" s="165">
        <v>5048.0772882500032</v>
      </c>
      <c r="GZ10" s="165">
        <v>6543.8432679799944</v>
      </c>
      <c r="HA10" s="165">
        <v>5107.1623037000054</v>
      </c>
      <c r="HB10" s="165">
        <v>5395.5556472100016</v>
      </c>
      <c r="HC10" s="165">
        <v>4398.2561429000025</v>
      </c>
      <c r="HD10" s="165">
        <v>4550.8567270500007</v>
      </c>
      <c r="HE10" s="165">
        <v>4279.9421438500049</v>
      </c>
      <c r="HF10" s="165">
        <v>7732.9494907499966</v>
      </c>
      <c r="HG10" s="165">
        <v>10892.524357120004</v>
      </c>
      <c r="HH10" s="165">
        <v>9163.8556526400025</v>
      </c>
      <c r="HI10" s="165">
        <v>7704.2473470799996</v>
      </c>
      <c r="HJ10" s="165">
        <v>7141.623803540002</v>
      </c>
      <c r="HK10" s="165">
        <v>7646.6593819200007</v>
      </c>
      <c r="HL10" s="165">
        <v>15426.183511729992</v>
      </c>
      <c r="HM10" s="165">
        <v>14672.119628569997</v>
      </c>
      <c r="HN10" s="165">
        <v>12636.089495589986</v>
      </c>
      <c r="HO10" s="165">
        <v>10836.381553460005</v>
      </c>
      <c r="HP10" s="165">
        <v>9905.2523804800021</v>
      </c>
      <c r="HQ10" s="165">
        <v>10875.790581009998</v>
      </c>
      <c r="HR10" s="165">
        <v>8729.1872417700015</v>
      </c>
      <c r="HS10" s="165">
        <v>8433.0208541800002</v>
      </c>
      <c r="HT10" s="165">
        <v>11016.665269489997</v>
      </c>
      <c r="HU10" s="174">
        <v>8620.3102210500019</v>
      </c>
      <c r="HV10" s="165">
        <v>10349.186782520004</v>
      </c>
      <c r="HW10" s="165">
        <v>10859.103931510004</v>
      </c>
      <c r="HX10" s="165">
        <v>8494.321810139998</v>
      </c>
      <c r="HY10" s="165">
        <v>11941.102541969996</v>
      </c>
      <c r="HZ10" s="165">
        <v>11904.836238079999</v>
      </c>
      <c r="IA10" s="165">
        <v>9950.1358519499991</v>
      </c>
      <c r="IB10" s="165">
        <v>11911.833892999997</v>
      </c>
      <c r="IC10" s="165">
        <v>13127.947034240004</v>
      </c>
      <c r="ID10" s="165">
        <v>11487.406716419999</v>
      </c>
      <c r="IE10" s="165">
        <v>11009.74453367</v>
      </c>
      <c r="IF10" s="179">
        <v>10619.644012380004</v>
      </c>
      <c r="IG10" s="174">
        <v>9645.0843702900002</v>
      </c>
      <c r="IH10" s="165">
        <v>9269.3470418699999</v>
      </c>
      <c r="II10" s="165">
        <v>22446.085396519975</v>
      </c>
      <c r="IJ10" s="165">
        <v>20120.421508189975</v>
      </c>
      <c r="IK10" s="165">
        <v>16572.687519499992</v>
      </c>
      <c r="IL10" s="165">
        <v>16791.437589200003</v>
      </c>
      <c r="IM10" s="165">
        <v>15781.119592879993</v>
      </c>
      <c r="IN10" s="165">
        <v>16823.599289879992</v>
      </c>
      <c r="IO10" s="165">
        <v>13000.245477039993</v>
      </c>
      <c r="IP10" s="165">
        <v>11624.997923539999</v>
      </c>
      <c r="IQ10" s="165">
        <v>9662.6235537699977</v>
      </c>
      <c r="IR10" s="179">
        <v>13284.187031949998</v>
      </c>
      <c r="IS10" s="174">
        <v>12711.178765430008</v>
      </c>
      <c r="IT10" s="165">
        <v>16498.937079909996</v>
      </c>
      <c r="IU10" s="165">
        <v>12176.838833820006</v>
      </c>
      <c r="IV10" s="165">
        <v>17635.59275209999</v>
      </c>
      <c r="IW10" s="165">
        <v>17752.938268850005</v>
      </c>
      <c r="IX10" s="165">
        <v>14651.494071359999</v>
      </c>
      <c r="IY10" s="165">
        <v>12138.451101700008</v>
      </c>
      <c r="IZ10" s="1826">
        <v>11008.614890680006</v>
      </c>
      <c r="JA10" s="1826">
        <v>15192.305290840008</v>
      </c>
      <c r="JB10" s="1826">
        <v>18160.827432620004</v>
      </c>
      <c r="JC10" s="1826">
        <v>15377.345061810005</v>
      </c>
      <c r="JD10" s="1826">
        <v>16104.302855809994</v>
      </c>
      <c r="JE10" s="183">
        <v>17805.291701709994</v>
      </c>
      <c r="JF10" s="1826">
        <v>16599.849336189993</v>
      </c>
      <c r="JG10" s="1826">
        <v>17749.877202289998</v>
      </c>
      <c r="JH10" s="1826">
        <v>33439.828107879941</v>
      </c>
      <c r="JI10" s="1826">
        <v>32051.551442649972</v>
      </c>
      <c r="JJ10" s="1826">
        <v>31624.355566459959</v>
      </c>
      <c r="JK10" s="1826">
        <v>26221.944334449963</v>
      </c>
      <c r="JL10" s="1826">
        <v>24211.408639157213</v>
      </c>
      <c r="JM10" s="1826">
        <v>20459.643235230007</v>
      </c>
      <c r="JN10" s="1826">
        <v>17316.694040390001</v>
      </c>
      <c r="JO10" s="1826">
        <v>13478.780968130008</v>
      </c>
      <c r="JP10" s="184">
        <v>22122.888952190006</v>
      </c>
      <c r="JQ10" s="183">
        <v>17897.845486140002</v>
      </c>
      <c r="JR10" s="1826">
        <v>18735.604507890013</v>
      </c>
      <c r="JS10" s="1826">
        <v>20194.315369879991</v>
      </c>
      <c r="JT10" s="1826">
        <v>16426.490813429995</v>
      </c>
      <c r="JU10" s="1826">
        <v>10720.708753050003</v>
      </c>
      <c r="JV10" s="1826">
        <v>9179.9714328799964</v>
      </c>
      <c r="JW10" s="1826">
        <v>6138.7504775899915</v>
      </c>
      <c r="JX10" s="1826">
        <v>1710.6373062200007</v>
      </c>
      <c r="JY10" s="1826">
        <v>8119.4986485699901</v>
      </c>
      <c r="JZ10" s="1826">
        <v>4252.4298035599813</v>
      </c>
      <c r="KA10" s="1826">
        <v>-7420.2205386600062</v>
      </c>
      <c r="KB10" s="184">
        <v>29335.508399790069</v>
      </c>
      <c r="KC10" s="183">
        <v>22873.21513069994</v>
      </c>
      <c r="KD10" s="1826">
        <v>24629.490692146232</v>
      </c>
      <c r="KE10" s="1826">
        <v>26395.963934923118</v>
      </c>
      <c r="KF10" s="1826">
        <v>25570.523908529998</v>
      </c>
      <c r="KG10" s="1826">
        <v>27628.748983450012</v>
      </c>
      <c r="KH10" s="1826">
        <v>32870.741912910002</v>
      </c>
      <c r="KI10" s="1826">
        <v>27671.832440809998</v>
      </c>
      <c r="KJ10" s="1826">
        <v>26570.228365420007</v>
      </c>
      <c r="KK10" s="1826">
        <v>25631.951506870002</v>
      </c>
      <c r="KL10" s="1826">
        <v>27708.138497670006</v>
      </c>
      <c r="KM10" s="1826">
        <v>28396.137012219999</v>
      </c>
      <c r="KN10" s="184">
        <v>37011.700478209998</v>
      </c>
      <c r="KO10" s="183">
        <v>36899.852107809995</v>
      </c>
      <c r="KP10" s="1826">
        <v>37955.685950050007</v>
      </c>
      <c r="KQ10" s="1826">
        <v>44743.127017079976</v>
      </c>
      <c r="KR10" s="1826">
        <v>40499.551401410012</v>
      </c>
      <c r="KS10" s="1826">
        <v>39321.89301687001</v>
      </c>
      <c r="KT10" s="1826">
        <v>44288.187423123971</v>
      </c>
      <c r="KU10" s="1826">
        <v>42099.637018783964</v>
      </c>
      <c r="KV10" s="1826">
        <v>38318.801276319013</v>
      </c>
      <c r="KW10" s="1826">
        <v>36537.635499557</v>
      </c>
      <c r="KX10" s="1826">
        <v>35264.287027747007</v>
      </c>
      <c r="KY10" s="1826">
        <v>34468.053054337011</v>
      </c>
      <c r="KZ10" s="184">
        <v>47202.189631107001</v>
      </c>
      <c r="LA10" s="183">
        <v>46041.737033892983</v>
      </c>
      <c r="LB10" s="1826">
        <v>44683.155369051005</v>
      </c>
      <c r="LC10" s="1826">
        <v>51014.52302499098</v>
      </c>
      <c r="LD10" s="1826">
        <v>49030.364773200992</v>
      </c>
      <c r="LE10" s="1826">
        <v>37636.35671817101</v>
      </c>
      <c r="LF10" s="1826">
        <v>46088.042101630999</v>
      </c>
      <c r="LG10" s="1826">
        <v>50331.023999999998</v>
      </c>
      <c r="LH10" s="1826">
        <v>43584.074999999997</v>
      </c>
      <c r="LI10" s="1826">
        <v>52549.466999999997</v>
      </c>
      <c r="LJ10" s="1826">
        <v>44176.307560000001</v>
      </c>
      <c r="LK10" s="1826">
        <v>43418.027730000002</v>
      </c>
      <c r="LL10" s="184">
        <v>33858.38622</v>
      </c>
      <c r="LM10" s="185"/>
      <c r="LN10" s="185"/>
    </row>
    <row r="11" spans="1:326" ht="27.75" customHeight="1" x14ac:dyDescent="0.45">
      <c r="A11" s="1531" t="s">
        <v>138</v>
      </c>
      <c r="B11" s="165">
        <v>192.34556063686199</v>
      </c>
      <c r="C11" s="165">
        <v>200.02448612616001</v>
      </c>
      <c r="D11" s="165">
        <v>209.853902334298</v>
      </c>
      <c r="E11" s="175">
        <v>217.05090328828999</v>
      </c>
      <c r="F11" s="175">
        <v>225.01958313045301</v>
      </c>
      <c r="G11" s="175">
        <v>240.61733201830998</v>
      </c>
      <c r="H11" s="175">
        <v>242.44191640572902</v>
      </c>
      <c r="I11" s="175">
        <v>254.47772122380002</v>
      </c>
      <c r="J11" s="175">
        <v>267.26553327648998</v>
      </c>
      <c r="K11" s="175">
        <v>279.06259317534403</v>
      </c>
      <c r="L11" s="175">
        <v>302.95873191457798</v>
      </c>
      <c r="M11" s="175">
        <v>284.86453832530202</v>
      </c>
      <c r="N11" s="175">
        <v>298.51221580665697</v>
      </c>
      <c r="O11" s="175">
        <v>306.41520560607199</v>
      </c>
      <c r="P11" s="175">
        <v>327.366719586248</v>
      </c>
      <c r="Q11" s="175">
        <v>351.299606878335</v>
      </c>
      <c r="R11" s="176">
        <v>394.51615756471597</v>
      </c>
      <c r="S11" s="175">
        <v>413.97596520249596</v>
      </c>
      <c r="T11" s="175">
        <v>440.29599763826502</v>
      </c>
      <c r="U11" s="175">
        <v>455.79276294412205</v>
      </c>
      <c r="V11" s="175">
        <v>484.18747217750905</v>
      </c>
      <c r="W11" s="175">
        <v>518.69757629636695</v>
      </c>
      <c r="X11" s="175">
        <v>510.36439881603906</v>
      </c>
      <c r="Y11" s="175">
        <v>517.577076432632</v>
      </c>
      <c r="Z11" s="175">
        <v>587.28351296279595</v>
      </c>
      <c r="AA11" s="165">
        <v>575.74401661899799</v>
      </c>
      <c r="AB11" s="165">
        <v>571.44044182349899</v>
      </c>
      <c r="AC11" s="165">
        <v>568.08556902815303</v>
      </c>
      <c r="AD11" s="165">
        <v>582.21100640288796</v>
      </c>
      <c r="AE11" s="165">
        <v>634.43322386250702</v>
      </c>
      <c r="AF11" s="165">
        <v>665.35162829394505</v>
      </c>
      <c r="AG11" s="165">
        <v>596.25559532959085</v>
      </c>
      <c r="AH11" s="165">
        <v>563.70442824045699</v>
      </c>
      <c r="AI11" s="165">
        <v>606.12054002854302</v>
      </c>
      <c r="AJ11" s="165">
        <v>629.1647192611531</v>
      </c>
      <c r="AK11" s="165">
        <v>630.48284229031594</v>
      </c>
      <c r="AL11" s="165">
        <v>649.87018515827299</v>
      </c>
      <c r="AM11" s="165">
        <v>666.87049954961003</v>
      </c>
      <c r="AN11" s="165">
        <v>684.30597630544401</v>
      </c>
      <c r="AO11" s="165">
        <v>706.90391761633396</v>
      </c>
      <c r="AP11" s="165">
        <v>708.66989334254902</v>
      </c>
      <c r="AQ11" s="165">
        <v>754.18567264171088</v>
      </c>
      <c r="AR11" s="165">
        <v>774.35856494491486</v>
      </c>
      <c r="AS11" s="165">
        <v>800.64309968992802</v>
      </c>
      <c r="AT11" s="165">
        <v>829.8037821969109</v>
      </c>
      <c r="AU11" s="165">
        <v>857.22148231110589</v>
      </c>
      <c r="AV11" s="165">
        <v>727.60288929225908</v>
      </c>
      <c r="AW11" s="165">
        <v>754.4652489632839</v>
      </c>
      <c r="AX11" s="165">
        <v>715.04146762870312</v>
      </c>
      <c r="AY11" s="165">
        <v>741.44505386957201</v>
      </c>
      <c r="AZ11" s="165">
        <v>718.71800818255895</v>
      </c>
      <c r="BA11" s="165">
        <v>783.96711799026104</v>
      </c>
      <c r="BB11" s="165">
        <v>799.0160423173088</v>
      </c>
      <c r="BC11" s="165">
        <v>825.915029425488</v>
      </c>
      <c r="BD11" s="165">
        <v>864.73401378128699</v>
      </c>
      <c r="BE11" s="165">
        <v>908.02768125804994</v>
      </c>
      <c r="BF11" s="165">
        <v>972.39854175832795</v>
      </c>
      <c r="BG11" s="165">
        <v>994.23253756552094</v>
      </c>
      <c r="BH11" s="165">
        <v>1057.7160263630531</v>
      </c>
      <c r="BI11" s="1825">
        <v>919.23247858938998</v>
      </c>
      <c r="BJ11" s="1825">
        <v>1076.7359260035491</v>
      </c>
      <c r="BK11" s="1821">
        <v>1076.351946442496</v>
      </c>
      <c r="BL11" s="165">
        <v>1000.8112242585159</v>
      </c>
      <c r="BM11" s="165">
        <v>1099.35253483931</v>
      </c>
      <c r="BN11" s="165">
        <v>1167.121013314412</v>
      </c>
      <c r="BO11" s="165">
        <v>1227.458722028611</v>
      </c>
      <c r="BP11" s="165">
        <v>1287.751467563314</v>
      </c>
      <c r="BQ11" s="165">
        <v>1377.6336908735691</v>
      </c>
      <c r="BR11" s="165">
        <v>1477.6497944743301</v>
      </c>
      <c r="BS11" s="165">
        <v>1462.1079756767008</v>
      </c>
      <c r="BT11" s="165">
        <v>1388.3158080725389</v>
      </c>
      <c r="BU11" s="165">
        <v>1316.8966013772172</v>
      </c>
      <c r="BV11" s="165">
        <v>1362.3174119721871</v>
      </c>
      <c r="BW11" s="175">
        <v>1421.3915382387179</v>
      </c>
      <c r="BX11" s="175">
        <v>1509.3279401661798</v>
      </c>
      <c r="BY11" s="175">
        <v>1564.8388938069081</v>
      </c>
      <c r="BZ11" s="175">
        <v>1588.8955352354199</v>
      </c>
      <c r="CA11" s="175">
        <v>1664.8119565804568</v>
      </c>
      <c r="CB11" s="175">
        <v>1706.828496922072</v>
      </c>
      <c r="CC11" s="178">
        <v>1735.048711643929</v>
      </c>
      <c r="CD11" s="175">
        <v>1670.3833121398204</v>
      </c>
      <c r="CE11" s="175">
        <v>1725.3117021413661</v>
      </c>
      <c r="CF11" s="175">
        <v>1805.3969548871339</v>
      </c>
      <c r="CG11" s="175">
        <v>1950.7617706416681</v>
      </c>
      <c r="CH11" s="165">
        <v>1928.6290563554801</v>
      </c>
      <c r="CI11" s="165">
        <v>1933.3725810674007</v>
      </c>
      <c r="CJ11" s="165">
        <v>2002.2267924157879</v>
      </c>
      <c r="CK11" s="165">
        <v>2128.9036777142219</v>
      </c>
      <c r="CL11" s="165">
        <v>2093.76919145076</v>
      </c>
      <c r="CM11" s="165">
        <v>2104.1715347478425</v>
      </c>
      <c r="CN11" s="165">
        <v>2194.5138869323132</v>
      </c>
      <c r="CO11" s="165">
        <v>2266.256728133817</v>
      </c>
      <c r="CP11" s="165">
        <v>2392.6825591508491</v>
      </c>
      <c r="CQ11" s="165">
        <v>2466.2282043302725</v>
      </c>
      <c r="CR11" s="165">
        <v>2542.805056116154</v>
      </c>
      <c r="CS11" s="165">
        <v>2644.8554851933982</v>
      </c>
      <c r="CT11" s="165">
        <v>2682.0524472889861</v>
      </c>
      <c r="CU11" s="165">
        <v>2837.7347544621716</v>
      </c>
      <c r="CV11" s="165">
        <v>2935.2784576921808</v>
      </c>
      <c r="CW11" s="165">
        <v>2947.0270847897614</v>
      </c>
      <c r="CX11" s="165">
        <v>3083.1530964642011</v>
      </c>
      <c r="CY11" s="165">
        <v>3423.5409387000004</v>
      </c>
      <c r="CZ11" s="165">
        <v>3512.9556614600001</v>
      </c>
      <c r="DA11" s="165">
        <v>3743.9178950013002</v>
      </c>
      <c r="DB11" s="165">
        <v>3851.8157297861817</v>
      </c>
      <c r="DC11" s="165">
        <v>3939.0046329499996</v>
      </c>
      <c r="DD11" s="165">
        <v>4170.6591088901996</v>
      </c>
      <c r="DE11" s="165">
        <v>4127.7656008834183</v>
      </c>
      <c r="DF11" s="165">
        <v>4258.5969461435561</v>
      </c>
      <c r="DG11" s="165">
        <v>4458.1658972911</v>
      </c>
      <c r="DH11" s="165">
        <v>4464.0915370467992</v>
      </c>
      <c r="DI11" s="165">
        <v>4668.7499520298707</v>
      </c>
      <c r="DJ11" s="165">
        <v>4790.7713204600004</v>
      </c>
      <c r="DK11" s="165">
        <v>5081.7043189499991</v>
      </c>
      <c r="DL11" s="165">
        <v>5163.8750775600001</v>
      </c>
      <c r="DM11" s="165">
        <v>5394.92170549</v>
      </c>
      <c r="DN11" s="165">
        <v>5688.7313283000003</v>
      </c>
      <c r="DO11" s="165">
        <v>5758.8280459064181</v>
      </c>
      <c r="DP11" s="165">
        <v>6007.8940810700005</v>
      </c>
      <c r="DQ11" s="165">
        <v>6033.5386267200001</v>
      </c>
      <c r="DR11" s="165">
        <v>6272.3193136894997</v>
      </c>
      <c r="DS11" s="165">
        <v>6614.4138775800002</v>
      </c>
      <c r="DT11" s="165">
        <v>6721.4279797483996</v>
      </c>
      <c r="DU11" s="165">
        <v>6698.1904148266003</v>
      </c>
      <c r="DV11" s="165">
        <v>6839.0274379776001</v>
      </c>
      <c r="DW11" s="165">
        <v>6745.0349432261009</v>
      </c>
      <c r="DX11" s="165">
        <v>6695.8442141878004</v>
      </c>
      <c r="DY11" s="165">
        <v>6777.1776282910005</v>
      </c>
      <c r="DZ11" s="165">
        <v>6854.7736538596</v>
      </c>
      <c r="EA11" s="165">
        <v>7200.4375877599996</v>
      </c>
      <c r="EB11" s="165">
        <v>7194.3000098135944</v>
      </c>
      <c r="EC11" s="165">
        <v>7323.0292918948517</v>
      </c>
      <c r="ED11" s="165">
        <v>7282.3724716251218</v>
      </c>
      <c r="EE11" s="165">
        <v>6990.4136563998291</v>
      </c>
      <c r="EF11" s="165">
        <v>7066.8784070048077</v>
      </c>
      <c r="EG11" s="165">
        <v>7088.2500252967293</v>
      </c>
      <c r="EH11" s="165">
        <v>7350.9741287569123</v>
      </c>
      <c r="EI11" s="165">
        <v>7295.9024156643209</v>
      </c>
      <c r="EJ11" s="165">
        <v>7431.7701883193531</v>
      </c>
      <c r="EK11" s="165">
        <v>7558.0565789821676</v>
      </c>
      <c r="EL11" s="165">
        <v>7760.1379425193763</v>
      </c>
      <c r="EM11" s="165">
        <v>8253.7060757716099</v>
      </c>
      <c r="EN11" s="165">
        <v>8764.5070621300001</v>
      </c>
      <c r="EO11" s="165">
        <v>8996.4925353899998</v>
      </c>
      <c r="EP11" s="165">
        <v>8446.6700535</v>
      </c>
      <c r="EQ11" s="165">
        <v>8738.0435905400009</v>
      </c>
      <c r="ER11" s="165">
        <v>8488.0498163800003</v>
      </c>
      <c r="ES11" s="165">
        <v>8718.0247543700007</v>
      </c>
      <c r="ET11" s="165">
        <v>9382.0336242800004</v>
      </c>
      <c r="EU11" s="165">
        <v>9464.2573582599998</v>
      </c>
      <c r="EV11" s="165">
        <v>9407.4908897999994</v>
      </c>
      <c r="EW11" s="165">
        <v>9603.7366546300018</v>
      </c>
      <c r="EX11" s="165">
        <v>9866.52503669</v>
      </c>
      <c r="EY11" s="165">
        <v>10258.30130684</v>
      </c>
      <c r="EZ11" s="165">
        <v>10698.373682760001</v>
      </c>
      <c r="FA11" s="165">
        <v>11020.5304232</v>
      </c>
      <c r="FB11" s="165">
        <v>11265.45086784</v>
      </c>
      <c r="FC11" s="165">
        <v>12170.98490874</v>
      </c>
      <c r="FD11" s="165">
        <v>11827.34527872</v>
      </c>
      <c r="FE11" s="165">
        <v>13377.657783920002</v>
      </c>
      <c r="FF11" s="165">
        <v>12913.269901359999</v>
      </c>
      <c r="FG11" s="165">
        <v>14202.266589580002</v>
      </c>
      <c r="FH11" s="165">
        <v>13825.617921380001</v>
      </c>
      <c r="FI11" s="165">
        <v>13880.437948490002</v>
      </c>
      <c r="FJ11" s="165">
        <v>14284.070569789999</v>
      </c>
      <c r="FK11" s="165">
        <v>14511.126424380001</v>
      </c>
      <c r="FL11" s="165">
        <v>16965.328203590001</v>
      </c>
      <c r="FM11" s="165">
        <v>17206.534195640001</v>
      </c>
      <c r="FN11" s="165">
        <v>17643.899037340001</v>
      </c>
      <c r="FO11" s="165">
        <v>17785.155957219999</v>
      </c>
      <c r="FP11" s="165">
        <v>17887.126854689912</v>
      </c>
      <c r="FQ11" s="165">
        <v>18533.465244790004</v>
      </c>
      <c r="FR11" s="165">
        <v>19117.55947362</v>
      </c>
      <c r="FS11" s="165">
        <v>19247.967328499621</v>
      </c>
      <c r="FT11" s="165">
        <v>19350.465011739074</v>
      </c>
      <c r="FU11" s="165">
        <v>19701.792179019998</v>
      </c>
      <c r="FV11" s="165">
        <v>19996.529121290001</v>
      </c>
      <c r="FW11" s="165">
        <v>20251.879368170001</v>
      </c>
      <c r="FX11" s="165">
        <v>21078.315575883014</v>
      </c>
      <c r="FY11" s="165">
        <v>21839.879707749998</v>
      </c>
      <c r="FZ11" s="165">
        <v>22435.468799559996</v>
      </c>
      <c r="GA11" s="165">
        <v>23816.160621139996</v>
      </c>
      <c r="GB11" s="165">
        <v>24801.905488339999</v>
      </c>
      <c r="GC11" s="165">
        <v>25844.729974819998</v>
      </c>
      <c r="GD11" s="165">
        <v>26497.781638329998</v>
      </c>
      <c r="GE11" s="165">
        <v>27300.864864219999</v>
      </c>
      <c r="GF11" s="165">
        <v>27935.160217059998</v>
      </c>
      <c r="GG11" s="165">
        <v>28554.03324348</v>
      </c>
      <c r="GH11" s="165">
        <v>28887.364809310002</v>
      </c>
      <c r="GI11" s="165">
        <v>29218.55917438</v>
      </c>
      <c r="GJ11" s="165">
        <v>28811.974835320005</v>
      </c>
      <c r="GK11" s="165">
        <v>28803.201031830002</v>
      </c>
      <c r="GL11" s="165">
        <v>30076.464126750005</v>
      </c>
      <c r="GM11" s="165">
        <v>31737.238718429999</v>
      </c>
      <c r="GN11" s="165">
        <v>32944.8837184</v>
      </c>
      <c r="GO11" s="165">
        <v>33556.660881239994</v>
      </c>
      <c r="GP11" s="165">
        <v>35228.042535850007</v>
      </c>
      <c r="GQ11" s="165">
        <v>32708.29900096</v>
      </c>
      <c r="GR11" s="165">
        <v>34575.279134709999</v>
      </c>
      <c r="GS11" s="165">
        <v>34165.948678960005</v>
      </c>
      <c r="GT11" s="165">
        <v>34725.509236810009</v>
      </c>
      <c r="GU11" s="165">
        <v>35131.036711369998</v>
      </c>
      <c r="GV11" s="165">
        <v>35764.292943409993</v>
      </c>
      <c r="GW11" s="165">
        <v>35632.763884170003</v>
      </c>
      <c r="GX11" s="165">
        <v>35391.552818650001</v>
      </c>
      <c r="GY11" s="165">
        <v>35432.001240439997</v>
      </c>
      <c r="GZ11" s="165">
        <v>36020.231258129999</v>
      </c>
      <c r="HA11" s="165">
        <v>36589.742184679999</v>
      </c>
      <c r="HB11" s="165">
        <v>37538.526618100004</v>
      </c>
      <c r="HC11" s="165">
        <v>37377.445165140001</v>
      </c>
      <c r="HD11" s="165">
        <v>38958.057113260002</v>
      </c>
      <c r="HE11" s="165">
        <v>38701.448791380004</v>
      </c>
      <c r="HF11" s="165">
        <v>39138.827711549995</v>
      </c>
      <c r="HG11" s="165">
        <v>39469.681710620003</v>
      </c>
      <c r="HH11" s="165">
        <v>40304.841190530002</v>
      </c>
      <c r="HI11" s="165">
        <v>40100.967997170002</v>
      </c>
      <c r="HJ11" s="165">
        <v>40854.703246309997</v>
      </c>
      <c r="HK11" s="165">
        <v>41147.927818939999</v>
      </c>
      <c r="HL11" s="165">
        <v>40982.889475000004</v>
      </c>
      <c r="HM11" s="165">
        <v>41476.367608099994</v>
      </c>
      <c r="HN11" s="165">
        <v>42620.148494020003</v>
      </c>
      <c r="HO11" s="165">
        <v>42996.736053389999</v>
      </c>
      <c r="HP11" s="165">
        <v>42697.258464340004</v>
      </c>
      <c r="HQ11" s="165">
        <v>43758.70300294998</v>
      </c>
      <c r="HR11" s="165">
        <v>43831.994353269998</v>
      </c>
      <c r="HS11" s="165">
        <v>42840.635799759984</v>
      </c>
      <c r="HT11" s="165">
        <v>45704.531761759994</v>
      </c>
      <c r="HU11" s="174">
        <v>46057.922972789987</v>
      </c>
      <c r="HV11" s="165">
        <v>43886.952713690007</v>
      </c>
      <c r="HW11" s="165">
        <v>44777.552867340004</v>
      </c>
      <c r="HX11" s="165">
        <v>45559.063296640001</v>
      </c>
      <c r="HY11" s="165">
        <v>48135.515573419987</v>
      </c>
      <c r="HZ11" s="165">
        <v>48920.527924969996</v>
      </c>
      <c r="IA11" s="165">
        <v>42616.204746619995</v>
      </c>
      <c r="IB11" s="165">
        <v>36699.80361743</v>
      </c>
      <c r="IC11" s="165">
        <v>37593.133568519996</v>
      </c>
      <c r="ID11" s="165">
        <v>38435.516856260001</v>
      </c>
      <c r="IE11" s="165">
        <v>38598.133648570001</v>
      </c>
      <c r="IF11" s="179">
        <v>39454.032139449999</v>
      </c>
      <c r="IG11" s="174">
        <v>38784.429539019999</v>
      </c>
      <c r="IH11" s="165">
        <v>39616.012155100005</v>
      </c>
      <c r="II11" s="165">
        <v>40977.913739100004</v>
      </c>
      <c r="IJ11" s="165">
        <v>41305.945314779994</v>
      </c>
      <c r="IK11" s="165">
        <v>42069.445609980001</v>
      </c>
      <c r="IL11" s="165">
        <v>42308.131556630004</v>
      </c>
      <c r="IM11" s="165">
        <v>41969.909028630005</v>
      </c>
      <c r="IN11" s="165">
        <v>43265.500886959999</v>
      </c>
      <c r="IO11" s="165">
        <v>44447.88077535</v>
      </c>
      <c r="IP11" s="165">
        <v>46017.073216000004</v>
      </c>
      <c r="IQ11" s="165">
        <v>47290.13467295</v>
      </c>
      <c r="IR11" s="179">
        <v>49384.523096299999</v>
      </c>
      <c r="IS11" s="174">
        <v>50948.729199439986</v>
      </c>
      <c r="IT11" s="165">
        <v>50658.281214531497</v>
      </c>
      <c r="IU11" s="165">
        <v>49467.681810779999</v>
      </c>
      <c r="IV11" s="165">
        <v>49460.309799920004</v>
      </c>
      <c r="IW11" s="165">
        <v>49568.659761433002</v>
      </c>
      <c r="IX11" s="165">
        <v>49590.703351593002</v>
      </c>
      <c r="IY11" s="165">
        <v>49399.212868672999</v>
      </c>
      <c r="IZ11" s="165">
        <v>50214.504413635543</v>
      </c>
      <c r="JA11" s="165">
        <v>51165.312347179999</v>
      </c>
      <c r="JB11" s="165">
        <v>52072.761820970001</v>
      </c>
      <c r="JC11" s="165">
        <v>54463.584297019988</v>
      </c>
      <c r="JD11" s="165">
        <v>54438.541965011871</v>
      </c>
      <c r="JE11" s="174">
        <v>55081.427204637876</v>
      </c>
      <c r="JF11" s="165">
        <v>55441.140909288646</v>
      </c>
      <c r="JG11" s="165">
        <v>55222.545737219996</v>
      </c>
      <c r="JH11" s="165">
        <v>55547.625714134629</v>
      </c>
      <c r="JI11" s="165">
        <v>56183.010478909273</v>
      </c>
      <c r="JJ11" s="165">
        <v>55417.754895597209</v>
      </c>
      <c r="JK11" s="165">
        <v>56238.069045474433</v>
      </c>
      <c r="JL11" s="165">
        <v>57006.801920420003</v>
      </c>
      <c r="JM11" s="165">
        <v>58627.958818164676</v>
      </c>
      <c r="JN11" s="165">
        <v>60490.717539693338</v>
      </c>
      <c r="JO11" s="165">
        <v>61295.521374784039</v>
      </c>
      <c r="JP11" s="179">
        <v>62261.466514505832</v>
      </c>
      <c r="JQ11" s="174">
        <v>62869.168321382836</v>
      </c>
      <c r="JR11" s="165">
        <v>64329.019317827675</v>
      </c>
      <c r="JS11" s="165">
        <v>67382.691269860486</v>
      </c>
      <c r="JT11" s="165">
        <v>69489.477316789984</v>
      </c>
      <c r="JU11" s="165">
        <v>70614.338543879392</v>
      </c>
      <c r="JV11" s="165">
        <v>71452.205767040781</v>
      </c>
      <c r="JW11" s="165">
        <v>71998.225528523792</v>
      </c>
      <c r="JX11" s="165">
        <v>73974.451357868107</v>
      </c>
      <c r="JY11" s="165">
        <v>78156.997901720082</v>
      </c>
      <c r="JZ11" s="165">
        <v>88213.0502328</v>
      </c>
      <c r="KA11" s="165">
        <v>89004.039765900714</v>
      </c>
      <c r="KB11" s="179">
        <v>76905.026076755879</v>
      </c>
      <c r="KC11" s="174">
        <v>81246.775530797866</v>
      </c>
      <c r="KD11" s="165">
        <v>76412.930683329192</v>
      </c>
      <c r="KE11" s="165">
        <v>76208.815051662503</v>
      </c>
      <c r="KF11" s="165">
        <v>74857.621915189986</v>
      </c>
      <c r="KG11" s="165">
        <v>75266.507303020495</v>
      </c>
      <c r="KH11" s="165">
        <v>76879.60484906999</v>
      </c>
      <c r="KI11" s="165">
        <v>77753.486464460002</v>
      </c>
      <c r="KJ11" s="165">
        <v>78358.653019890015</v>
      </c>
      <c r="KK11" s="165">
        <v>78966.011083540012</v>
      </c>
      <c r="KL11" s="165">
        <v>79732.572055400015</v>
      </c>
      <c r="KM11" s="165">
        <v>81295.26595905998</v>
      </c>
      <c r="KN11" s="179">
        <v>83328.647377679983</v>
      </c>
      <c r="KO11" s="174">
        <v>80119.29242518</v>
      </c>
      <c r="KP11" s="165">
        <v>81079.877730920009</v>
      </c>
      <c r="KQ11" s="165">
        <v>83155.833653639987</v>
      </c>
      <c r="KR11" s="165">
        <v>84087.435807777292</v>
      </c>
      <c r="KS11" s="165">
        <v>87495.637862689982</v>
      </c>
      <c r="KT11" s="165">
        <v>90498.627114810006</v>
      </c>
      <c r="KU11" s="165">
        <v>90850.171114650002</v>
      </c>
      <c r="KV11" s="165">
        <v>92458.367034329989</v>
      </c>
      <c r="KW11" s="165">
        <v>96842.706656132272</v>
      </c>
      <c r="KX11" s="165">
        <v>99765.25925836002</v>
      </c>
      <c r="KY11" s="165">
        <v>101209.76668101001</v>
      </c>
      <c r="KZ11" s="179">
        <v>101047.35995747001</v>
      </c>
      <c r="LA11" s="174">
        <v>99162.571429050004</v>
      </c>
      <c r="LB11" s="165">
        <v>99000.161043740009</v>
      </c>
      <c r="LC11" s="165">
        <v>99927.266171869982</v>
      </c>
      <c r="LD11" s="165">
        <v>97128.399496520011</v>
      </c>
      <c r="LE11" s="165">
        <v>92620.265180329996</v>
      </c>
      <c r="LF11" s="165">
        <v>94895.62347988</v>
      </c>
      <c r="LG11" s="165">
        <v>95187.172000000006</v>
      </c>
      <c r="LH11" s="165">
        <v>101189.327</v>
      </c>
      <c r="LI11" s="165">
        <v>105444.97470000001</v>
      </c>
      <c r="LJ11" s="165">
        <v>107465.4108</v>
      </c>
      <c r="LK11" s="165">
        <v>114689.46</v>
      </c>
      <c r="LL11" s="179">
        <v>115193.7876</v>
      </c>
      <c r="LM11" s="185"/>
      <c r="LN11" s="173"/>
    </row>
    <row r="12" spans="1:326" ht="27.75" customHeight="1" x14ac:dyDescent="0.45">
      <c r="A12" s="1531" t="s">
        <v>139</v>
      </c>
      <c r="B12" s="165">
        <v>-153.09097000000003</v>
      </c>
      <c r="C12" s="165">
        <v>-154.26682999999997</v>
      </c>
      <c r="D12" s="165">
        <v>-140.22393</v>
      </c>
      <c r="E12" s="1827">
        <v>-156.72541999999999</v>
      </c>
      <c r="F12" s="1827">
        <v>-159.31024000000002</v>
      </c>
      <c r="G12" s="165">
        <v>-171.27132000000003</v>
      </c>
      <c r="H12" s="1827">
        <v>-173.03701999999998</v>
      </c>
      <c r="I12" s="165">
        <v>-183.34117000000001</v>
      </c>
      <c r="J12" s="165">
        <v>-211.99116000000001</v>
      </c>
      <c r="K12" s="165">
        <v>-227.64271000000011</v>
      </c>
      <c r="L12" s="165">
        <v>-183.21087299999999</v>
      </c>
      <c r="M12" s="165">
        <v>-180.39805000000001</v>
      </c>
      <c r="N12" s="165">
        <v>-195.78569999999999</v>
      </c>
      <c r="O12" s="165">
        <v>-191.76126999999997</v>
      </c>
      <c r="P12" s="165">
        <v>-226.31963000000002</v>
      </c>
      <c r="Q12" s="165">
        <v>-250.55362999999997</v>
      </c>
      <c r="R12" s="165">
        <v>-315.48981000000003</v>
      </c>
      <c r="S12" s="165">
        <v>-266.99371000000002</v>
      </c>
      <c r="T12" s="165">
        <v>-286.04058000000003</v>
      </c>
      <c r="U12" s="165">
        <v>-301.11012999999997</v>
      </c>
      <c r="V12" s="165">
        <v>-374.09328000000005</v>
      </c>
      <c r="W12" s="165">
        <v>-380.14713999999998</v>
      </c>
      <c r="X12" s="175">
        <v>-352.90371799999997</v>
      </c>
      <c r="Y12" s="175">
        <v>-310.64380714374522</v>
      </c>
      <c r="Z12" s="175">
        <v>-363.46948084407916</v>
      </c>
      <c r="AA12" s="165">
        <v>-360.67920479709954</v>
      </c>
      <c r="AB12" s="165">
        <v>-385.40474892555068</v>
      </c>
      <c r="AC12" s="165">
        <v>-379.46969732024388</v>
      </c>
      <c r="AD12" s="165">
        <v>-381.06734795309791</v>
      </c>
      <c r="AE12" s="165">
        <v>-427.38712103240965</v>
      </c>
      <c r="AF12" s="165">
        <v>-419.99087475308005</v>
      </c>
      <c r="AG12" s="165">
        <v>-449.17360198088249</v>
      </c>
      <c r="AH12" s="165">
        <v>-424.7457077804039</v>
      </c>
      <c r="AI12" s="165">
        <v>-420.39354131356663</v>
      </c>
      <c r="AJ12" s="165">
        <v>-350.88623044585847</v>
      </c>
      <c r="AK12" s="165">
        <v>-353.51999882537945</v>
      </c>
      <c r="AL12" s="165">
        <v>-376.55804764580262</v>
      </c>
      <c r="AM12" s="165">
        <v>-375.78877258464524</v>
      </c>
      <c r="AN12" s="165">
        <v>-367.30614853642396</v>
      </c>
      <c r="AO12" s="165">
        <v>-389.72038275288827</v>
      </c>
      <c r="AP12" s="165">
        <v>-405.23704032151301</v>
      </c>
      <c r="AQ12" s="165">
        <v>-393.03397420892702</v>
      </c>
      <c r="AR12" s="165">
        <v>-427.87183492614196</v>
      </c>
      <c r="AS12" s="165">
        <v>-459.61175382707501</v>
      </c>
      <c r="AT12" s="165">
        <v>-545.38493493460601</v>
      </c>
      <c r="AU12" s="165">
        <v>-477.73695452571997</v>
      </c>
      <c r="AV12" s="165">
        <v>-475.19924930302102</v>
      </c>
      <c r="AW12" s="165">
        <v>-533.47494000000006</v>
      </c>
      <c r="AX12" s="165">
        <v>-461.43408536603795</v>
      </c>
      <c r="AY12" s="165">
        <v>-495.06129000000004</v>
      </c>
      <c r="AZ12" s="165">
        <v>-468.48437675391699</v>
      </c>
      <c r="BA12" s="165">
        <v>-488.63434865332601</v>
      </c>
      <c r="BB12" s="165">
        <v>-488.47313036842701</v>
      </c>
      <c r="BC12" s="165">
        <v>-365.68915468989297</v>
      </c>
      <c r="BD12" s="165">
        <v>-495.38176422608507</v>
      </c>
      <c r="BE12" s="165">
        <v>-601.67453005896402</v>
      </c>
      <c r="BF12" s="165">
        <v>-667.15894166505802</v>
      </c>
      <c r="BG12" s="165">
        <v>-748.17659351443206</v>
      </c>
      <c r="BH12" s="165">
        <v>-735.27004288924195</v>
      </c>
      <c r="BI12" s="1825">
        <v>-607.99271521834203</v>
      </c>
      <c r="BJ12" s="1825">
        <v>-1132.0358178744</v>
      </c>
      <c r="BK12" s="1821">
        <v>-1104.7992897474401</v>
      </c>
      <c r="BL12" s="165">
        <v>-990.84411</v>
      </c>
      <c r="BM12" s="165">
        <v>-1011.76194</v>
      </c>
      <c r="BN12" s="165">
        <v>-1090.8622800000001</v>
      </c>
      <c r="BO12" s="165">
        <v>-1155.6854599999999</v>
      </c>
      <c r="BP12" s="165">
        <v>-1157.9868078208801</v>
      </c>
      <c r="BQ12" s="165">
        <v>-1176.52522</v>
      </c>
      <c r="BR12" s="165">
        <v>-1273.6622400000001</v>
      </c>
      <c r="BS12" s="165">
        <v>-1309.8929800000001</v>
      </c>
      <c r="BT12" s="165">
        <v>-1374.1306500000001</v>
      </c>
      <c r="BU12" s="165">
        <v>-1223.1792800000001</v>
      </c>
      <c r="BV12" s="165">
        <v>-1315.3526887956027</v>
      </c>
      <c r="BW12" s="165">
        <v>-1324.652611340274</v>
      </c>
      <c r="BX12" s="165">
        <v>-1449.79674925474</v>
      </c>
      <c r="BY12" s="165">
        <v>-1416.85995</v>
      </c>
      <c r="BZ12" s="165">
        <v>-1396.45226</v>
      </c>
      <c r="CA12" s="165">
        <v>-1561.5893199999998</v>
      </c>
      <c r="CB12" s="165">
        <v>-1514.3806099999999</v>
      </c>
      <c r="CC12" s="1825">
        <v>-1748.1203058432511</v>
      </c>
      <c r="CD12" s="165">
        <v>-1730.4476</v>
      </c>
      <c r="CE12" s="165">
        <v>-1820.6504407344109</v>
      </c>
      <c r="CF12" s="165">
        <v>-1647.5087626015668</v>
      </c>
      <c r="CG12" s="165">
        <v>-1748.2136093833089</v>
      </c>
      <c r="CH12" s="165">
        <v>-1722.9575708785746</v>
      </c>
      <c r="CI12" s="165">
        <v>-2002.1310023219817</v>
      </c>
      <c r="CJ12" s="165">
        <v>-2056.357206017457</v>
      </c>
      <c r="CK12" s="165">
        <v>-2093.9008643437255</v>
      </c>
      <c r="CL12" s="165">
        <v>-1917.1344391896985</v>
      </c>
      <c r="CM12" s="165">
        <v>-1838.7313534755685</v>
      </c>
      <c r="CN12" s="165">
        <v>-1903.5486917276583</v>
      </c>
      <c r="CO12" s="165">
        <v>-1892.2260151192731</v>
      </c>
      <c r="CP12" s="165">
        <v>-1943.0379794689491</v>
      </c>
      <c r="CQ12" s="165">
        <v>-1947.0993793334865</v>
      </c>
      <c r="CR12" s="165">
        <v>-1970.1157855249687</v>
      </c>
      <c r="CS12" s="165">
        <v>-1776.0040852099694</v>
      </c>
      <c r="CT12" s="165">
        <v>-1905.8930167267331</v>
      </c>
      <c r="CU12" s="165">
        <v>-1945.079232967563</v>
      </c>
      <c r="CV12" s="165">
        <v>-1931.1964400476836</v>
      </c>
      <c r="CW12" s="165">
        <v>-1768.4834077811502</v>
      </c>
      <c r="CX12" s="165">
        <v>-1925.1467022622928</v>
      </c>
      <c r="CY12" s="165">
        <v>-1983.669176072116</v>
      </c>
      <c r="CZ12" s="165">
        <v>-1964.249579296154</v>
      </c>
      <c r="DA12" s="165">
        <v>-1742.2607002442571</v>
      </c>
      <c r="DB12" s="165">
        <v>-1837.5789432943127</v>
      </c>
      <c r="DC12" s="165">
        <v>-1561.100278432807</v>
      </c>
      <c r="DD12" s="165">
        <v>-2052.7572279611995</v>
      </c>
      <c r="DE12" s="165">
        <v>-2162.8305022195036</v>
      </c>
      <c r="DF12" s="165">
        <v>-2131.6793308088304</v>
      </c>
      <c r="DG12" s="165">
        <v>-1933.9043470313243</v>
      </c>
      <c r="DH12" s="165">
        <v>-2223.6660687305462</v>
      </c>
      <c r="DI12" s="165">
        <v>-2181.9170192287816</v>
      </c>
      <c r="DJ12" s="165">
        <v>-2299.2498605778628</v>
      </c>
      <c r="DK12" s="165">
        <v>-2224.7454221768371</v>
      </c>
      <c r="DL12" s="165">
        <v>-2119.696986986326</v>
      </c>
      <c r="DM12" s="165">
        <v>-2460.6890037486478</v>
      </c>
      <c r="DN12" s="165">
        <v>-2516.5993628219794</v>
      </c>
      <c r="DO12" s="165">
        <v>-2649.3280045535303</v>
      </c>
      <c r="DP12" s="165">
        <v>-2463.050409212728</v>
      </c>
      <c r="DQ12" s="165">
        <v>-2789.3408044268322</v>
      </c>
      <c r="DR12" s="165">
        <v>-2882.9299730082453</v>
      </c>
      <c r="DS12" s="165">
        <v>-2871.4838785237494</v>
      </c>
      <c r="DT12" s="165">
        <v>-2956.2973491348002</v>
      </c>
      <c r="DU12" s="165">
        <v>-2977.8554070066029</v>
      </c>
      <c r="DV12" s="165">
        <v>-3016.681608216416</v>
      </c>
      <c r="DW12" s="165">
        <v>-3085.1948174059389</v>
      </c>
      <c r="DX12" s="165">
        <v>-3200.5188368893678</v>
      </c>
      <c r="DY12" s="165">
        <v>-3131.8350262860713</v>
      </c>
      <c r="DZ12" s="165">
        <v>-3581.6185134189855</v>
      </c>
      <c r="EA12" s="165">
        <v>-3953.0303425480129</v>
      </c>
      <c r="EB12" s="165">
        <v>-4593.423344785012</v>
      </c>
      <c r="EC12" s="165">
        <v>-4847.6235490860063</v>
      </c>
      <c r="ED12" s="165">
        <v>-4761.3347250343359</v>
      </c>
      <c r="EE12" s="165">
        <v>-4591.9667018131295</v>
      </c>
      <c r="EF12" s="165">
        <v>-4605.0335813778438</v>
      </c>
      <c r="EG12" s="165">
        <v>-4482.234326361835</v>
      </c>
      <c r="EH12" s="165">
        <v>-4386.5383846366167</v>
      </c>
      <c r="EI12" s="165">
        <v>-4431.8435545045286</v>
      </c>
      <c r="EJ12" s="165">
        <v>-4679.0504342207296</v>
      </c>
      <c r="EK12" s="165">
        <v>-4535.7875123200529</v>
      </c>
      <c r="EL12" s="165">
        <v>-5040.6872614476342</v>
      </c>
      <c r="EM12" s="165">
        <v>-5443.7785848688518</v>
      </c>
      <c r="EN12" s="165">
        <v>-5104.1540655519575</v>
      </c>
      <c r="EO12" s="165">
        <v>-5339.2124337820187</v>
      </c>
      <c r="EP12" s="165">
        <v>-4667.389245324729</v>
      </c>
      <c r="EQ12" s="165">
        <v>-4469.5745930777193</v>
      </c>
      <c r="ER12" s="165">
        <v>-4443.631314934064</v>
      </c>
      <c r="ES12" s="165">
        <v>-4707.5197242225413</v>
      </c>
      <c r="ET12" s="165">
        <v>-5061.4728222663252</v>
      </c>
      <c r="EU12" s="165">
        <v>-4982.96102547602</v>
      </c>
      <c r="EV12" s="165">
        <v>-4643.30272547602</v>
      </c>
      <c r="EW12" s="165">
        <v>-4697.6052835413757</v>
      </c>
      <c r="EX12" s="165">
        <v>-4893.4145871532337</v>
      </c>
      <c r="EY12" s="165">
        <v>-5373.6216785961724</v>
      </c>
      <c r="EZ12" s="165">
        <v>-5563.6954273508081</v>
      </c>
      <c r="FA12" s="165">
        <v>-5979.7346739653758</v>
      </c>
      <c r="FB12" s="165">
        <v>-6172.2060654358493</v>
      </c>
      <c r="FC12" s="165">
        <v>-5889.9751675062325</v>
      </c>
      <c r="FD12" s="165">
        <v>-5744.4258453386874</v>
      </c>
      <c r="FE12" s="165">
        <v>-7143.5674041906968</v>
      </c>
      <c r="FF12" s="165">
        <v>-6297.2730185714363</v>
      </c>
      <c r="FG12" s="165">
        <v>-7143.4114479760265</v>
      </c>
      <c r="FH12" s="165">
        <v>-5713.1845249699427</v>
      </c>
      <c r="FI12" s="165">
        <v>-5772.3854295854908</v>
      </c>
      <c r="FJ12" s="165">
        <v>-7160.1648258163668</v>
      </c>
      <c r="FK12" s="165">
        <v>-7356.9026661455218</v>
      </c>
      <c r="FL12" s="165">
        <v>-9014.9183355378391</v>
      </c>
      <c r="FM12" s="165">
        <v>-10521.317597159692</v>
      </c>
      <c r="FN12" s="165">
        <v>-10966.951544365022</v>
      </c>
      <c r="FO12" s="165">
        <v>-10382.100401941278</v>
      </c>
      <c r="FP12" s="165">
        <v>-10258.651251871441</v>
      </c>
      <c r="FQ12" s="165">
        <v>-10482.225813682791</v>
      </c>
      <c r="FR12" s="165">
        <v>-10073.95528835852</v>
      </c>
      <c r="FS12" s="165">
        <v>-10785.854378156453</v>
      </c>
      <c r="FT12" s="165">
        <v>-10370.537227495357</v>
      </c>
      <c r="FU12" s="165">
        <v>-11025.128423875369</v>
      </c>
      <c r="FV12" s="165">
        <v>-11100.823178407385</v>
      </c>
      <c r="FW12" s="165">
        <v>-11855.484484968059</v>
      </c>
      <c r="FX12" s="165">
        <v>-11168.453729813356</v>
      </c>
      <c r="FY12" s="165">
        <v>-11553.438345392771</v>
      </c>
      <c r="FZ12" s="165">
        <v>-12857.002964274854</v>
      </c>
      <c r="GA12" s="165">
        <v>-13073.968437591688</v>
      </c>
      <c r="GB12" s="165">
        <v>-14048.080324979997</v>
      </c>
      <c r="GC12" s="165">
        <v>-14839.090385929998</v>
      </c>
      <c r="GD12" s="165">
        <v>-14461.898677349993</v>
      </c>
      <c r="GE12" s="165">
        <v>-15399.613251989998</v>
      </c>
      <c r="GF12" s="165">
        <v>-15447.870835039999</v>
      </c>
      <c r="GG12" s="165">
        <v>-15916.419001939994</v>
      </c>
      <c r="GH12" s="165">
        <v>-17231.801194179996</v>
      </c>
      <c r="GI12" s="165">
        <v>-12749.170110302792</v>
      </c>
      <c r="GJ12" s="165">
        <v>-15304.899576689995</v>
      </c>
      <c r="GK12" s="165">
        <v>-15303.9315845</v>
      </c>
      <c r="GL12" s="165">
        <v>-15312.7836646</v>
      </c>
      <c r="GM12" s="165">
        <v>-9227.3334043800078</v>
      </c>
      <c r="GN12" s="165">
        <v>-9341.3999077899971</v>
      </c>
      <c r="GO12" s="165">
        <v>-8228.0196543700094</v>
      </c>
      <c r="GP12" s="165">
        <v>-8549.2413410700046</v>
      </c>
      <c r="GQ12" s="165">
        <v>-9122.7997855800022</v>
      </c>
      <c r="GR12" s="165">
        <v>-9265.5713719500072</v>
      </c>
      <c r="GS12" s="165">
        <v>-9027.7697144399954</v>
      </c>
      <c r="GT12" s="165">
        <v>-9939.0129507300026</v>
      </c>
      <c r="GU12" s="165">
        <v>-9276.3941714099947</v>
      </c>
      <c r="GV12" s="165">
        <v>-8179.0689288499952</v>
      </c>
      <c r="GW12" s="165">
        <v>-8692.2218711000005</v>
      </c>
      <c r="GX12" s="165">
        <v>-9393.4691906900025</v>
      </c>
      <c r="GY12" s="165">
        <v>-9261.6792331399993</v>
      </c>
      <c r="GZ12" s="165">
        <v>-8006.6772050900163</v>
      </c>
      <c r="HA12" s="165">
        <v>-7284.0225015899987</v>
      </c>
      <c r="HB12" s="165">
        <v>-9363.0696263400096</v>
      </c>
      <c r="HC12" s="165">
        <v>-12046.814734510004</v>
      </c>
      <c r="HD12" s="165">
        <v>-8855.6672309200021</v>
      </c>
      <c r="HE12" s="165">
        <v>-10577.963238890015</v>
      </c>
      <c r="HF12" s="165">
        <v>-10351.475776800007</v>
      </c>
      <c r="HG12" s="165">
        <v>-10933.372176419996</v>
      </c>
      <c r="HH12" s="165">
        <v>-12016.262217069998</v>
      </c>
      <c r="HI12" s="165">
        <v>-6478.1758742400107</v>
      </c>
      <c r="HJ12" s="165">
        <v>-9524.1962328400095</v>
      </c>
      <c r="HK12" s="165">
        <v>-8054.4312146199863</v>
      </c>
      <c r="HL12" s="165">
        <v>-7532.3098046599998</v>
      </c>
      <c r="HM12" s="165">
        <v>-7998.3568859100114</v>
      </c>
      <c r="HN12" s="165">
        <v>-8204.4897062700238</v>
      </c>
      <c r="HO12" s="165">
        <v>-10103.79839054998</v>
      </c>
      <c r="HP12" s="165">
        <v>-7012.2162633100152</v>
      </c>
      <c r="HQ12" s="165">
        <v>-6789.6277946400123</v>
      </c>
      <c r="HR12" s="165">
        <v>-7348.0127026900127</v>
      </c>
      <c r="HS12" s="165">
        <v>-7734.8888421800139</v>
      </c>
      <c r="HT12" s="165">
        <v>-6941.5267241700139</v>
      </c>
      <c r="HU12" s="174">
        <v>-11124.085450359978</v>
      </c>
      <c r="HV12" s="165">
        <v>-7171.0341315799651</v>
      </c>
      <c r="HW12" s="165">
        <v>-4191.4499669699962</v>
      </c>
      <c r="HX12" s="165">
        <v>-5275.5851518799964</v>
      </c>
      <c r="HY12" s="165">
        <v>-5089.5993280100074</v>
      </c>
      <c r="HZ12" s="165">
        <v>-4804.069177730039</v>
      </c>
      <c r="IA12" s="165">
        <v>-5241.8151451900003</v>
      </c>
      <c r="IB12" s="165">
        <v>-4079.7816166200041</v>
      </c>
      <c r="IC12" s="165">
        <v>-4630.4010168199984</v>
      </c>
      <c r="ID12" s="165">
        <v>-5453.6764773100022</v>
      </c>
      <c r="IE12" s="165">
        <v>-4671.2456179200117</v>
      </c>
      <c r="IF12" s="179">
        <v>-4661.8770773199949</v>
      </c>
      <c r="IG12" s="174">
        <v>-3729.8309484700112</v>
      </c>
      <c r="IH12" s="165">
        <v>-3421.0917213799953</v>
      </c>
      <c r="II12" s="165">
        <v>-5957.6665901900378</v>
      </c>
      <c r="IJ12" s="165">
        <v>-4669.7128810700324</v>
      </c>
      <c r="IK12" s="165">
        <v>-6448.3596807400136</v>
      </c>
      <c r="IL12" s="165">
        <v>-4820.3764643900095</v>
      </c>
      <c r="IM12" s="165">
        <v>-8222.701043400004</v>
      </c>
      <c r="IN12" s="165">
        <v>-8511.80235600999</v>
      </c>
      <c r="IO12" s="165">
        <v>-9098.1411760200117</v>
      </c>
      <c r="IP12" s="165">
        <v>-11304.189917170002</v>
      </c>
      <c r="IQ12" s="165">
        <v>-11948.813007880017</v>
      </c>
      <c r="IR12" s="179">
        <v>-11239.892581550002</v>
      </c>
      <c r="IS12" s="174">
        <v>-10682.286997619987</v>
      </c>
      <c r="IT12" s="165">
        <v>-12599.46178577745</v>
      </c>
      <c r="IU12" s="165">
        <v>-25303.393802369996</v>
      </c>
      <c r="IV12" s="165">
        <v>-24929.086272389992</v>
      </c>
      <c r="IW12" s="165">
        <v>-24590.257262402996</v>
      </c>
      <c r="IX12" s="165">
        <v>-24656.452957962989</v>
      </c>
      <c r="IY12" s="165">
        <v>-25663.218286953001</v>
      </c>
      <c r="IZ12" s="165">
        <v>-27373.702572695554</v>
      </c>
      <c r="JA12" s="165">
        <v>-22425.096417150155</v>
      </c>
      <c r="JB12" s="165">
        <v>-22269.477497420012</v>
      </c>
      <c r="JC12" s="165">
        <v>-23508.652877279983</v>
      </c>
      <c r="JD12" s="165">
        <v>-21480.372178002297</v>
      </c>
      <c r="JE12" s="174">
        <v>-24166.832266467871</v>
      </c>
      <c r="JF12" s="165">
        <v>-25793.891848988682</v>
      </c>
      <c r="JG12" s="165">
        <v>-23511.78668400997</v>
      </c>
      <c r="JH12" s="165">
        <v>-23223.131635344685</v>
      </c>
      <c r="JI12" s="165">
        <v>-26087.759999859289</v>
      </c>
      <c r="JJ12" s="165">
        <v>-22192.818233257265</v>
      </c>
      <c r="JK12" s="165">
        <v>-22047.335783774452</v>
      </c>
      <c r="JL12" s="165">
        <v>-23019.07205895926</v>
      </c>
      <c r="JM12" s="165">
        <v>-26879.166522174655</v>
      </c>
      <c r="JN12" s="165">
        <v>-26161.993527263283</v>
      </c>
      <c r="JO12" s="165">
        <v>-24080.62888178405</v>
      </c>
      <c r="JP12" s="179">
        <v>-9551.3375863258534</v>
      </c>
      <c r="JQ12" s="174">
        <v>-15100.785819902867</v>
      </c>
      <c r="JR12" s="165">
        <v>-14910.818358017921</v>
      </c>
      <c r="JS12" s="165">
        <v>-16044.787122960479</v>
      </c>
      <c r="JT12" s="165">
        <v>-16866.847284998239</v>
      </c>
      <c r="JU12" s="165">
        <v>-16237.036266644805</v>
      </c>
      <c r="JV12" s="165">
        <v>-15265.52698454076</v>
      </c>
      <c r="JW12" s="165">
        <v>-14030.181403121442</v>
      </c>
      <c r="JX12" s="165">
        <v>-19035.942283168108</v>
      </c>
      <c r="JY12" s="165">
        <v>-10283.040146297932</v>
      </c>
      <c r="JZ12" s="165">
        <v>-2194.8434124200344</v>
      </c>
      <c r="KA12" s="165">
        <v>-3293.7238743707239</v>
      </c>
      <c r="KB12" s="179">
        <v>-13832.408362975777</v>
      </c>
      <c r="KC12" s="174">
        <v>-11744.43218075794</v>
      </c>
      <c r="KD12" s="165">
        <v>-9526.7988016866148</v>
      </c>
      <c r="KE12" s="165">
        <v>-1446.2438250455559</v>
      </c>
      <c r="KF12" s="165">
        <v>-2615.596145409912</v>
      </c>
      <c r="KG12" s="165">
        <v>-8415.7516419937911</v>
      </c>
      <c r="KH12" s="165">
        <v>-5069.7725939100083</v>
      </c>
      <c r="KI12" s="165">
        <v>-4646.9348098100427</v>
      </c>
      <c r="KJ12" s="165">
        <v>-4912.9406728899776</v>
      </c>
      <c r="KK12" s="165">
        <v>23995.163014478596</v>
      </c>
      <c r="KL12" s="165">
        <v>26363.699539559959</v>
      </c>
      <c r="KM12" s="165">
        <v>26096.280930909961</v>
      </c>
      <c r="KN12" s="179">
        <v>29298.141744220018</v>
      </c>
      <c r="KO12" s="174">
        <v>22104.251342610001</v>
      </c>
      <c r="KP12" s="165">
        <v>21097.146738079966</v>
      </c>
      <c r="KQ12" s="165">
        <v>25523.620317659974</v>
      </c>
      <c r="KR12" s="165">
        <v>26977.137518872798</v>
      </c>
      <c r="KS12" s="165">
        <v>23664.667997400014</v>
      </c>
      <c r="KT12" s="165">
        <v>24063.476694203971</v>
      </c>
      <c r="KU12" s="165">
        <v>24412.745665812134</v>
      </c>
      <c r="KV12" s="165">
        <v>16558.905772919177</v>
      </c>
      <c r="KW12" s="165">
        <v>18388.654775424719</v>
      </c>
      <c r="KX12" s="165">
        <v>22588.508579096913</v>
      </c>
      <c r="KY12" s="165">
        <v>19313.593652947009</v>
      </c>
      <c r="KZ12" s="179">
        <v>30425.792520527004</v>
      </c>
      <c r="LA12" s="174">
        <v>25345.061980222999</v>
      </c>
      <c r="LB12" s="165">
        <v>16724.39327127099</v>
      </c>
      <c r="LC12" s="165">
        <v>27317.092560591042</v>
      </c>
      <c r="LD12" s="165">
        <v>27625.377724801539</v>
      </c>
      <c r="LE12" s="165">
        <v>49546.007933991612</v>
      </c>
      <c r="LF12" s="165">
        <v>45465.033179111007</v>
      </c>
      <c r="LG12" s="165">
        <v>54327.947</v>
      </c>
      <c r="LH12" s="165">
        <v>39386.527999999998</v>
      </c>
      <c r="LI12" s="165">
        <v>30935.598999999998</v>
      </c>
      <c r="LJ12" s="165">
        <v>38919.77751</v>
      </c>
      <c r="LK12" s="165">
        <v>34679.636489999997</v>
      </c>
      <c r="LL12" s="179">
        <v>16192.9195</v>
      </c>
      <c r="LM12" s="185"/>
      <c r="LN12" s="173"/>
    </row>
    <row r="13" spans="1:326" s="182" customFormat="1" ht="27.75" customHeight="1" x14ac:dyDescent="0.45">
      <c r="A13" s="1530" t="s">
        <v>140</v>
      </c>
      <c r="B13" s="1822">
        <v>392.67461313270201</v>
      </c>
      <c r="C13" s="1822">
        <v>392.74225271753392</v>
      </c>
      <c r="D13" s="1822">
        <v>394.81335076162492</v>
      </c>
      <c r="E13" s="186">
        <v>402.77177314879401</v>
      </c>
      <c r="F13" s="186">
        <v>412.74630724044516</v>
      </c>
      <c r="G13" s="186">
        <v>420.34141612717423</v>
      </c>
      <c r="H13" s="186">
        <v>424.59024696721809</v>
      </c>
      <c r="I13" s="186">
        <v>419.57181514287117</v>
      </c>
      <c r="J13" s="180">
        <v>434.48387997178509</v>
      </c>
      <c r="K13" s="180">
        <v>459.08156867172505</v>
      </c>
      <c r="L13" s="180">
        <v>494.72453381307815</v>
      </c>
      <c r="M13" s="180">
        <v>492.92811963470371</v>
      </c>
      <c r="N13" s="180">
        <v>496.62661034122368</v>
      </c>
      <c r="O13" s="180">
        <v>514.66598488843465</v>
      </c>
      <c r="P13" s="180">
        <v>528.88508285078308</v>
      </c>
      <c r="Q13" s="180">
        <v>544.52740289284316</v>
      </c>
      <c r="R13" s="180">
        <v>564.73442043912519</v>
      </c>
      <c r="S13" s="180">
        <v>587.94697349018907</v>
      </c>
      <c r="T13" s="180">
        <v>600.65034344289074</v>
      </c>
      <c r="U13" s="180">
        <v>627.01483257985876</v>
      </c>
      <c r="V13" s="180">
        <v>641.76354270239085</v>
      </c>
      <c r="W13" s="180">
        <v>692.70030331948067</v>
      </c>
      <c r="X13" s="180">
        <v>724.81178452764289</v>
      </c>
      <c r="Y13" s="180">
        <v>747.1268083386567</v>
      </c>
      <c r="Z13" s="180">
        <v>751.51281517295172</v>
      </c>
      <c r="AA13" s="180">
        <v>756.22971900646075</v>
      </c>
      <c r="AB13" s="180">
        <v>762.08996338534462</v>
      </c>
      <c r="AC13" s="180">
        <v>765.77550461349153</v>
      </c>
      <c r="AD13" s="180">
        <v>771.13450714432372</v>
      </c>
      <c r="AE13" s="180">
        <v>796.34648251332385</v>
      </c>
      <c r="AF13" s="180">
        <v>807.66936619924172</v>
      </c>
      <c r="AG13" s="180">
        <v>848.52585699898782</v>
      </c>
      <c r="AH13" s="180">
        <v>898.50607696429859</v>
      </c>
      <c r="AI13" s="180">
        <v>966.18852278198563</v>
      </c>
      <c r="AJ13" s="180">
        <v>1024.7981483086328</v>
      </c>
      <c r="AK13" s="180">
        <v>1043.6579234951398</v>
      </c>
      <c r="AL13" s="180">
        <v>1057.8175413337835</v>
      </c>
      <c r="AM13" s="180">
        <v>1074.5227204569007</v>
      </c>
      <c r="AN13" s="180">
        <v>1079.1653781576942</v>
      </c>
      <c r="AO13" s="180">
        <v>1102.8920704246323</v>
      </c>
      <c r="AP13" s="180">
        <v>1125.9753388087324</v>
      </c>
      <c r="AQ13" s="180">
        <v>1164.9879258707344</v>
      </c>
      <c r="AR13" s="180">
        <v>1181.5119378310233</v>
      </c>
      <c r="AS13" s="180">
        <v>1213.5681547530294</v>
      </c>
      <c r="AT13" s="180">
        <v>1303.0574477803982</v>
      </c>
      <c r="AU13" s="180">
        <v>1432.6476394294032</v>
      </c>
      <c r="AV13" s="180">
        <v>1536.806740524856</v>
      </c>
      <c r="AW13" s="180">
        <v>1540.8415936243571</v>
      </c>
      <c r="AX13" s="180">
        <v>1557.5074864182811</v>
      </c>
      <c r="AY13" s="180">
        <v>1520.9790484719149</v>
      </c>
      <c r="AZ13" s="180">
        <v>1513.5493146649781</v>
      </c>
      <c r="BA13" s="180">
        <v>1580.8177093645452</v>
      </c>
      <c r="BB13" s="1822">
        <v>1604.2722317948151</v>
      </c>
      <c r="BC13" s="1822">
        <v>1625.4466708256464</v>
      </c>
      <c r="BD13" s="1822">
        <v>1651.0719681496014</v>
      </c>
      <c r="BE13" s="1822">
        <v>1644.5945723617192</v>
      </c>
      <c r="BF13" s="1822">
        <v>1799.6602738487541</v>
      </c>
      <c r="BG13" s="1822">
        <v>1927.7699547998243</v>
      </c>
      <c r="BH13" s="1822">
        <v>2117.3878133632656</v>
      </c>
      <c r="BI13" s="1823">
        <v>2147.1320198491862</v>
      </c>
      <c r="BJ13" s="1823">
        <v>2116.4136525151575</v>
      </c>
      <c r="BK13" s="1824">
        <v>2124.8045331406452</v>
      </c>
      <c r="BL13" s="1823">
        <v>2145.4822193558025</v>
      </c>
      <c r="BM13" s="1822">
        <v>2187.4577145994817</v>
      </c>
      <c r="BN13" s="1822">
        <v>2249.0302789742809</v>
      </c>
      <c r="BO13" s="1822">
        <v>2248.7096943641268</v>
      </c>
      <c r="BP13" s="1822">
        <v>2277.9042833055391</v>
      </c>
      <c r="BQ13" s="1822">
        <v>2328.5055546488311</v>
      </c>
      <c r="BR13" s="1822">
        <v>2467.8575967088482</v>
      </c>
      <c r="BS13" s="1822">
        <v>2600.761989838034</v>
      </c>
      <c r="BT13" s="1822">
        <v>2666.715153092724</v>
      </c>
      <c r="BU13" s="1822">
        <v>2587.3363730720312</v>
      </c>
      <c r="BV13" s="1822">
        <v>2605.4380051160274</v>
      </c>
      <c r="BW13" s="1822">
        <v>2633.6710805315456</v>
      </c>
      <c r="BX13" s="1822">
        <v>2689.7680794183993</v>
      </c>
      <c r="BY13" s="1822">
        <v>2689.8147552804403</v>
      </c>
      <c r="BZ13" s="1822">
        <v>2710.8039944534798</v>
      </c>
      <c r="CA13" s="1822">
        <v>2711.2364993593587</v>
      </c>
      <c r="CB13" s="1822">
        <v>2801.0328086267023</v>
      </c>
      <c r="CC13" s="1823">
        <v>2700.5670293760518</v>
      </c>
      <c r="CD13" s="1822">
        <v>2870.2362410714777</v>
      </c>
      <c r="CE13" s="1822">
        <v>2876.8475851549006</v>
      </c>
      <c r="CF13" s="1822">
        <v>3046.7937131521153</v>
      </c>
      <c r="CG13" s="1822">
        <v>3067.3070424184129</v>
      </c>
      <c r="CH13" s="1822">
        <v>3137.9479222977388</v>
      </c>
      <c r="CI13" s="1822">
        <v>3150.08186977373</v>
      </c>
      <c r="CJ13" s="1822">
        <v>3283.5088675225688</v>
      </c>
      <c r="CK13" s="1822">
        <v>3337.1917051807886</v>
      </c>
      <c r="CL13" s="1822">
        <v>3407.9414029861605</v>
      </c>
      <c r="CM13" s="1822">
        <v>3462.1064696985709</v>
      </c>
      <c r="CN13" s="1822">
        <v>3523.5790494897924</v>
      </c>
      <c r="CO13" s="1822">
        <v>3608.2612047237376</v>
      </c>
      <c r="CP13" s="1822">
        <v>3745.6559919226952</v>
      </c>
      <c r="CQ13" s="1822">
        <v>3940.1529256209315</v>
      </c>
      <c r="CR13" s="1822">
        <v>4230.2499226734626</v>
      </c>
      <c r="CS13" s="1822">
        <v>4276.0667198826932</v>
      </c>
      <c r="CT13" s="1822">
        <v>4229.1411357652123</v>
      </c>
      <c r="CU13" s="1822">
        <v>4282.3574049260569</v>
      </c>
      <c r="CV13" s="1822">
        <v>4470.642889899691</v>
      </c>
      <c r="CW13" s="1822">
        <v>4594.6871549087709</v>
      </c>
      <c r="CX13" s="1822">
        <v>4524.7914014839753</v>
      </c>
      <c r="CY13" s="1822">
        <v>4664.707284192903</v>
      </c>
      <c r="CZ13" s="1822">
        <v>4757.25775909396</v>
      </c>
      <c r="DA13" s="1822">
        <v>4831.2742961172498</v>
      </c>
      <c r="DB13" s="1822">
        <v>5130.0258119564651</v>
      </c>
      <c r="DC13" s="1822">
        <v>5443.0810509275625</v>
      </c>
      <c r="DD13" s="1822">
        <v>5750.5818222655189</v>
      </c>
      <c r="DE13" s="1822">
        <v>5710.3125832663718</v>
      </c>
      <c r="DF13" s="1822">
        <v>5758.4746724542056</v>
      </c>
      <c r="DG13" s="1822">
        <v>5959.397761596053</v>
      </c>
      <c r="DH13" s="1822">
        <v>6010.7445699420923</v>
      </c>
      <c r="DI13" s="1822">
        <v>6251.2645854928669</v>
      </c>
      <c r="DJ13" s="1822">
        <v>6197.8239447022343</v>
      </c>
      <c r="DK13" s="1822">
        <v>6518.2124852456736</v>
      </c>
      <c r="DL13" s="1822">
        <v>6694.8616639441479</v>
      </c>
      <c r="DM13" s="1822">
        <v>6938.3843227535208</v>
      </c>
      <c r="DN13" s="1822">
        <v>7059.2925740474448</v>
      </c>
      <c r="DO13" s="1822">
        <v>7194.486580501728</v>
      </c>
      <c r="DP13" s="1822">
        <v>8128.0916428202418</v>
      </c>
      <c r="DQ13" s="1822">
        <v>7823.9660149598103</v>
      </c>
      <c r="DR13" s="1822">
        <v>7846.6493464419691</v>
      </c>
      <c r="DS13" s="1822">
        <v>8211.8823698641136</v>
      </c>
      <c r="DT13" s="1822">
        <v>8200.3832794454065</v>
      </c>
      <c r="DU13" s="1822">
        <v>8350.250768142716</v>
      </c>
      <c r="DV13" s="1822">
        <v>8620.9427831369485</v>
      </c>
      <c r="DW13" s="1822">
        <v>8793.8643953653573</v>
      </c>
      <c r="DX13" s="1822">
        <v>8694.7121724514855</v>
      </c>
      <c r="DY13" s="1822">
        <v>8728.7711541287772</v>
      </c>
      <c r="DZ13" s="1822">
        <v>9214.489434201103</v>
      </c>
      <c r="EA13" s="1822">
        <v>9711.3283686798695</v>
      </c>
      <c r="EB13" s="1822">
        <v>10211.402299683594</v>
      </c>
      <c r="EC13" s="1822">
        <v>10222.332954116249</v>
      </c>
      <c r="ED13" s="1822">
        <v>10094.069060725766</v>
      </c>
      <c r="EE13" s="1822">
        <v>10538.017713631962</v>
      </c>
      <c r="EF13" s="1822">
        <v>10408.207415558893</v>
      </c>
      <c r="EG13" s="1822">
        <v>10467.064294794603</v>
      </c>
      <c r="EH13" s="1822">
        <v>10846.03505629806</v>
      </c>
      <c r="EI13" s="1822">
        <v>10770.761848873177</v>
      </c>
      <c r="EJ13" s="1822">
        <v>10829.997572105436</v>
      </c>
      <c r="EK13" s="1822">
        <v>11170.805559980619</v>
      </c>
      <c r="EL13" s="1822">
        <v>12259.593060938609</v>
      </c>
      <c r="EM13" s="1822">
        <v>12924.817604880336</v>
      </c>
      <c r="EN13" s="1822">
        <v>13662.997730227897</v>
      </c>
      <c r="EO13" s="1822">
        <v>13644.880113453935</v>
      </c>
      <c r="EP13" s="1822">
        <v>13719.916499903175</v>
      </c>
      <c r="EQ13" s="1822">
        <v>14334.477738278556</v>
      </c>
      <c r="ER13" s="1822">
        <v>14728.894967466884</v>
      </c>
      <c r="ES13" s="1822">
        <v>14727.879022720956</v>
      </c>
      <c r="ET13" s="1822">
        <v>15202.103586882598</v>
      </c>
      <c r="EU13" s="1822">
        <v>15353.816940840243</v>
      </c>
      <c r="EV13" s="1822">
        <v>15388.720204203109</v>
      </c>
      <c r="EW13" s="1822">
        <v>15851.236993401928</v>
      </c>
      <c r="EX13" s="1822">
        <v>16929.136760063644</v>
      </c>
      <c r="EY13" s="1822">
        <v>17393.333277887974</v>
      </c>
      <c r="EZ13" s="1822">
        <v>18195.19298363358</v>
      </c>
      <c r="FA13" s="1822">
        <v>18097.369616466247</v>
      </c>
      <c r="FB13" s="1822">
        <v>18270.452459949025</v>
      </c>
      <c r="FC13" s="1822">
        <v>18500.157467865669</v>
      </c>
      <c r="FD13" s="1822">
        <v>19158.587843500882</v>
      </c>
      <c r="FE13" s="1822">
        <v>19831.396718738713</v>
      </c>
      <c r="FF13" s="1822">
        <v>20399.114386628025</v>
      </c>
      <c r="FG13" s="1822">
        <v>19905.348983996366</v>
      </c>
      <c r="FH13" s="1822">
        <v>20122.875878217408</v>
      </c>
      <c r="FI13" s="1822">
        <v>20411.935351197102</v>
      </c>
      <c r="FJ13" s="1822">
        <v>20641.988761557608</v>
      </c>
      <c r="FK13" s="1822">
        <v>21959.079737684358</v>
      </c>
      <c r="FL13" s="1822">
        <v>22620.053335860877</v>
      </c>
      <c r="FM13" s="1822">
        <v>22199.667277839661</v>
      </c>
      <c r="FN13" s="1822">
        <v>22505.781247253948</v>
      </c>
      <c r="FO13" s="1822">
        <v>22990.708119764291</v>
      </c>
      <c r="FP13" s="1822">
        <v>23061.032196089924</v>
      </c>
      <c r="FQ13" s="1822">
        <v>23213.450049336661</v>
      </c>
      <c r="FR13" s="1822">
        <v>23303.277481105026</v>
      </c>
      <c r="FS13" s="1822">
        <v>23302.68237357273</v>
      </c>
      <c r="FT13" s="1822">
        <v>23236.121534385136</v>
      </c>
      <c r="FU13" s="1822">
        <v>23997.957136976205</v>
      </c>
      <c r="FV13" s="1822">
        <v>24937.632707275174</v>
      </c>
      <c r="FW13" s="1822">
        <v>25843.728385295824</v>
      </c>
      <c r="FX13" s="1822">
        <v>26937.020026088958</v>
      </c>
      <c r="FY13" s="1822">
        <v>27754.30514062375</v>
      </c>
      <c r="FZ13" s="1822">
        <v>28317.752286344221</v>
      </c>
      <c r="GA13" s="1822">
        <v>29214.063960176238</v>
      </c>
      <c r="GB13" s="1822">
        <v>29683.59477109</v>
      </c>
      <c r="GC13" s="1822">
        <v>30371.462043450003</v>
      </c>
      <c r="GD13" s="1822">
        <v>30737.844904639998</v>
      </c>
      <c r="GE13" s="1822">
        <v>31501.402363579997</v>
      </c>
      <c r="GF13" s="1822">
        <v>31643.645813979994</v>
      </c>
      <c r="GG13" s="1822">
        <v>32052.351427629997</v>
      </c>
      <c r="GH13" s="1822">
        <v>33400.134675230001</v>
      </c>
      <c r="GI13" s="1822">
        <v>34743.602422427008</v>
      </c>
      <c r="GJ13" s="1822">
        <v>36843.073443599998</v>
      </c>
      <c r="GK13" s="1822">
        <v>36835.267630369999</v>
      </c>
      <c r="GL13" s="1822">
        <v>37673.404077940002</v>
      </c>
      <c r="GM13" s="1822">
        <v>38387.800229899993</v>
      </c>
      <c r="GN13" s="1822">
        <v>39512.449471239997</v>
      </c>
      <c r="GO13" s="1822">
        <v>40416.767173649998</v>
      </c>
      <c r="GP13" s="1822">
        <v>41466.520178419996</v>
      </c>
      <c r="GQ13" s="1822">
        <v>37355.347444189996</v>
      </c>
      <c r="GR13" s="1822">
        <v>39735.976359669992</v>
      </c>
      <c r="GS13" s="1822">
        <v>39526.200408240009</v>
      </c>
      <c r="GT13" s="1822">
        <v>42346.686249930004</v>
      </c>
      <c r="GU13" s="1822">
        <v>43822.290292420003</v>
      </c>
      <c r="GV13" s="1822">
        <v>46455.232262569996</v>
      </c>
      <c r="GW13" s="1822">
        <v>46129.571370369995</v>
      </c>
      <c r="GX13" s="1822">
        <v>44928.195801520007</v>
      </c>
      <c r="GY13" s="1822">
        <v>45333.789725369999</v>
      </c>
      <c r="GZ13" s="1822">
        <v>45962.806568259999</v>
      </c>
      <c r="HA13" s="1822">
        <v>47218.013896600009</v>
      </c>
      <c r="HB13" s="1822">
        <v>46457.814461069996</v>
      </c>
      <c r="HC13" s="1822">
        <v>47038.162062570009</v>
      </c>
      <c r="HD13" s="1822">
        <v>47895.479972699999</v>
      </c>
      <c r="HE13" s="1822">
        <v>48344.65028781999</v>
      </c>
      <c r="HF13" s="1822">
        <v>50723.607555319984</v>
      </c>
      <c r="HG13" s="1822">
        <v>52926.461216220014</v>
      </c>
      <c r="HH13" s="1822">
        <v>56692.089484310003</v>
      </c>
      <c r="HI13" s="1822">
        <v>58436.426557949992</v>
      </c>
      <c r="HJ13" s="1822">
        <v>58346.763336030002</v>
      </c>
      <c r="HK13" s="1822">
        <v>58139.799445820005</v>
      </c>
      <c r="HL13" s="1822">
        <v>58195.15547587</v>
      </c>
      <c r="HM13" s="1822">
        <v>58400.169045799994</v>
      </c>
      <c r="HN13" s="1822">
        <v>59903.811770170003</v>
      </c>
      <c r="HO13" s="1822">
        <v>61134.323523160005</v>
      </c>
      <c r="HP13" s="1822">
        <v>59845.296448949994</v>
      </c>
      <c r="HQ13" s="1822">
        <v>59491.095949230003</v>
      </c>
      <c r="HR13" s="1822">
        <v>63669.192260639997</v>
      </c>
      <c r="HS13" s="1822">
        <v>63696.506005809992</v>
      </c>
      <c r="HT13" s="1822">
        <v>66170.140376889991</v>
      </c>
      <c r="HU13" s="168">
        <v>65731.090098460016</v>
      </c>
      <c r="HV13" s="1822">
        <v>65460.473693220018</v>
      </c>
      <c r="HW13" s="1822">
        <v>67318.473022650011</v>
      </c>
      <c r="HX13" s="1822">
        <v>68362.477453300002</v>
      </c>
      <c r="HY13" s="1822">
        <v>68909.368989229988</v>
      </c>
      <c r="HZ13" s="1822">
        <v>68402.243526419988</v>
      </c>
      <c r="IA13" s="1822">
        <v>71413.775289390003</v>
      </c>
      <c r="IB13" s="1822">
        <v>73665.715332000007</v>
      </c>
      <c r="IC13" s="1822">
        <v>73821.710330270012</v>
      </c>
      <c r="ID13" s="1822">
        <v>74641.050000740011</v>
      </c>
      <c r="IE13" s="1822">
        <v>75899.850450030004</v>
      </c>
      <c r="IF13" s="167">
        <v>76380.392905949993</v>
      </c>
      <c r="IG13" s="168">
        <v>78580.204892339985</v>
      </c>
      <c r="IH13" s="1822">
        <v>80115.311266770004</v>
      </c>
      <c r="II13" s="1822">
        <v>81837.162540630001</v>
      </c>
      <c r="IJ13" s="1822">
        <v>81021.349239100004</v>
      </c>
      <c r="IK13" s="1822">
        <v>81870.592630250001</v>
      </c>
      <c r="IL13" s="1822">
        <v>83517.122793200004</v>
      </c>
      <c r="IM13" s="1822">
        <v>81991.64126008001</v>
      </c>
      <c r="IN13" s="1822">
        <v>82381.983793500011</v>
      </c>
      <c r="IO13" s="1822">
        <v>85873.07757768</v>
      </c>
      <c r="IP13" s="1822">
        <v>86834.804293330017</v>
      </c>
      <c r="IQ13" s="1822">
        <v>89750.089682549995</v>
      </c>
      <c r="IR13" s="167">
        <v>92952.946840770004</v>
      </c>
      <c r="IS13" s="168">
        <v>91907.41975459001</v>
      </c>
      <c r="IT13" s="1822">
        <v>91762.66971923488</v>
      </c>
      <c r="IU13" s="1822">
        <v>92905.067483499995</v>
      </c>
      <c r="IV13" s="1822">
        <v>94556.024026870014</v>
      </c>
      <c r="IW13" s="1822">
        <v>98539.995509399989</v>
      </c>
      <c r="IX13" s="1822">
        <v>100498.9107175</v>
      </c>
      <c r="IY13" s="1822">
        <v>101564.14245032001</v>
      </c>
      <c r="IZ13" s="1822">
        <v>102814.67947224999</v>
      </c>
      <c r="JA13" s="1822">
        <v>109134.38009739984</v>
      </c>
      <c r="JB13" s="1822">
        <v>112859.6923978</v>
      </c>
      <c r="JC13" s="1822">
        <v>116597.73971027001</v>
      </c>
      <c r="JD13" s="1822">
        <v>120521.81782764959</v>
      </c>
      <c r="JE13" s="168">
        <v>117976.84571038002</v>
      </c>
      <c r="JF13" s="1822">
        <v>118467.48271370999</v>
      </c>
      <c r="JG13" s="1822">
        <v>119445.21877834001</v>
      </c>
      <c r="JH13" s="1822">
        <v>118933.79208647001</v>
      </c>
      <c r="JI13" s="1822">
        <v>120451.54930964</v>
      </c>
      <c r="JJ13" s="1822">
        <v>121891.32472051999</v>
      </c>
      <c r="JK13" s="1822">
        <v>122643.75944467001</v>
      </c>
      <c r="JL13" s="1822">
        <v>123548.57319343353</v>
      </c>
      <c r="JM13" s="1822">
        <v>124596.59942657</v>
      </c>
      <c r="JN13" s="1822">
        <v>129231.00684510004</v>
      </c>
      <c r="JO13" s="1822">
        <v>131645.92341625001</v>
      </c>
      <c r="JP13" s="167">
        <v>135555.74987959</v>
      </c>
      <c r="JQ13" s="168">
        <v>137474.29002280999</v>
      </c>
      <c r="JR13" s="1822">
        <v>139444.37799699997</v>
      </c>
      <c r="JS13" s="1822">
        <v>142729.13304925003</v>
      </c>
      <c r="JT13" s="1822">
        <v>142563.67153863172</v>
      </c>
      <c r="JU13" s="1822">
        <v>142642.7505114846</v>
      </c>
      <c r="JV13" s="1822">
        <v>145156.93176095004</v>
      </c>
      <c r="JW13" s="1822">
        <v>150415.50067821235</v>
      </c>
      <c r="JX13" s="1822">
        <v>152455.82935356</v>
      </c>
      <c r="JY13" s="1822">
        <v>160157.59126564002</v>
      </c>
      <c r="JZ13" s="1822">
        <v>187659.20183674002</v>
      </c>
      <c r="KA13" s="1822">
        <v>194979.43782418003</v>
      </c>
      <c r="KB13" s="167">
        <v>180266.84155705004</v>
      </c>
      <c r="KC13" s="168">
        <v>196993.66854724998</v>
      </c>
      <c r="KD13" s="1822">
        <v>202112.25256565621</v>
      </c>
      <c r="KE13" s="1822">
        <v>206986.41035915053</v>
      </c>
      <c r="KF13" s="1822">
        <f t="shared" ref="KF13:KI13" si="17">KF7+KF4</f>
        <v>207528.19492824006</v>
      </c>
      <c r="KG13" s="1822">
        <f t="shared" si="17"/>
        <v>206945.27959700002</v>
      </c>
      <c r="KH13" s="1822">
        <f t="shared" si="17"/>
        <v>209620.61208254</v>
      </c>
      <c r="KI13" s="1822">
        <f t="shared" si="17"/>
        <v>212656.63973591998</v>
      </c>
      <c r="KJ13" s="1822">
        <v>214595.08893873004</v>
      </c>
      <c r="KK13" s="1822">
        <v>219162.16843312001</v>
      </c>
      <c r="KL13" s="1822">
        <v>225838.94907035999</v>
      </c>
      <c r="KM13" s="1822">
        <v>233847.38207635999</v>
      </c>
      <c r="KN13" s="167">
        <v>250019.52530761005</v>
      </c>
      <c r="KO13" s="168">
        <f>KO4+KO7</f>
        <v>246176.39949471</v>
      </c>
      <c r="KP13" s="1822">
        <f t="shared" ref="KP13:LE13" si="18">KP4+KP7</f>
        <v>253699.43137875994</v>
      </c>
      <c r="KQ13" s="1822">
        <f t="shared" si="18"/>
        <v>261119.50113218999</v>
      </c>
      <c r="KR13" s="1822">
        <f>KR4+KR7</f>
        <v>269605.05899978004</v>
      </c>
      <c r="KS13" s="1822">
        <f>KS4+KS7</f>
        <v>276087.83013691992</v>
      </c>
      <c r="KT13" s="1822">
        <f t="shared" si="18"/>
        <v>281039.02442036005</v>
      </c>
      <c r="KU13" s="1822">
        <f t="shared" si="18"/>
        <v>287681.83114051004</v>
      </c>
      <c r="KV13" s="1822">
        <f t="shared" si="18"/>
        <v>294288.22608007019</v>
      </c>
      <c r="KW13" s="1822">
        <f t="shared" si="18"/>
        <v>311180.27996149001</v>
      </c>
      <c r="KX13" s="1822">
        <f t="shared" si="18"/>
        <v>324754.49801620992</v>
      </c>
      <c r="KY13" s="1822">
        <f t="shared" si="18"/>
        <v>326166.61675261002</v>
      </c>
      <c r="KZ13" s="167">
        <f t="shared" si="18"/>
        <v>329781.29234832001</v>
      </c>
      <c r="LA13" s="168">
        <f t="shared" si="18"/>
        <v>333079.86457609001</v>
      </c>
      <c r="LB13" s="1822">
        <f t="shared" si="18"/>
        <v>337575.65166947996</v>
      </c>
      <c r="LC13" s="1822">
        <f t="shared" si="18"/>
        <v>343931.91766343004</v>
      </c>
      <c r="LD13" s="1822">
        <f t="shared" si="18"/>
        <v>341660.84192643</v>
      </c>
      <c r="LE13" s="1822">
        <f t="shared" si="18"/>
        <v>326010.31803940004</v>
      </c>
      <c r="LF13" s="1822">
        <f>LF4+LF7</f>
        <v>324994.62122182001</v>
      </c>
      <c r="LG13" s="1822">
        <f t="shared" ref="LG13:LH13" si="19">LG4+LG7</f>
        <v>336815.76299999998</v>
      </c>
      <c r="LH13" s="1822">
        <f t="shared" si="19"/>
        <v>343049.00200000004</v>
      </c>
      <c r="LI13" s="1822">
        <f t="shared" ref="LI13:LL13" si="20">LI4+LI7</f>
        <v>354571.86069999996</v>
      </c>
      <c r="LJ13" s="1822">
        <f t="shared" si="20"/>
        <v>351362.27874071896</v>
      </c>
      <c r="LK13" s="1822">
        <f t="shared" si="20"/>
        <v>359982.83606310899</v>
      </c>
      <c r="LL13" s="167">
        <f t="shared" si="20"/>
        <v>384293.30614988599</v>
      </c>
      <c r="LN13" s="187"/>
    </row>
    <row r="14" spans="1:326" ht="27.75" customHeight="1" x14ac:dyDescent="0.45">
      <c r="A14" s="1530" t="s">
        <v>141</v>
      </c>
      <c r="B14" s="165"/>
      <c r="C14" s="165"/>
      <c r="D14" s="165"/>
      <c r="E14" s="188"/>
      <c r="F14" s="188"/>
      <c r="G14" s="188"/>
      <c r="H14" s="188"/>
      <c r="I14" s="188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82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74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79"/>
      <c r="IG14" s="174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79"/>
      <c r="IS14" s="174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74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79"/>
      <c r="JQ14" s="174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79"/>
      <c r="KC14" s="174"/>
      <c r="KD14" s="165"/>
      <c r="KE14" s="165"/>
      <c r="KF14" s="165"/>
      <c r="KG14" s="165"/>
      <c r="KH14" s="165"/>
      <c r="KI14" s="165"/>
      <c r="KJ14" s="165"/>
      <c r="KK14" s="165"/>
      <c r="KL14" s="165"/>
      <c r="KM14" s="165"/>
      <c r="KN14" s="179"/>
      <c r="KO14" s="174"/>
      <c r="KP14" s="165"/>
      <c r="KQ14" s="165"/>
      <c r="KR14" s="165"/>
      <c r="KS14" s="165"/>
      <c r="KT14" s="165"/>
      <c r="KU14" s="165"/>
      <c r="KV14" s="165"/>
      <c r="KW14" s="165"/>
      <c r="KX14" s="165"/>
      <c r="KY14" s="165"/>
      <c r="KZ14" s="179"/>
      <c r="LA14" s="174"/>
      <c r="LB14" s="165"/>
      <c r="LC14" s="165"/>
      <c r="LD14" s="165"/>
      <c r="LE14" s="165"/>
      <c r="LF14" s="165"/>
      <c r="LG14" s="165"/>
      <c r="LH14" s="165"/>
      <c r="LI14" s="1822"/>
      <c r="LJ14" s="165"/>
      <c r="LK14" s="165"/>
      <c r="LL14" s="179"/>
      <c r="LN14" s="173"/>
    </row>
    <row r="15" spans="1:326" ht="27.75" customHeight="1" x14ac:dyDescent="0.45">
      <c r="A15" s="1531" t="s">
        <v>142</v>
      </c>
      <c r="B15" s="165">
        <v>101.51117313270198</v>
      </c>
      <c r="C15" s="165">
        <v>99.524112717533995</v>
      </c>
      <c r="D15" s="165">
        <v>95.622090761624989</v>
      </c>
      <c r="E15" s="188">
        <v>101.386263148794</v>
      </c>
      <c r="F15" s="188">
        <v>102.67872724044518</v>
      </c>
      <c r="G15" s="188">
        <v>107.30772612717419</v>
      </c>
      <c r="H15" s="188">
        <v>108.86193696721799</v>
      </c>
      <c r="I15" s="188">
        <v>101.6894251428712</v>
      </c>
      <c r="J15" s="175">
        <v>113.55226997178518</v>
      </c>
      <c r="K15" s="175">
        <v>129.71202867172497</v>
      </c>
      <c r="L15" s="175">
        <v>158.59558381307818</v>
      </c>
      <c r="M15" s="175">
        <v>153.1883666347037</v>
      </c>
      <c r="N15" s="175">
        <v>147.1826533412237</v>
      </c>
      <c r="O15" s="175">
        <v>152.54489788843455</v>
      </c>
      <c r="P15" s="175">
        <v>158.22178585078319</v>
      </c>
      <c r="Q15" s="175">
        <v>160.23149289284319</v>
      </c>
      <c r="R15" s="175">
        <v>167.63170743912522</v>
      </c>
      <c r="S15" s="175">
        <v>175.74145849018899</v>
      </c>
      <c r="T15" s="175">
        <v>181.35826344289083</v>
      </c>
      <c r="U15" s="175">
        <v>185.06261457985875</v>
      </c>
      <c r="V15" s="175">
        <v>190.87263770239076</v>
      </c>
      <c r="W15" s="175">
        <v>219.04915431948075</v>
      </c>
      <c r="X15" s="175">
        <v>263.55458452764282</v>
      </c>
      <c r="Y15" s="175">
        <v>257.63799833865676</v>
      </c>
      <c r="Z15" s="175">
        <v>244.37888517295173</v>
      </c>
      <c r="AA15" s="175">
        <v>237.15607900646071</v>
      </c>
      <c r="AB15" s="175">
        <v>234.63656338534472</v>
      </c>
      <c r="AC15" s="175">
        <v>234.93149461349145</v>
      </c>
      <c r="AD15" s="175">
        <v>231.00764714432373</v>
      </c>
      <c r="AE15" s="175">
        <v>232.83695251332372</v>
      </c>
      <c r="AF15" s="175">
        <v>233.12523619924173</v>
      </c>
      <c r="AG15" s="175">
        <v>236.85922699898799</v>
      </c>
      <c r="AH15" s="175">
        <v>248.13694696429874</v>
      </c>
      <c r="AI15" s="175">
        <v>274.30229278198567</v>
      </c>
      <c r="AJ15" s="175">
        <v>308.98629830863268</v>
      </c>
      <c r="AK15" s="175">
        <v>287.90943349513964</v>
      </c>
      <c r="AL15" s="175">
        <v>273.64911133378365</v>
      </c>
      <c r="AM15" s="175">
        <v>275.3576404569007</v>
      </c>
      <c r="AN15" s="175">
        <v>275.85972815769435</v>
      </c>
      <c r="AO15" s="175">
        <v>271.51988042463239</v>
      </c>
      <c r="AP15" s="175">
        <v>279.50183880873237</v>
      </c>
      <c r="AQ15" s="175">
        <v>290.08227587073441</v>
      </c>
      <c r="AR15" s="175">
        <v>293.78985783102331</v>
      </c>
      <c r="AS15" s="175">
        <v>295.53207475302929</v>
      </c>
      <c r="AT15" s="175">
        <v>343.42219778039805</v>
      </c>
      <c r="AU15" s="175">
        <v>402.58329942940298</v>
      </c>
      <c r="AV15" s="175">
        <v>467.16169052485611</v>
      </c>
      <c r="AW15" s="175">
        <v>438.23389362435705</v>
      </c>
      <c r="AX15" s="175">
        <v>410.8</v>
      </c>
      <c r="AY15" s="175">
        <v>394.408738471915</v>
      </c>
      <c r="AZ15" s="175">
        <v>404.74132466497804</v>
      </c>
      <c r="BA15" s="175">
        <v>410.32292936454508</v>
      </c>
      <c r="BB15" s="165">
        <v>420.97343179481504</v>
      </c>
      <c r="BC15" s="165">
        <v>408.78236082564644</v>
      </c>
      <c r="BD15" s="165">
        <v>414.20861814960148</v>
      </c>
      <c r="BE15" s="165">
        <v>410.51493236171927</v>
      </c>
      <c r="BF15" s="165">
        <v>455.24952384875434</v>
      </c>
      <c r="BG15" s="165">
        <v>479.34782479982442</v>
      </c>
      <c r="BH15" s="165">
        <v>633.77641336326553</v>
      </c>
      <c r="BI15" s="1825">
        <v>598.68230510974161</v>
      </c>
      <c r="BJ15" s="1825">
        <v>552.34988610962557</v>
      </c>
      <c r="BK15" s="1821">
        <v>526.4834020020046</v>
      </c>
      <c r="BL15" s="1819">
        <v>556.18084002444664</v>
      </c>
      <c r="BM15" s="165">
        <v>561.40832304352045</v>
      </c>
      <c r="BN15" s="165">
        <v>570.55892537849252</v>
      </c>
      <c r="BO15" s="165">
        <v>563.65662591249566</v>
      </c>
      <c r="BP15" s="165">
        <v>553.89324280004359</v>
      </c>
      <c r="BQ15" s="165">
        <v>559.29090654986567</v>
      </c>
      <c r="BR15" s="165">
        <v>602.74275541828763</v>
      </c>
      <c r="BS15" s="165">
        <v>646.27768103941253</v>
      </c>
      <c r="BT15" s="165">
        <v>730.33550551199755</v>
      </c>
      <c r="BU15" s="165">
        <v>677.56087265185067</v>
      </c>
      <c r="BV15" s="165">
        <v>638.14788877980664</v>
      </c>
      <c r="BW15" s="175">
        <v>637.51145738988748</v>
      </c>
      <c r="BX15" s="175">
        <v>638.89300250265808</v>
      </c>
      <c r="BY15" s="175">
        <v>646.08622043703554</v>
      </c>
      <c r="BZ15" s="175">
        <v>641.24793806862556</v>
      </c>
      <c r="CA15" s="175">
        <v>633.21739112408147</v>
      </c>
      <c r="CB15" s="175">
        <v>633.72336997807054</v>
      </c>
      <c r="CC15" s="178">
        <v>651.38054616563761</v>
      </c>
      <c r="CD15" s="175">
        <v>686.38601989096753</v>
      </c>
      <c r="CE15" s="175">
        <v>737.25470109807259</v>
      </c>
      <c r="CF15" s="175">
        <v>802.59449181920354</v>
      </c>
      <c r="CG15" s="175">
        <v>752.07206169621259</v>
      </c>
      <c r="CH15" s="165">
        <v>719.96239677335166</v>
      </c>
      <c r="CI15" s="165">
        <v>718.71043125972062</v>
      </c>
      <c r="CJ15" s="165">
        <v>742.90835006955353</v>
      </c>
      <c r="CK15" s="165">
        <v>762.49163524938251</v>
      </c>
      <c r="CL15" s="165">
        <v>762.04294107862961</v>
      </c>
      <c r="CM15" s="165">
        <v>762.3703858526485</v>
      </c>
      <c r="CN15" s="165">
        <v>766.60946686486056</v>
      </c>
      <c r="CO15" s="165">
        <v>769.8452226313035</v>
      </c>
      <c r="CP15" s="165">
        <v>795.93743814461357</v>
      </c>
      <c r="CQ15" s="165">
        <v>884.5815191724846</v>
      </c>
      <c r="CR15" s="165">
        <v>1019.5967249363486</v>
      </c>
      <c r="CS15" s="165">
        <v>912.8717570884146</v>
      </c>
      <c r="CT15" s="165">
        <v>866.05655923989264</v>
      </c>
      <c r="CU15" s="165">
        <v>876.59717361065145</v>
      </c>
      <c r="CV15" s="165">
        <v>865.52404407373467</v>
      </c>
      <c r="CW15" s="165">
        <v>867.35010547974946</v>
      </c>
      <c r="CX15" s="165">
        <v>862.48822226535867</v>
      </c>
      <c r="CY15" s="165">
        <v>914.14490033330003</v>
      </c>
      <c r="CZ15" s="165">
        <v>888.64281130410006</v>
      </c>
      <c r="DA15" s="165">
        <v>990.36072664360006</v>
      </c>
      <c r="DB15" s="165">
        <v>1099.5099482428491</v>
      </c>
      <c r="DC15" s="165">
        <v>1131.5320928641002</v>
      </c>
      <c r="DD15" s="165">
        <v>1302.1814395201002</v>
      </c>
      <c r="DE15" s="165">
        <v>1185.2664029482999</v>
      </c>
      <c r="DF15" s="165">
        <v>1145.8872957115498</v>
      </c>
      <c r="DG15" s="165">
        <v>1130.3308106070558</v>
      </c>
      <c r="DH15" s="165">
        <v>1145.3774015516935</v>
      </c>
      <c r="DI15" s="165">
        <v>1141.7613592930002</v>
      </c>
      <c r="DJ15" s="165">
        <v>1130.115796899375</v>
      </c>
      <c r="DK15" s="165">
        <v>1152.6624682841425</v>
      </c>
      <c r="DL15" s="165">
        <v>1174.7909319534028</v>
      </c>
      <c r="DM15" s="165">
        <v>1235.907414749764</v>
      </c>
      <c r="DN15" s="165">
        <v>1355.6346732555178</v>
      </c>
      <c r="DO15" s="165">
        <v>1434.915458595166</v>
      </c>
      <c r="DP15" s="165">
        <v>1730.735300356466</v>
      </c>
      <c r="DQ15" s="165">
        <v>1554.3947527711578</v>
      </c>
      <c r="DR15" s="165">
        <v>1443.1938291529809</v>
      </c>
      <c r="DS15" s="165">
        <v>1421.2666154987749</v>
      </c>
      <c r="DT15" s="165">
        <v>1475.915453016456</v>
      </c>
      <c r="DU15" s="165">
        <v>1414.3452307117561</v>
      </c>
      <c r="DV15" s="165">
        <v>1399.0367870315199</v>
      </c>
      <c r="DW15" s="165">
        <v>1451.5572829907294</v>
      </c>
      <c r="DX15" s="165">
        <v>1459.7906361085898</v>
      </c>
      <c r="DY15" s="165">
        <v>1516.2418173844012</v>
      </c>
      <c r="DZ15" s="165">
        <v>1783.97890602863</v>
      </c>
      <c r="EA15" s="165">
        <v>1919.2445787731585</v>
      </c>
      <c r="EB15" s="165">
        <v>2082.4421053610013</v>
      </c>
      <c r="EC15" s="165">
        <v>1941.0224396445515</v>
      </c>
      <c r="ED15" s="165">
        <v>1853.3430759404318</v>
      </c>
      <c r="EE15" s="165">
        <v>1841.2067317388198</v>
      </c>
      <c r="EF15" s="165">
        <v>1869.6715208206917</v>
      </c>
      <c r="EG15" s="165">
        <v>1852.0706429917379</v>
      </c>
      <c r="EH15" s="165">
        <v>1841.8085337137095</v>
      </c>
      <c r="EI15" s="165">
        <v>1900.2245944759322</v>
      </c>
      <c r="EJ15" s="165">
        <v>1893.2658286291719</v>
      </c>
      <c r="EK15" s="165">
        <v>2061.9358254399899</v>
      </c>
      <c r="EL15" s="165">
        <v>2420.430470573011</v>
      </c>
      <c r="EM15" s="165">
        <v>2579.6402763222823</v>
      </c>
      <c r="EN15" s="165">
        <v>2927.2015159728971</v>
      </c>
      <c r="EO15" s="165">
        <v>2745.0012217829367</v>
      </c>
      <c r="EP15" s="165">
        <v>2582.3749361528276</v>
      </c>
      <c r="EQ15" s="165">
        <v>2606.1230023900002</v>
      </c>
      <c r="ER15" s="165">
        <v>2762.4941055000004</v>
      </c>
      <c r="ES15" s="165">
        <v>2767.7237720000003</v>
      </c>
      <c r="ET15" s="165">
        <v>2786.3047891841566</v>
      </c>
      <c r="EU15" s="165">
        <v>2720.8222641900015</v>
      </c>
      <c r="EV15" s="165">
        <v>2769.63450341</v>
      </c>
      <c r="EW15" s="165">
        <v>2877.3115842600018</v>
      </c>
      <c r="EX15" s="165">
        <v>3273.1212773844936</v>
      </c>
      <c r="EY15" s="165">
        <v>3316.3317887922913</v>
      </c>
      <c r="EZ15" s="165">
        <v>3763.2652705681057</v>
      </c>
      <c r="FA15" s="165">
        <v>3610.1394994508009</v>
      </c>
      <c r="FB15" s="165">
        <v>3385.718422680497</v>
      </c>
      <c r="FC15" s="165">
        <v>3488.8940909700004</v>
      </c>
      <c r="FD15" s="165">
        <v>3551.0723559693115</v>
      </c>
      <c r="FE15" s="165">
        <v>3608.6912415199995</v>
      </c>
      <c r="FF15" s="165">
        <v>3638.4729241700011</v>
      </c>
      <c r="FG15" s="165">
        <v>3684.5966658900002</v>
      </c>
      <c r="FH15" s="165">
        <v>3761.0039750100013</v>
      </c>
      <c r="FI15" s="165">
        <v>3847.7697326210027</v>
      </c>
      <c r="FJ15" s="165">
        <v>4081.2190722644505</v>
      </c>
      <c r="FK15" s="165">
        <v>4569.83632476</v>
      </c>
      <c r="FL15" s="165">
        <v>4918.5557794489996</v>
      </c>
      <c r="FM15" s="165">
        <v>4630.0226096899996</v>
      </c>
      <c r="FN15" s="165">
        <v>4353.5151826400006</v>
      </c>
      <c r="FO15" s="165">
        <v>4501.9507375800004</v>
      </c>
      <c r="FP15" s="165">
        <v>4366.0512830100006</v>
      </c>
      <c r="FQ15" s="165">
        <v>4490.6462674614195</v>
      </c>
      <c r="FR15" s="165">
        <v>4301.0229275256143</v>
      </c>
      <c r="FS15" s="165">
        <v>4252.1532561282702</v>
      </c>
      <c r="FT15" s="165">
        <v>4366.0805362099991</v>
      </c>
      <c r="FU15" s="165">
        <v>4292.6791618798461</v>
      </c>
      <c r="FV15" s="165">
        <v>4686.163722385013</v>
      </c>
      <c r="FW15" s="165">
        <v>5007.3751465471059</v>
      </c>
      <c r="FX15" s="165">
        <v>5499.6758631360426</v>
      </c>
      <c r="FY15" s="165">
        <v>5156.0998144835803</v>
      </c>
      <c r="FZ15" s="165">
        <v>5055.0465180828251</v>
      </c>
      <c r="GA15" s="165">
        <v>5012.076839264987</v>
      </c>
      <c r="GB15" s="165">
        <v>5346.4073028400026</v>
      </c>
      <c r="GC15" s="165">
        <v>5406.6927576999997</v>
      </c>
      <c r="GD15" s="165">
        <v>5276.1189718899977</v>
      </c>
      <c r="GE15" s="165">
        <v>5425.3184389499993</v>
      </c>
      <c r="GF15" s="165">
        <v>5585.8073872999967</v>
      </c>
      <c r="GG15" s="165">
        <v>5535.8481402599973</v>
      </c>
      <c r="GH15" s="165">
        <v>5927.4285218799996</v>
      </c>
      <c r="GI15" s="165">
        <v>6267.6972971900004</v>
      </c>
      <c r="GJ15" s="165">
        <v>6896.2194736499978</v>
      </c>
      <c r="GK15" s="165">
        <v>6896.2194704200001</v>
      </c>
      <c r="GL15" s="165">
        <v>6463.7837400699964</v>
      </c>
      <c r="GM15" s="165">
        <v>6575.8037148099993</v>
      </c>
      <c r="GN15" s="165">
        <v>6600.2194156499982</v>
      </c>
      <c r="GO15" s="165">
        <v>6510.5647619099955</v>
      </c>
      <c r="GP15" s="165">
        <v>6537.1765432699967</v>
      </c>
      <c r="GQ15" s="165">
        <v>6510.7010881099959</v>
      </c>
      <c r="GR15" s="165">
        <v>6605.8896020099983</v>
      </c>
      <c r="GS15" s="165">
        <v>6610.6426377700018</v>
      </c>
      <c r="GT15" s="165">
        <v>7583.9673912999988</v>
      </c>
      <c r="GU15" s="165">
        <v>7517.2705113199991</v>
      </c>
      <c r="GV15" s="165">
        <v>8503.7186644899994</v>
      </c>
      <c r="GW15" s="165">
        <v>8088.039524509998</v>
      </c>
      <c r="GX15" s="165">
        <v>7601.394085060002</v>
      </c>
      <c r="GY15" s="165">
        <v>7572.5728183600013</v>
      </c>
      <c r="GZ15" s="165">
        <v>7579.4727367500009</v>
      </c>
      <c r="HA15" s="165">
        <v>7458.2230892200005</v>
      </c>
      <c r="HB15" s="165">
        <v>7625.1120192799954</v>
      </c>
      <c r="HC15" s="165">
        <v>7542.5653724300028</v>
      </c>
      <c r="HD15" s="165">
        <v>7584.2656014399954</v>
      </c>
      <c r="HE15" s="165">
        <v>7705.6430581199929</v>
      </c>
      <c r="HF15" s="165">
        <v>8386.9723297099918</v>
      </c>
      <c r="HG15" s="165">
        <v>9040.4516819100027</v>
      </c>
      <c r="HH15" s="165">
        <v>10139.806711869998</v>
      </c>
      <c r="HI15" s="165">
        <v>9416.5570065099928</v>
      </c>
      <c r="HJ15" s="165">
        <v>9051.4173971999971</v>
      </c>
      <c r="HK15" s="165">
        <v>9261.4988229999981</v>
      </c>
      <c r="HL15" s="165">
        <v>9113.0318106299928</v>
      </c>
      <c r="HM15" s="165">
        <v>8898.7788169799987</v>
      </c>
      <c r="HN15" s="165">
        <v>8807.0066885999931</v>
      </c>
      <c r="HO15" s="165">
        <v>8545.5431453699966</v>
      </c>
      <c r="HP15" s="165">
        <v>8724.7310117500001</v>
      </c>
      <c r="HQ15" s="165">
        <v>8587.7643740100048</v>
      </c>
      <c r="HR15" s="165">
        <v>9189.5573178600025</v>
      </c>
      <c r="HS15" s="165">
        <v>9869.4861295999926</v>
      </c>
      <c r="HT15" s="165">
        <v>10707.891347279996</v>
      </c>
      <c r="HU15" s="174">
        <v>9989.5624598700033</v>
      </c>
      <c r="HV15" s="165">
        <v>9792.3251564600014</v>
      </c>
      <c r="HW15" s="165">
        <v>9964.3155233099988</v>
      </c>
      <c r="HX15" s="165">
        <v>10024.865845529997</v>
      </c>
      <c r="HY15" s="165">
        <v>9774.4435536499932</v>
      </c>
      <c r="HZ15" s="165">
        <v>9715.6183967999987</v>
      </c>
      <c r="IA15" s="165">
        <v>9543.1164390399954</v>
      </c>
      <c r="IB15" s="165">
        <v>9675.9906191299997</v>
      </c>
      <c r="IC15" s="165">
        <v>9747.7611922300075</v>
      </c>
      <c r="ID15" s="165">
        <v>10372.920781430003</v>
      </c>
      <c r="IE15" s="165">
        <v>11176.651049819997</v>
      </c>
      <c r="IF15" s="179">
        <v>11940.913318389994</v>
      </c>
      <c r="IG15" s="174">
        <v>11359.958420429999</v>
      </c>
      <c r="IH15" s="165">
        <v>11174.95878698</v>
      </c>
      <c r="II15" s="165">
        <v>11291.109841269998</v>
      </c>
      <c r="IJ15" s="165">
        <v>11143.382429339999</v>
      </c>
      <c r="IK15" s="165">
        <v>11033.229451620005</v>
      </c>
      <c r="IL15" s="165">
        <v>10840.437360239996</v>
      </c>
      <c r="IM15" s="165">
        <v>10950.336477240004</v>
      </c>
      <c r="IN15" s="165">
        <v>11329.656656770001</v>
      </c>
      <c r="IO15" s="165">
        <v>11419.943245809998</v>
      </c>
      <c r="IP15" s="165">
        <v>12298.186199070002</v>
      </c>
      <c r="IQ15" s="165">
        <v>13179.572676760006</v>
      </c>
      <c r="IR15" s="179">
        <v>14335.531107280007</v>
      </c>
      <c r="IS15" s="174">
        <v>13608.548374539998</v>
      </c>
      <c r="IT15" s="165">
        <v>13392.901941863001</v>
      </c>
      <c r="IU15" s="165">
        <v>13647.530037289995</v>
      </c>
      <c r="IV15" s="165">
        <v>14314.556957530003</v>
      </c>
      <c r="IW15" s="165">
        <v>14489.236828050007</v>
      </c>
      <c r="IX15" s="165">
        <v>14817.444330299995</v>
      </c>
      <c r="IY15" s="165">
        <v>15483.171955169999</v>
      </c>
      <c r="IZ15" s="165">
        <v>15781.853002169999</v>
      </c>
      <c r="JA15" s="165">
        <v>16406.209125670004</v>
      </c>
      <c r="JB15" s="165">
        <v>17709.264535209993</v>
      </c>
      <c r="JC15" s="165">
        <v>19300.298981629996</v>
      </c>
      <c r="JD15" s="165">
        <v>20889.628073339994</v>
      </c>
      <c r="JE15" s="174">
        <v>19906.21823711001</v>
      </c>
      <c r="JF15" s="165">
        <v>19447.003987039996</v>
      </c>
      <c r="JG15" s="165">
        <v>19324.737013730013</v>
      </c>
      <c r="JH15" s="165">
        <v>19748.36259433001</v>
      </c>
      <c r="JI15" s="165">
        <v>19112.473298370009</v>
      </c>
      <c r="JJ15" s="165">
        <v>18556.969747200008</v>
      </c>
      <c r="JK15" s="165">
        <v>18579.247169420003</v>
      </c>
      <c r="JL15" s="165">
        <v>18663.06351272999</v>
      </c>
      <c r="JM15" s="165">
        <v>18812.374940160011</v>
      </c>
      <c r="JN15" s="165">
        <v>19537.812967350019</v>
      </c>
      <c r="JO15" s="165">
        <v>19507.975592660001</v>
      </c>
      <c r="JP15" s="179">
        <v>21773.89602969</v>
      </c>
      <c r="JQ15" s="174">
        <v>21864.930615270008</v>
      </c>
      <c r="JR15" s="165">
        <v>21658.071542549995</v>
      </c>
      <c r="JS15" s="165">
        <v>22090.808361270017</v>
      </c>
      <c r="JT15" s="165">
        <v>22959.472080820011</v>
      </c>
      <c r="JU15" s="165">
        <v>22612.346317050004</v>
      </c>
      <c r="JV15" s="165">
        <v>22102.317841880009</v>
      </c>
      <c r="JW15" s="165">
        <v>22355.722186810013</v>
      </c>
      <c r="JX15" s="165">
        <v>23075.395654059997</v>
      </c>
      <c r="JY15" s="165">
        <v>23786.091785160024</v>
      </c>
      <c r="JZ15" s="165">
        <v>25674.07368269001</v>
      </c>
      <c r="KA15" s="165">
        <v>29474.642919580005</v>
      </c>
      <c r="KB15" s="179">
        <v>31420.649303110022</v>
      </c>
      <c r="KC15" s="174">
        <v>31010.974782870006</v>
      </c>
      <c r="KD15" s="165">
        <v>31005.818084184073</v>
      </c>
      <c r="KE15" s="165">
        <v>31194.567041052804</v>
      </c>
      <c r="KF15" s="165">
        <v>31338.540959220023</v>
      </c>
      <c r="KG15" s="165">
        <v>31616.663352510004</v>
      </c>
      <c r="KH15" s="165">
        <v>31238.499450280011</v>
      </c>
      <c r="KI15" s="165">
        <v>31124.868734110012</v>
      </c>
      <c r="KJ15" s="165">
        <v>31284.130151630008</v>
      </c>
      <c r="KK15" s="165">
        <v>31834.018214670014</v>
      </c>
      <c r="KL15" s="165">
        <v>33301.236260880003</v>
      </c>
      <c r="KM15" s="165">
        <v>35213.779209660002</v>
      </c>
      <c r="KN15" s="179">
        <v>37620.699019049993</v>
      </c>
      <c r="KO15" s="174">
        <v>36182.30379536999</v>
      </c>
      <c r="KP15" s="165">
        <v>37132.082631160003</v>
      </c>
      <c r="KQ15" s="165">
        <v>39677.642604000015</v>
      </c>
      <c r="KR15" s="165">
        <v>41690.789489650007</v>
      </c>
      <c r="KS15" s="165">
        <v>43382.73920835997</v>
      </c>
      <c r="KT15" s="165">
        <v>44895.555713320013</v>
      </c>
      <c r="KU15" s="165">
        <v>46752.867479210006</v>
      </c>
      <c r="KV15" s="165">
        <v>48951.942962600027</v>
      </c>
      <c r="KW15" s="165">
        <v>52752.780901910002</v>
      </c>
      <c r="KX15" s="165">
        <v>57354.042887640018</v>
      </c>
      <c r="KY15" s="165">
        <v>62344.825134499995</v>
      </c>
      <c r="KZ15" s="179">
        <v>64169.948124480012</v>
      </c>
      <c r="LA15" s="174">
        <v>62612.558651179999</v>
      </c>
      <c r="LB15" s="165">
        <v>61029.73167529999</v>
      </c>
      <c r="LC15" s="165">
        <v>61995.828030880017</v>
      </c>
      <c r="LD15" s="165">
        <v>62695.59608024003</v>
      </c>
      <c r="LE15" s="165">
        <v>62084.369064599996</v>
      </c>
      <c r="LF15" s="165">
        <v>58090.361045259982</v>
      </c>
      <c r="LG15" s="165">
        <v>55641.67</v>
      </c>
      <c r="LH15" s="165">
        <v>56777.34</v>
      </c>
      <c r="LI15" s="165">
        <v>60197.228000000003</v>
      </c>
      <c r="LJ15" s="165">
        <v>65613.744360440003</v>
      </c>
      <c r="LK15" s="165">
        <v>67459.625155520014</v>
      </c>
      <c r="LL15" s="179">
        <v>73898.009002179999</v>
      </c>
    </row>
    <row r="16" spans="1:326" ht="27.75" customHeight="1" x14ac:dyDescent="0.45">
      <c r="A16" s="1531" t="s">
        <v>143</v>
      </c>
      <c r="B16" s="165">
        <v>99.624510000000001</v>
      </c>
      <c r="C16" s="165">
        <v>99.884270000000001</v>
      </c>
      <c r="D16" s="165">
        <v>99.532880000000006</v>
      </c>
      <c r="E16" s="188">
        <v>98.389240000000001</v>
      </c>
      <c r="F16" s="188">
        <v>102.89364999999999</v>
      </c>
      <c r="G16" s="188">
        <v>96.186230000000009</v>
      </c>
      <c r="H16" s="188">
        <v>103.28437</v>
      </c>
      <c r="I16" s="188">
        <v>98.555599999999998</v>
      </c>
      <c r="J16" s="175">
        <v>98.236429999999999</v>
      </c>
      <c r="K16" s="175">
        <v>101.48166999999999</v>
      </c>
      <c r="L16" s="175">
        <v>95.724879999999999</v>
      </c>
      <c r="M16" s="175">
        <v>104.339353</v>
      </c>
      <c r="N16" s="175">
        <v>112.47646700000001</v>
      </c>
      <c r="O16" s="175">
        <v>116.45871700000002</v>
      </c>
      <c r="P16" s="175">
        <v>117.47775700000001</v>
      </c>
      <c r="Q16" s="175">
        <v>119.2958</v>
      </c>
      <c r="R16" s="175">
        <v>111.98653300000001</v>
      </c>
      <c r="S16" s="175">
        <v>101.198835</v>
      </c>
      <c r="T16" s="175">
        <v>92.372830000000008</v>
      </c>
      <c r="U16" s="175">
        <v>108.195728</v>
      </c>
      <c r="V16" s="175">
        <v>101.601715</v>
      </c>
      <c r="W16" s="175">
        <v>106.054759</v>
      </c>
      <c r="X16" s="175">
        <v>88.098740000000006</v>
      </c>
      <c r="Y16" s="175">
        <v>99.105959999999996</v>
      </c>
      <c r="Z16" s="175">
        <v>106.35807999999999</v>
      </c>
      <c r="AA16" s="175">
        <v>114.63146</v>
      </c>
      <c r="AB16" s="175">
        <v>118.80244999999999</v>
      </c>
      <c r="AC16" s="175">
        <v>111.30419000000002</v>
      </c>
      <c r="AD16" s="175">
        <v>106.92043999999999</v>
      </c>
      <c r="AE16" s="175">
        <v>123.79733999999999</v>
      </c>
      <c r="AF16" s="175">
        <v>139.76644000000002</v>
      </c>
      <c r="AG16" s="175">
        <v>154.86866000000001</v>
      </c>
      <c r="AH16" s="175">
        <v>165.89223000000001</v>
      </c>
      <c r="AI16" s="175">
        <v>186.60315</v>
      </c>
      <c r="AJ16" s="175">
        <v>203.18823999999998</v>
      </c>
      <c r="AK16" s="175">
        <v>209.18876</v>
      </c>
      <c r="AL16" s="175">
        <v>212.25412999999998</v>
      </c>
      <c r="AM16" s="175">
        <v>214.03226000000001</v>
      </c>
      <c r="AN16" s="175">
        <v>227.83272000000002</v>
      </c>
      <c r="AO16" s="175">
        <v>241.22992999999997</v>
      </c>
      <c r="AP16" s="175">
        <v>234.40600000000001</v>
      </c>
      <c r="AQ16" s="175">
        <v>244.03399999999999</v>
      </c>
      <c r="AR16" s="175">
        <v>247.45154000000005</v>
      </c>
      <c r="AS16" s="175">
        <v>262.80082999999996</v>
      </c>
      <c r="AT16" s="175">
        <v>276.99642999999998</v>
      </c>
      <c r="AU16" s="175">
        <v>324.66485</v>
      </c>
      <c r="AV16" s="175">
        <v>354.64100999999999</v>
      </c>
      <c r="AW16" s="175">
        <v>351.83874000000003</v>
      </c>
      <c r="AX16" s="175">
        <v>381.00910765911203</v>
      </c>
      <c r="AY16" s="175">
        <v>366.39353999999997</v>
      </c>
      <c r="AZ16" s="175">
        <v>340.55455000000001</v>
      </c>
      <c r="BA16" s="175">
        <v>368.41340000000002</v>
      </c>
      <c r="BB16" s="165">
        <v>372.46815999999995</v>
      </c>
      <c r="BC16" s="165">
        <v>418.47928999999999</v>
      </c>
      <c r="BD16" s="165">
        <v>408.00325999999995</v>
      </c>
      <c r="BE16" s="165">
        <v>372.13568999999995</v>
      </c>
      <c r="BF16" s="165">
        <v>450.10094000000004</v>
      </c>
      <c r="BG16" s="165">
        <v>519.22954000000004</v>
      </c>
      <c r="BH16" s="165">
        <v>503.50211999999999</v>
      </c>
      <c r="BI16" s="1825">
        <v>663.96183973742961</v>
      </c>
      <c r="BJ16" s="1825">
        <v>551.55701198973475</v>
      </c>
      <c r="BK16" s="1821">
        <v>548.26152928372312</v>
      </c>
      <c r="BL16" s="165">
        <v>546.12943641514096</v>
      </c>
      <c r="BM16" s="165">
        <v>543.59815243596415</v>
      </c>
      <c r="BN16" s="165">
        <v>581.56875247888263</v>
      </c>
      <c r="BO16" s="165">
        <v>563.19855945024915</v>
      </c>
      <c r="BP16" s="165">
        <v>604.71655771469193</v>
      </c>
      <c r="BQ16" s="165">
        <v>632.5344395956846</v>
      </c>
      <c r="BR16" s="165">
        <v>669.42693087774705</v>
      </c>
      <c r="BS16" s="165">
        <v>761.66114800462094</v>
      </c>
      <c r="BT16" s="165">
        <v>728.06932332765325</v>
      </c>
      <c r="BU16" s="165">
        <v>687.84226841272528</v>
      </c>
      <c r="BV16" s="165">
        <v>736.73353283643632</v>
      </c>
      <c r="BW16" s="175">
        <v>737.710436292243</v>
      </c>
      <c r="BX16" s="175">
        <v>718.75146427571678</v>
      </c>
      <c r="BY16" s="175">
        <v>701.47190608630012</v>
      </c>
      <c r="BZ16" s="175">
        <v>692.2587871081646</v>
      </c>
      <c r="CA16" s="175">
        <v>644.68363450478944</v>
      </c>
      <c r="CB16" s="175">
        <v>724.806645527299</v>
      </c>
      <c r="CC16" s="178">
        <v>710.20216507722432</v>
      </c>
      <c r="CD16" s="175">
        <v>747.10853821038859</v>
      </c>
      <c r="CE16" s="175">
        <v>728.58523296342366</v>
      </c>
      <c r="CF16" s="175">
        <v>748.34926082528307</v>
      </c>
      <c r="CG16" s="175">
        <v>846.15361597054527</v>
      </c>
      <c r="CH16" s="165">
        <v>887.46585448068811</v>
      </c>
      <c r="CI16" s="165">
        <v>849.1281824720262</v>
      </c>
      <c r="CJ16" s="165">
        <v>887.94897960884293</v>
      </c>
      <c r="CK16" s="165">
        <v>908.37705948747066</v>
      </c>
      <c r="CL16" s="165">
        <v>936.03301133972411</v>
      </c>
      <c r="CM16" s="165">
        <v>972.19721005538054</v>
      </c>
      <c r="CN16" s="165">
        <v>966.97257049571181</v>
      </c>
      <c r="CO16" s="165">
        <v>977.2215472615112</v>
      </c>
      <c r="CP16" s="165">
        <v>1024.5150337634971</v>
      </c>
      <c r="CQ16" s="165">
        <v>1020.1429284070003</v>
      </c>
      <c r="CR16" s="165">
        <v>1075.232698678504</v>
      </c>
      <c r="CS16" s="165">
        <v>1209.1695323240747</v>
      </c>
      <c r="CT16" s="165">
        <v>1169.2610424388465</v>
      </c>
      <c r="CU16" s="165">
        <v>1149.3152618816539</v>
      </c>
      <c r="CV16" s="165">
        <v>1257.7211890391666</v>
      </c>
      <c r="CW16" s="165">
        <v>1307.9865336978705</v>
      </c>
      <c r="CX16" s="165">
        <v>1221.3936468570128</v>
      </c>
      <c r="CY16" s="165">
        <v>1293.0391121544471</v>
      </c>
      <c r="CZ16" s="165">
        <v>1245.6557337036234</v>
      </c>
      <c r="DA16" s="165">
        <v>1301.7358680971595</v>
      </c>
      <c r="DB16" s="165">
        <v>1519.722421096898</v>
      </c>
      <c r="DC16" s="165">
        <v>1609.5820321872011</v>
      </c>
      <c r="DD16" s="165">
        <v>1628.883235335639</v>
      </c>
      <c r="DE16" s="165">
        <v>1506.987901872342</v>
      </c>
      <c r="DF16" s="165">
        <v>1567.1305188022848</v>
      </c>
      <c r="DG16" s="165">
        <v>1696.0934554499879</v>
      </c>
      <c r="DH16" s="165">
        <v>1637.6515488420011</v>
      </c>
      <c r="DI16" s="165">
        <v>1830.6655127570214</v>
      </c>
      <c r="DJ16" s="165">
        <v>1659.769058061778</v>
      </c>
      <c r="DK16" s="165">
        <v>1757.061463793782</v>
      </c>
      <c r="DL16" s="165">
        <v>1691.0733661323416</v>
      </c>
      <c r="DM16" s="165">
        <v>1795.5420618595206</v>
      </c>
      <c r="DN16" s="165">
        <v>1795.4801274515992</v>
      </c>
      <c r="DO16" s="165">
        <v>1903.131561071556</v>
      </c>
      <c r="DP16" s="165">
        <v>2137.8337116665225</v>
      </c>
      <c r="DQ16" s="165">
        <v>2110.9183017032556</v>
      </c>
      <c r="DR16" s="165">
        <v>1968.0394572353425</v>
      </c>
      <c r="DS16" s="165">
        <v>1963.4607578676989</v>
      </c>
      <c r="DT16" s="165">
        <v>1948.3983855070308</v>
      </c>
      <c r="DU16" s="165">
        <v>2052.55902704051</v>
      </c>
      <c r="DV16" s="165">
        <v>2057.3233331934753</v>
      </c>
      <c r="DW16" s="165">
        <v>2041.3196821096083</v>
      </c>
      <c r="DX16" s="165">
        <v>1942.5340033394307</v>
      </c>
      <c r="DY16" s="165">
        <v>1990.5988350214805</v>
      </c>
      <c r="DZ16" s="165">
        <v>2107.6778566156927</v>
      </c>
      <c r="EA16" s="165">
        <v>2307.0919702200749</v>
      </c>
      <c r="EB16" s="165">
        <v>2065.2880067491751</v>
      </c>
      <c r="EC16" s="165">
        <v>2358.7538802401959</v>
      </c>
      <c r="ED16" s="165">
        <v>2280.9336741106144</v>
      </c>
      <c r="EE16" s="165">
        <v>2471.6266792098172</v>
      </c>
      <c r="EF16" s="165">
        <v>2383.1063087826001</v>
      </c>
      <c r="EG16" s="165">
        <v>2502.180948763425</v>
      </c>
      <c r="EH16" s="165">
        <v>2474.2551588062061</v>
      </c>
      <c r="EI16" s="165">
        <v>2598.2334437042973</v>
      </c>
      <c r="EJ16" s="165">
        <v>2588.4371850137268</v>
      </c>
      <c r="EK16" s="165">
        <v>2704.6821697562718</v>
      </c>
      <c r="EL16" s="165">
        <v>2971.6444177784128</v>
      </c>
      <c r="EM16" s="165">
        <v>3237.2394172015338</v>
      </c>
      <c r="EN16" s="165">
        <v>3474.6158209046166</v>
      </c>
      <c r="EO16" s="165">
        <v>3454.7010191382551</v>
      </c>
      <c r="EP16" s="165">
        <v>3472.7273050886338</v>
      </c>
      <c r="EQ16" s="165">
        <v>3833.4893097108147</v>
      </c>
      <c r="ER16" s="165">
        <v>3900.6357359908329</v>
      </c>
      <c r="ES16" s="165">
        <v>3770.2149395325118</v>
      </c>
      <c r="ET16" s="165">
        <v>3874.6562014201363</v>
      </c>
      <c r="EU16" s="165">
        <v>3973.7111422817361</v>
      </c>
      <c r="EV16" s="165">
        <v>4021.8055063480274</v>
      </c>
      <c r="EW16" s="165">
        <v>4286.9818347777964</v>
      </c>
      <c r="EX16" s="165">
        <v>4800.1994098177274</v>
      </c>
      <c r="EY16" s="165">
        <v>4859.2456722528705</v>
      </c>
      <c r="EZ16" s="165">
        <v>4951.1385603644558</v>
      </c>
      <c r="FA16" s="165">
        <v>4865.7006080823585</v>
      </c>
      <c r="FB16" s="165">
        <v>4868.9515435231797</v>
      </c>
      <c r="FC16" s="165">
        <v>4636.2913110000345</v>
      </c>
      <c r="FD16" s="165">
        <v>5063.478768017394</v>
      </c>
      <c r="FE16" s="165">
        <v>5201.5945098354405</v>
      </c>
      <c r="FF16" s="165">
        <v>5624.0006508965671</v>
      </c>
      <c r="FG16" s="165">
        <v>5364.4752801500763</v>
      </c>
      <c r="FH16" s="165">
        <v>5270.3617471036414</v>
      </c>
      <c r="FI16" s="165">
        <v>5437.6103289900693</v>
      </c>
      <c r="FJ16" s="165">
        <v>5667.6524569097228</v>
      </c>
      <c r="FK16" s="165">
        <v>6109.6916869842335</v>
      </c>
      <c r="FL16" s="165">
        <v>6238.1772536345388</v>
      </c>
      <c r="FM16" s="165">
        <v>6041.2058496624668</v>
      </c>
      <c r="FN16" s="165">
        <v>6396.1268396228579</v>
      </c>
      <c r="FO16" s="165">
        <v>6230.9141726581665</v>
      </c>
      <c r="FP16" s="165">
        <v>6539.7416970675467</v>
      </c>
      <c r="FQ16" s="165">
        <v>6402.7698625043959</v>
      </c>
      <c r="FR16" s="165">
        <v>6650.1665760455426</v>
      </c>
      <c r="FS16" s="165">
        <v>7023.50441945489</v>
      </c>
      <c r="FT16" s="165">
        <v>6783.8461056806727</v>
      </c>
      <c r="FU16" s="165">
        <v>7259.4756860369107</v>
      </c>
      <c r="FV16" s="165">
        <v>7484.7854496890577</v>
      </c>
      <c r="FW16" s="165">
        <v>7554.4573596358496</v>
      </c>
      <c r="FX16" s="165">
        <v>7402.8430128321888</v>
      </c>
      <c r="FY16" s="165">
        <v>8293.6999360197588</v>
      </c>
      <c r="FZ16" s="165">
        <v>8474.5713862769808</v>
      </c>
      <c r="GA16" s="165">
        <v>8627.5181488864237</v>
      </c>
      <c r="GB16" s="165">
        <v>8646.5355412200006</v>
      </c>
      <c r="GC16" s="165">
        <v>8896.5382892699963</v>
      </c>
      <c r="GD16" s="165">
        <v>8966.9395205500023</v>
      </c>
      <c r="GE16" s="165">
        <v>9417.6658737500002</v>
      </c>
      <c r="GF16" s="165">
        <v>8751.3861538300007</v>
      </c>
      <c r="GG16" s="165">
        <v>9084.0555117900003</v>
      </c>
      <c r="GH16" s="165">
        <v>9525.1849601500016</v>
      </c>
      <c r="GI16" s="165">
        <v>10439.735186610002</v>
      </c>
      <c r="GJ16" s="165">
        <v>10361.288094799998</v>
      </c>
      <c r="GK16" s="165">
        <v>10353.482284799999</v>
      </c>
      <c r="GL16" s="165">
        <v>10526.35523046</v>
      </c>
      <c r="GM16" s="165">
        <v>10340.99460871</v>
      </c>
      <c r="GN16" s="165">
        <v>10622.356929540001</v>
      </c>
      <c r="GO16" s="165">
        <v>10810.63037348</v>
      </c>
      <c r="GP16" s="165">
        <v>10718.407370589999</v>
      </c>
      <c r="GQ16" s="165">
        <v>10343.093238289999</v>
      </c>
      <c r="GR16" s="165">
        <v>10626.894114859999</v>
      </c>
      <c r="GS16" s="165">
        <v>10913.486149820001</v>
      </c>
      <c r="GT16" s="165">
        <v>11393.001445880003</v>
      </c>
      <c r="GU16" s="165">
        <v>12092.206388359997</v>
      </c>
      <c r="GV16" s="165">
        <v>12514.522373020001</v>
      </c>
      <c r="GW16" s="165">
        <v>13292.74250712</v>
      </c>
      <c r="GX16" s="165">
        <v>12452.687769700002</v>
      </c>
      <c r="GY16" s="165">
        <v>12531.869336540001</v>
      </c>
      <c r="GZ16" s="165">
        <v>13154.134901949998</v>
      </c>
      <c r="HA16" s="165">
        <v>14239.166140219997</v>
      </c>
      <c r="HB16" s="165">
        <v>12879.881686410003</v>
      </c>
      <c r="HC16" s="165">
        <v>12907.99075886</v>
      </c>
      <c r="HD16" s="165">
        <v>14058.413719440003</v>
      </c>
      <c r="HE16" s="165">
        <v>14127.674893340003</v>
      </c>
      <c r="HF16" s="165">
        <v>15298.933091609997</v>
      </c>
      <c r="HG16" s="165">
        <v>16420.170147680004</v>
      </c>
      <c r="HH16" s="165">
        <v>15936.572067919999</v>
      </c>
      <c r="HI16" s="165">
        <v>17482.038865129998</v>
      </c>
      <c r="HJ16" s="165">
        <v>16750.797252420001</v>
      </c>
      <c r="HK16" s="165">
        <v>16444.845951000003</v>
      </c>
      <c r="HL16" s="165">
        <v>16979.70771237</v>
      </c>
      <c r="HM16" s="165">
        <v>16626.432983219998</v>
      </c>
      <c r="HN16" s="165">
        <v>16836.713225790001</v>
      </c>
      <c r="HO16" s="165">
        <v>18301.469152200003</v>
      </c>
      <c r="HP16" s="165">
        <v>17427.338308759998</v>
      </c>
      <c r="HQ16" s="165">
        <v>16915.549739459999</v>
      </c>
      <c r="HR16" s="165">
        <v>19936.712787239998</v>
      </c>
      <c r="HS16" s="165">
        <v>18782.648585929997</v>
      </c>
      <c r="HT16" s="165">
        <v>19137.277567519999</v>
      </c>
      <c r="HU16" s="174">
        <v>19316.170023119997</v>
      </c>
      <c r="HV16" s="165">
        <v>18742.324251090005</v>
      </c>
      <c r="HW16" s="165">
        <v>20478.168814319997</v>
      </c>
      <c r="HX16" s="165">
        <v>21499.837730670002</v>
      </c>
      <c r="HY16" s="165">
        <v>22282.354068520002</v>
      </c>
      <c r="HZ16" s="165">
        <v>21419.144828919994</v>
      </c>
      <c r="IA16" s="165">
        <v>22799.973450850004</v>
      </c>
      <c r="IB16" s="165">
        <v>23707.022904110003</v>
      </c>
      <c r="IC16" s="165">
        <v>23319.600922619997</v>
      </c>
      <c r="ID16" s="165">
        <v>22838.521784229997</v>
      </c>
      <c r="IE16" s="165">
        <v>23110.395963119998</v>
      </c>
      <c r="IF16" s="179">
        <v>22704.70141311</v>
      </c>
      <c r="IG16" s="174">
        <v>24389.995291679992</v>
      </c>
      <c r="IH16" s="165">
        <v>24912.800334129999</v>
      </c>
      <c r="II16" s="165">
        <v>27052.813251249998</v>
      </c>
      <c r="IJ16" s="165">
        <v>25951.532731610001</v>
      </c>
      <c r="IK16" s="165">
        <v>26809.677966750005</v>
      </c>
      <c r="IL16" s="165">
        <v>27232.337242550002</v>
      </c>
      <c r="IM16" s="165">
        <v>26334.546083930003</v>
      </c>
      <c r="IN16" s="165">
        <v>26819.584164899999</v>
      </c>
      <c r="IO16" s="165">
        <v>28671.377198660004</v>
      </c>
      <c r="IP16" s="165">
        <v>28427.207592859999</v>
      </c>
      <c r="IQ16" s="165">
        <v>29259.407975639991</v>
      </c>
      <c r="IR16" s="179">
        <v>29137.65790839</v>
      </c>
      <c r="IS16" s="174">
        <v>28997.04650896</v>
      </c>
      <c r="IT16" s="165">
        <v>30107.915254484029</v>
      </c>
      <c r="IU16" s="165">
        <v>31043.517105209998</v>
      </c>
      <c r="IV16" s="165">
        <v>31170.49296833</v>
      </c>
      <c r="IW16" s="165">
        <v>33279.406099109998</v>
      </c>
      <c r="IX16" s="165">
        <v>33867.238888290005</v>
      </c>
      <c r="IY16" s="165">
        <v>33793.083745930002</v>
      </c>
      <c r="IZ16" s="165">
        <v>33785.007070899992</v>
      </c>
      <c r="JA16" s="165">
        <v>36332.238567589993</v>
      </c>
      <c r="JB16" s="165">
        <v>36793.201907480005</v>
      </c>
      <c r="JC16" s="165">
        <v>38862.408409999996</v>
      </c>
      <c r="JD16" s="165">
        <v>39936.547860309998</v>
      </c>
      <c r="JE16" s="174">
        <v>39440.156036240005</v>
      </c>
      <c r="JF16" s="165">
        <v>38540.093146860003</v>
      </c>
      <c r="JG16" s="165">
        <v>39823.392276219995</v>
      </c>
      <c r="JH16" s="165">
        <v>38038.376200500003</v>
      </c>
      <c r="JI16" s="165">
        <v>40106.480498600009</v>
      </c>
      <c r="JJ16" s="165">
        <v>41364.142796469991</v>
      </c>
      <c r="JK16" s="165">
        <v>40746.397674339998</v>
      </c>
      <c r="JL16" s="165">
        <v>42285.42753347</v>
      </c>
      <c r="JM16" s="165">
        <v>42341.549718419999</v>
      </c>
      <c r="JN16" s="165">
        <v>43921.138597150013</v>
      </c>
      <c r="JO16" s="165">
        <v>46467.010271259998</v>
      </c>
      <c r="JP16" s="179">
        <v>47615.414895169997</v>
      </c>
      <c r="JQ16" s="174">
        <v>50331.401508879986</v>
      </c>
      <c r="JR16" s="165">
        <v>49283.214597859995</v>
      </c>
      <c r="JS16" s="165">
        <v>46827.885687960013</v>
      </c>
      <c r="JT16" s="165">
        <v>44714.308240511993</v>
      </c>
      <c r="JU16" s="165">
        <v>45450.548939470958</v>
      </c>
      <c r="JV16" s="165">
        <v>44815.033900649993</v>
      </c>
      <c r="JW16" s="165">
        <v>46627.570479509995</v>
      </c>
      <c r="JX16" s="165">
        <v>45982.946214479998</v>
      </c>
      <c r="JY16" s="165">
        <v>45885.886937849988</v>
      </c>
      <c r="JZ16" s="165">
        <v>54100.586344440017</v>
      </c>
      <c r="KA16" s="165">
        <v>52732.923162419997</v>
      </c>
      <c r="KB16" s="179">
        <v>57063.52989807001</v>
      </c>
      <c r="KC16" s="174">
        <v>60202.672287389993</v>
      </c>
      <c r="KD16" s="165">
        <v>61439.021722659018</v>
      </c>
      <c r="KE16" s="165">
        <v>63765.128639475945</v>
      </c>
      <c r="KF16" s="165">
        <v>66184.513708729995</v>
      </c>
      <c r="KG16" s="165">
        <v>62664.220262850016</v>
      </c>
      <c r="KH16" s="165">
        <v>64858.824652150004</v>
      </c>
      <c r="KI16" s="165">
        <v>65449.711468310001</v>
      </c>
      <c r="KJ16" s="165">
        <v>67369.751659169997</v>
      </c>
      <c r="KK16" s="165">
        <v>68567.192201800019</v>
      </c>
      <c r="KL16" s="165">
        <v>71277.993255730005</v>
      </c>
      <c r="KM16" s="165">
        <v>73968.862007470001</v>
      </c>
      <c r="KN16" s="179">
        <v>84163.742556289988</v>
      </c>
      <c r="KO16" s="174">
        <v>80755.723099310009</v>
      </c>
      <c r="KP16" s="165">
        <v>82712.306740379994</v>
      </c>
      <c r="KQ16" s="165">
        <v>84042.52705805999</v>
      </c>
      <c r="KR16" s="165">
        <v>85679.294064059999</v>
      </c>
      <c r="KS16" s="165">
        <v>88713.109500609993</v>
      </c>
      <c r="KT16" s="165">
        <v>90732.188886649994</v>
      </c>
      <c r="KU16" s="165">
        <v>91736.93977016602</v>
      </c>
      <c r="KV16" s="165">
        <v>93278.01032344003</v>
      </c>
      <c r="KW16" s="165">
        <v>101592.71242601999</v>
      </c>
      <c r="KX16" s="165">
        <v>104920.43570336001</v>
      </c>
      <c r="KY16" s="165">
        <v>103367.7560415</v>
      </c>
      <c r="KZ16" s="179">
        <v>104140.04452528998</v>
      </c>
      <c r="LA16" s="174">
        <v>102714.32314176002</v>
      </c>
      <c r="LB16" s="165">
        <v>106717.58745091999</v>
      </c>
      <c r="LC16" s="165">
        <v>109646.79399592</v>
      </c>
      <c r="LD16" s="165">
        <v>108641.08070105</v>
      </c>
      <c r="LE16" s="165">
        <v>113154.81049136</v>
      </c>
      <c r="LF16" s="165">
        <v>113488.74009623002</v>
      </c>
      <c r="LG16" s="165">
        <v>125867.38647264999</v>
      </c>
      <c r="LH16" s="165">
        <v>124558.22774152004</v>
      </c>
      <c r="LI16" s="1826">
        <v>124104.86</v>
      </c>
      <c r="LJ16" s="165">
        <v>118499.45464248001</v>
      </c>
      <c r="LK16" s="165">
        <v>122736.81573770999</v>
      </c>
      <c r="LL16" s="179">
        <v>137695.84719747002</v>
      </c>
      <c r="LN16" s="173"/>
    </row>
    <row r="17" spans="1:327" ht="27.75" customHeight="1" x14ac:dyDescent="0.45">
      <c r="A17" s="1531" t="s">
        <v>144</v>
      </c>
      <c r="B17" s="165">
        <v>121.15413000000002</v>
      </c>
      <c r="C17" s="165">
        <v>122.24766999999997</v>
      </c>
      <c r="D17" s="165">
        <v>126.66090999999999</v>
      </c>
      <c r="E17" s="188">
        <v>127.86206999999999</v>
      </c>
      <c r="F17" s="188">
        <v>130.51088999999999</v>
      </c>
      <c r="G17" s="188">
        <v>139.08546999999999</v>
      </c>
      <c r="H17" s="188">
        <v>134.84656000000001</v>
      </c>
      <c r="I17" s="188">
        <v>139.02447000000001</v>
      </c>
      <c r="J17" s="175">
        <v>139.53800000000001</v>
      </c>
      <c r="K17" s="175">
        <v>138.64143999999999</v>
      </c>
      <c r="L17" s="175">
        <v>143.35855000000001</v>
      </c>
      <c r="M17" s="175">
        <v>138.46724</v>
      </c>
      <c r="N17" s="175">
        <v>133.20313999999999</v>
      </c>
      <c r="O17" s="175">
        <v>136.84732</v>
      </c>
      <c r="P17" s="175">
        <v>134.50987000000001</v>
      </c>
      <c r="Q17" s="175">
        <v>138.78625</v>
      </c>
      <c r="R17" s="175">
        <v>148.64347000000001</v>
      </c>
      <c r="S17" s="175">
        <v>155.26691</v>
      </c>
      <c r="T17" s="175">
        <v>157.68785000000003</v>
      </c>
      <c r="U17" s="175">
        <v>154.83719000000002</v>
      </c>
      <c r="V17" s="175">
        <v>164.24589</v>
      </c>
      <c r="W17" s="175">
        <v>174.47314999999998</v>
      </c>
      <c r="X17" s="175">
        <v>178.83722000000003</v>
      </c>
      <c r="Y17" s="175">
        <v>194.25043999999997</v>
      </c>
      <c r="Z17" s="175">
        <v>203.11333999999999</v>
      </c>
      <c r="AA17" s="175">
        <v>205.79317</v>
      </c>
      <c r="AB17" s="175">
        <v>211.14495999999997</v>
      </c>
      <c r="AC17" s="175">
        <v>220.43642000000003</v>
      </c>
      <c r="AD17" s="175">
        <v>232.71229999999994</v>
      </c>
      <c r="AE17" s="175">
        <v>237.14502000000002</v>
      </c>
      <c r="AF17" s="175">
        <v>241.42200999999997</v>
      </c>
      <c r="AG17" s="175">
        <v>259.34207999999995</v>
      </c>
      <c r="AH17" s="175">
        <v>250.90217000000001</v>
      </c>
      <c r="AI17" s="175">
        <v>263.50737999999996</v>
      </c>
      <c r="AJ17" s="175">
        <v>275.22972999999996</v>
      </c>
      <c r="AK17" s="175">
        <v>297.23872</v>
      </c>
      <c r="AL17" s="175">
        <v>301.94137000000001</v>
      </c>
      <c r="AM17" s="175">
        <v>304.47064999999998</v>
      </c>
      <c r="AN17" s="175">
        <v>295.80888999999996</v>
      </c>
      <c r="AO17" s="175">
        <v>295.92827999999997</v>
      </c>
      <c r="AP17" s="175">
        <v>318.35998000000001</v>
      </c>
      <c r="AQ17" s="175">
        <v>324.40156000000002</v>
      </c>
      <c r="AR17" s="175">
        <v>330.50412999999998</v>
      </c>
      <c r="AS17" s="175">
        <v>336.02385999999996</v>
      </c>
      <c r="AT17" s="175">
        <v>349.86627000000004</v>
      </c>
      <c r="AU17" s="175">
        <v>361.84522000000004</v>
      </c>
      <c r="AV17" s="175">
        <v>359.67085000000003</v>
      </c>
      <c r="AW17" s="175">
        <v>370.62790999999999</v>
      </c>
      <c r="AX17" s="175">
        <v>375.98068703109703</v>
      </c>
      <c r="AY17" s="175">
        <v>385.13206000000002</v>
      </c>
      <c r="AZ17" s="175">
        <v>380.98576999999995</v>
      </c>
      <c r="BA17" s="175">
        <v>400.26736999999997</v>
      </c>
      <c r="BB17" s="165">
        <v>409.84179999999998</v>
      </c>
      <c r="BC17" s="165">
        <v>427.6737</v>
      </c>
      <c r="BD17" s="165">
        <v>426.00517000000002</v>
      </c>
      <c r="BE17" s="165">
        <v>443.25105000000002</v>
      </c>
      <c r="BF17" s="165">
        <v>464.59923999999984</v>
      </c>
      <c r="BG17" s="165">
        <v>481.54128999999995</v>
      </c>
      <c r="BH17" s="165">
        <v>522.50629000000004</v>
      </c>
      <c r="BI17" s="165">
        <v>479.800725508185</v>
      </c>
      <c r="BJ17" s="165">
        <v>515.78118412901097</v>
      </c>
      <c r="BK17" s="1828">
        <v>524.54308583064392</v>
      </c>
      <c r="BL17" s="165">
        <v>525.34836577018211</v>
      </c>
      <c r="BM17" s="165">
        <v>546.70051665165101</v>
      </c>
      <c r="BN17" s="165">
        <v>554.51781794331112</v>
      </c>
      <c r="BO17" s="165">
        <v>566.29239030265114</v>
      </c>
      <c r="BP17" s="165">
        <v>568.4006353664571</v>
      </c>
      <c r="BQ17" s="165">
        <v>583.6280126503915</v>
      </c>
      <c r="BR17" s="165">
        <v>620.00910766426193</v>
      </c>
      <c r="BS17" s="165">
        <v>640.03005084016786</v>
      </c>
      <c r="BT17" s="165">
        <v>640.22233629491598</v>
      </c>
      <c r="BU17" s="165">
        <v>636.2569786611042</v>
      </c>
      <c r="BV17" s="165">
        <v>646.31655770415819</v>
      </c>
      <c r="BW17" s="175">
        <v>665.59156106718206</v>
      </c>
      <c r="BX17" s="175">
        <v>696.82304717265083</v>
      </c>
      <c r="BY17" s="175">
        <v>698.01977610242591</v>
      </c>
      <c r="BZ17" s="175">
        <v>761.24054315702369</v>
      </c>
      <c r="CA17" s="175">
        <v>784.75771682765162</v>
      </c>
      <c r="CB17" s="175">
        <v>837.97103678526798</v>
      </c>
      <c r="CC17" s="178">
        <v>752.57464653357977</v>
      </c>
      <c r="CD17" s="175">
        <v>809.40826226544948</v>
      </c>
      <c r="CE17" s="175">
        <v>796.8233582135714</v>
      </c>
      <c r="CF17" s="175">
        <v>836.0373618868631</v>
      </c>
      <c r="CG17" s="175">
        <v>808.96044445664506</v>
      </c>
      <c r="CH17" s="165">
        <v>837.32406833630193</v>
      </c>
      <c r="CI17" s="165">
        <v>892.91440274551996</v>
      </c>
      <c r="CJ17" s="165">
        <v>919.27247128141687</v>
      </c>
      <c r="CK17" s="165">
        <v>946.75048421469501</v>
      </c>
      <c r="CL17" s="165">
        <v>996.21958829552977</v>
      </c>
      <c r="CM17" s="165">
        <v>1029.088724363311</v>
      </c>
      <c r="CN17" s="165">
        <v>1058.6166055843578</v>
      </c>
      <c r="CO17" s="165">
        <v>1098.9331366156778</v>
      </c>
      <c r="CP17" s="165">
        <v>1103.4854775575145</v>
      </c>
      <c r="CQ17" s="165">
        <v>1162.4835319274439</v>
      </c>
      <c r="CR17" s="165">
        <v>1232.9826771154048</v>
      </c>
      <c r="CS17" s="165">
        <v>1261.2366410917514</v>
      </c>
      <c r="CT17" s="165">
        <v>1313.4114317165786</v>
      </c>
      <c r="CU17" s="165">
        <v>1394.2357157439058</v>
      </c>
      <c r="CV17" s="165">
        <v>1401.4147325698195</v>
      </c>
      <c r="CW17" s="165">
        <v>1463.0151542005237</v>
      </c>
      <c r="CX17" s="165">
        <v>1517.3030085737175</v>
      </c>
      <c r="CY17" s="165">
        <v>1484.1117451734367</v>
      </c>
      <c r="CZ17" s="165">
        <v>1572.3252358732379</v>
      </c>
      <c r="DA17" s="165">
        <v>1558.7580420062461</v>
      </c>
      <c r="DB17" s="165">
        <v>1490.9176616590541</v>
      </c>
      <c r="DC17" s="165">
        <v>1676.8762784920384</v>
      </c>
      <c r="DD17" s="165">
        <v>1826.6105122071253</v>
      </c>
      <c r="DE17" s="165">
        <v>1890.0813434109932</v>
      </c>
      <c r="DF17" s="165">
        <v>1867.1130799481723</v>
      </c>
      <c r="DG17" s="165">
        <v>1920.3504416509093</v>
      </c>
      <c r="DH17" s="165">
        <v>1973.2265772798553</v>
      </c>
      <c r="DI17" s="165">
        <v>2004.8892895482629</v>
      </c>
      <c r="DJ17" s="165">
        <v>2054.0352717214196</v>
      </c>
      <c r="DK17" s="165">
        <v>2150.3699596180973</v>
      </c>
      <c r="DL17" s="165">
        <v>2120.241370723707</v>
      </c>
      <c r="DM17" s="165">
        <v>2189.7725679373366</v>
      </c>
      <c r="DN17" s="165">
        <v>2218.6941648660859</v>
      </c>
      <c r="DO17" s="165">
        <v>2265.733607132142</v>
      </c>
      <c r="DP17" s="165">
        <v>2442.7174675122183</v>
      </c>
      <c r="DQ17" s="165">
        <v>2416.0948455992125</v>
      </c>
      <c r="DR17" s="165">
        <v>2492.5271310767807</v>
      </c>
      <c r="DS17" s="165">
        <v>2636.4959854659887</v>
      </c>
      <c r="DT17" s="165">
        <v>2657.2314723820382</v>
      </c>
      <c r="DU17" s="165">
        <v>2690.6865174223449</v>
      </c>
      <c r="DV17" s="165">
        <v>2800.6423008531578</v>
      </c>
      <c r="DW17" s="165">
        <v>2810.8200949521433</v>
      </c>
      <c r="DX17" s="165">
        <v>2836.5567406626706</v>
      </c>
      <c r="DY17" s="165">
        <v>2865.8681034792094</v>
      </c>
      <c r="DZ17" s="165">
        <v>2974.9766725334221</v>
      </c>
      <c r="EA17" s="165">
        <v>3177.4342583092039</v>
      </c>
      <c r="EB17" s="165">
        <v>3402.3308132434572</v>
      </c>
      <c r="EC17" s="165">
        <v>3473.3578453841096</v>
      </c>
      <c r="ED17" s="165">
        <v>3618.7402149197255</v>
      </c>
      <c r="EE17" s="165">
        <v>3799.1290746247219</v>
      </c>
      <c r="EF17" s="165">
        <v>3774.7027198789165</v>
      </c>
      <c r="EG17" s="165">
        <v>3795.0325469938375</v>
      </c>
      <c r="EH17" s="165">
        <v>4124.6180842567583</v>
      </c>
      <c r="EI17" s="165">
        <v>3807.1911250513194</v>
      </c>
      <c r="EJ17" s="165">
        <v>3823.0993344241415</v>
      </c>
      <c r="EK17" s="165">
        <v>3895.2678438882026</v>
      </c>
      <c r="EL17" s="165">
        <v>4191.0527592040189</v>
      </c>
      <c r="EM17" s="165">
        <v>4484.5898673703996</v>
      </c>
      <c r="EN17" s="165">
        <v>4533.2750502232793</v>
      </c>
      <c r="EO17" s="165">
        <v>4467.0689222137344</v>
      </c>
      <c r="EP17" s="165">
        <v>4503.9519779473003</v>
      </c>
      <c r="EQ17" s="165">
        <v>4625.9036739683806</v>
      </c>
      <c r="ER17" s="165">
        <v>4687.5335637193075</v>
      </c>
      <c r="ES17" s="165">
        <v>4802.4065141292094</v>
      </c>
      <c r="ET17" s="165">
        <v>4871.5009769477847</v>
      </c>
      <c r="EU17" s="165">
        <v>4905.0456472249471</v>
      </c>
      <c r="EV17" s="165">
        <v>4884.4909534074513</v>
      </c>
      <c r="EW17" s="165">
        <v>4895.556882142113</v>
      </c>
      <c r="EX17" s="165">
        <v>5044.5434737842152</v>
      </c>
      <c r="EY17" s="165">
        <v>5133.6319358620012</v>
      </c>
      <c r="EZ17" s="165">
        <v>5526.6353448863883</v>
      </c>
      <c r="FA17" s="165">
        <v>5355.0637762226625</v>
      </c>
      <c r="FB17" s="165">
        <v>5515.0728172804747</v>
      </c>
      <c r="FC17" s="165">
        <v>5547.2908746595294</v>
      </c>
      <c r="FD17" s="165">
        <v>5576.49545599268</v>
      </c>
      <c r="FE17" s="165">
        <v>5808.6543924973394</v>
      </c>
      <c r="FF17" s="165">
        <v>5732.1110883341053</v>
      </c>
      <c r="FG17" s="165">
        <v>5811.0350759652119</v>
      </c>
      <c r="FH17" s="165">
        <v>5903.0969612541949</v>
      </c>
      <c r="FI17" s="165">
        <v>5774.1373655145608</v>
      </c>
      <c r="FJ17" s="165">
        <v>5796.1549983051464</v>
      </c>
      <c r="FK17" s="165">
        <v>6289.1252180255678</v>
      </c>
      <c r="FL17" s="165">
        <v>6346.5239704955429</v>
      </c>
      <c r="FM17" s="165">
        <v>6380.4051358458864</v>
      </c>
      <c r="FN17" s="165">
        <v>6401.0672057097217</v>
      </c>
      <c r="FO17" s="165">
        <v>6748.3409484654148</v>
      </c>
      <c r="FP17" s="165">
        <v>6888.6661894148419</v>
      </c>
      <c r="FQ17" s="165">
        <v>6905.9848340328481</v>
      </c>
      <c r="FR17" s="165">
        <v>6848.2993378256224</v>
      </c>
      <c r="FS17" s="165">
        <v>6669.0471503671379</v>
      </c>
      <c r="FT17" s="165">
        <v>6681.3974041162519</v>
      </c>
      <c r="FU17" s="165">
        <v>6857.5485300057717</v>
      </c>
      <c r="FV17" s="165">
        <v>7211.1525256250525</v>
      </c>
      <c r="FW17" s="165">
        <v>7628.5127893780464</v>
      </c>
      <c r="FX17" s="165">
        <v>7789.4700243584448</v>
      </c>
      <c r="FY17" s="165">
        <v>7561.7514738917516</v>
      </c>
      <c r="FZ17" s="165">
        <v>7864.868531752235</v>
      </c>
      <c r="GA17" s="165">
        <v>8283.6895500949522</v>
      </c>
      <c r="GB17" s="165">
        <v>8203.7945082200004</v>
      </c>
      <c r="GC17" s="165">
        <v>8464.7253695000018</v>
      </c>
      <c r="GD17" s="165">
        <v>8396.0537297999981</v>
      </c>
      <c r="GE17" s="165">
        <v>8412.3034196099998</v>
      </c>
      <c r="GF17" s="165">
        <v>8529.0486660000006</v>
      </c>
      <c r="GG17" s="165">
        <v>8382.4652192899994</v>
      </c>
      <c r="GH17" s="165">
        <v>8992.1190253500008</v>
      </c>
      <c r="GI17" s="165">
        <v>9450.7031689600008</v>
      </c>
      <c r="GJ17" s="165">
        <v>10272.562474210001</v>
      </c>
      <c r="GK17" s="165">
        <v>10272.562474210001</v>
      </c>
      <c r="GL17" s="165">
        <v>10609.924263340001</v>
      </c>
      <c r="GM17" s="165">
        <v>10602.625419069998</v>
      </c>
      <c r="GN17" s="165">
        <v>10854.398450940002</v>
      </c>
      <c r="GO17" s="165">
        <v>10954.33999679</v>
      </c>
      <c r="GP17" s="165">
        <v>10576.51700881</v>
      </c>
      <c r="GQ17" s="165">
        <v>10284.973609649998</v>
      </c>
      <c r="GR17" s="165">
        <v>10815.683801069999</v>
      </c>
      <c r="GS17" s="165">
        <v>11023.751003249999</v>
      </c>
      <c r="GT17" s="165">
        <v>12203.645418029997</v>
      </c>
      <c r="GU17" s="165">
        <v>13042.756203029998</v>
      </c>
      <c r="GV17" s="165">
        <v>13842.634770239998</v>
      </c>
      <c r="GW17" s="165">
        <v>13451.652411079996</v>
      </c>
      <c r="GX17" s="165">
        <v>13104.274687499999</v>
      </c>
      <c r="GY17" s="165">
        <v>13145.23803002</v>
      </c>
      <c r="GZ17" s="165">
        <v>13476.346077130002</v>
      </c>
      <c r="HA17" s="165">
        <v>13589.032718090002</v>
      </c>
      <c r="HB17" s="165">
        <v>13935.123233480001</v>
      </c>
      <c r="HC17" s="165">
        <v>14283.019128690001</v>
      </c>
      <c r="HD17" s="165">
        <v>13980.677234059998</v>
      </c>
      <c r="HE17" s="165">
        <v>14275.075616399999</v>
      </c>
      <c r="HF17" s="165">
        <v>14570.83911146</v>
      </c>
      <c r="HG17" s="165">
        <v>15061.550938990002</v>
      </c>
      <c r="HH17" s="165">
        <v>17376.093758759998</v>
      </c>
      <c r="HI17" s="165">
        <v>17689.993457340002</v>
      </c>
      <c r="HJ17" s="165">
        <v>17884.70267717</v>
      </c>
      <c r="HK17" s="165">
        <v>18342.866029500001</v>
      </c>
      <c r="HL17" s="165">
        <v>18800.594392950003</v>
      </c>
      <c r="HM17" s="165">
        <v>19070.053728139999</v>
      </c>
      <c r="HN17" s="165">
        <v>20149.530142660002</v>
      </c>
      <c r="HO17" s="165">
        <v>20062.141966210002</v>
      </c>
      <c r="HP17" s="165">
        <v>19467.243868409994</v>
      </c>
      <c r="HQ17" s="165">
        <v>19779.273248209996</v>
      </c>
      <c r="HR17" s="165">
        <v>20069.12554533</v>
      </c>
      <c r="HS17" s="165">
        <v>20736.040471</v>
      </c>
      <c r="HT17" s="165">
        <v>22219.394918649996</v>
      </c>
      <c r="HU17" s="174">
        <v>22337.519166220001</v>
      </c>
      <c r="HV17" s="165">
        <v>22554.016485430006</v>
      </c>
      <c r="HW17" s="165">
        <v>22492.983619099996</v>
      </c>
      <c r="HX17" s="165">
        <v>22392.021263690003</v>
      </c>
      <c r="HY17" s="165">
        <v>22186.460011259998</v>
      </c>
      <c r="HZ17" s="165">
        <v>22255.309600179997</v>
      </c>
      <c r="IA17" s="165">
        <v>22648.952502060005</v>
      </c>
      <c r="IB17" s="165">
        <v>23447.756737929998</v>
      </c>
      <c r="IC17" s="165">
        <v>23665.830652370001</v>
      </c>
      <c r="ID17" s="165">
        <v>25096.411840580004</v>
      </c>
      <c r="IE17" s="165">
        <v>25489.443776930002</v>
      </c>
      <c r="IF17" s="179">
        <v>25609.22020806</v>
      </c>
      <c r="IG17" s="174">
        <v>25756.276967279995</v>
      </c>
      <c r="IH17" s="165">
        <v>26027.123252369998</v>
      </c>
      <c r="II17" s="165">
        <v>24720.652310410005</v>
      </c>
      <c r="IJ17" s="165">
        <v>25620.652962060005</v>
      </c>
      <c r="IK17" s="165">
        <v>24814.726488039996</v>
      </c>
      <c r="IL17" s="165">
        <v>24936.053724990004</v>
      </c>
      <c r="IM17" s="165">
        <v>24857.016241320001</v>
      </c>
      <c r="IN17" s="165">
        <v>24082.24926814</v>
      </c>
      <c r="IO17" s="165">
        <v>24860.660612070002</v>
      </c>
      <c r="IP17" s="165">
        <v>26457.316807430001</v>
      </c>
      <c r="IQ17" s="165">
        <v>26248.071496369997</v>
      </c>
      <c r="IR17" s="179">
        <v>26477.384491510005</v>
      </c>
      <c r="IS17" s="174">
        <v>25929.11050232</v>
      </c>
      <c r="IT17" s="165">
        <v>26298.089948428984</v>
      </c>
      <c r="IU17" s="165">
        <v>26406.837059590001</v>
      </c>
      <c r="IV17" s="165">
        <v>26456.205280360002</v>
      </c>
      <c r="IW17" s="165">
        <v>27446.638148129998</v>
      </c>
      <c r="IX17" s="165">
        <v>28267.160579920001</v>
      </c>
      <c r="IY17" s="165">
        <v>28567.571609929997</v>
      </c>
      <c r="IZ17" s="165">
        <v>29445.240124070002</v>
      </c>
      <c r="JA17" s="165">
        <v>32125.569295689871</v>
      </c>
      <c r="JB17" s="165">
        <v>33330.924570579999</v>
      </c>
      <c r="JC17" s="165">
        <v>33546.89983966</v>
      </c>
      <c r="JD17" s="165">
        <v>33665.575157079584</v>
      </c>
      <c r="JE17" s="174">
        <v>33279.599601849994</v>
      </c>
      <c r="JF17" s="165">
        <v>34084.07963279001</v>
      </c>
      <c r="JG17" s="165">
        <v>34077.878262990009</v>
      </c>
      <c r="JH17" s="165">
        <v>34156.241940050008</v>
      </c>
      <c r="JI17" s="165">
        <v>34177.220639899999</v>
      </c>
      <c r="JJ17" s="165">
        <v>34289.581437309986</v>
      </c>
      <c r="JK17" s="165">
        <v>35512.149363099998</v>
      </c>
      <c r="JL17" s="165">
        <v>35133.284339323553</v>
      </c>
      <c r="JM17" s="165">
        <v>35684.776683419994</v>
      </c>
      <c r="JN17" s="165">
        <v>37669.720721620011</v>
      </c>
      <c r="JO17" s="165">
        <v>36986.941368920008</v>
      </c>
      <c r="JP17" s="179">
        <v>36347.961905560005</v>
      </c>
      <c r="JQ17" s="174">
        <v>36034.974442559993</v>
      </c>
      <c r="JR17" s="165">
        <v>36340.348519740008</v>
      </c>
      <c r="JS17" s="165">
        <v>37132.194767300003</v>
      </c>
      <c r="JT17" s="165">
        <v>37531.0591903854</v>
      </c>
      <c r="JU17" s="165">
        <v>37537.878023454919</v>
      </c>
      <c r="JV17" s="165">
        <v>39571.210391320004</v>
      </c>
      <c r="JW17" s="165">
        <v>40320.553835102342</v>
      </c>
      <c r="JX17" s="165">
        <v>41175.540763890007</v>
      </c>
      <c r="JY17" s="165">
        <v>40941.604719739997</v>
      </c>
      <c r="JZ17" s="165">
        <v>42016.050062340008</v>
      </c>
      <c r="KA17" s="165">
        <v>46275.246476160006</v>
      </c>
      <c r="KB17" s="179">
        <v>46658.314305880005</v>
      </c>
      <c r="KC17" s="174">
        <v>48752.469240179991</v>
      </c>
      <c r="KD17" s="165">
        <v>51287.664246047258</v>
      </c>
      <c r="KE17" s="165">
        <v>53171.308553651055</v>
      </c>
      <c r="KF17" s="165">
        <v>52973.100951480003</v>
      </c>
      <c r="KG17" s="165">
        <v>54919.546732390001</v>
      </c>
      <c r="KH17" s="165">
        <v>53973.235644289991</v>
      </c>
      <c r="KI17" s="165">
        <v>56409.60615041999</v>
      </c>
      <c r="KJ17" s="165">
        <v>56311.891253700007</v>
      </c>
      <c r="KK17" s="165">
        <v>58246.456984059987</v>
      </c>
      <c r="KL17" s="165">
        <v>59518.911236899985</v>
      </c>
      <c r="KM17" s="165">
        <v>61262.989055749989</v>
      </c>
      <c r="KN17" s="179">
        <v>63641.356698060008</v>
      </c>
      <c r="KO17" s="174">
        <v>64684.299419209994</v>
      </c>
      <c r="KP17" s="165">
        <v>65011.89271416</v>
      </c>
      <c r="KQ17" s="165">
        <v>66460.950105179989</v>
      </c>
      <c r="KR17" s="165">
        <v>69761.57705693999</v>
      </c>
      <c r="KS17" s="165">
        <v>66570.321777270001</v>
      </c>
      <c r="KT17" s="165">
        <v>67902.502253989995</v>
      </c>
      <c r="KU17" s="165">
        <v>70601.775712047674</v>
      </c>
      <c r="KV17" s="165">
        <v>72591.159471650026</v>
      </c>
      <c r="KW17" s="165">
        <v>74908.00060982001</v>
      </c>
      <c r="KX17" s="165">
        <v>75983.628654969973</v>
      </c>
      <c r="KY17" s="165">
        <v>78416.198444190013</v>
      </c>
      <c r="KZ17" s="179">
        <v>79494.460449399994</v>
      </c>
      <c r="LA17" s="174">
        <v>79816.986517729994</v>
      </c>
      <c r="LB17" s="165">
        <v>81718.976752250004</v>
      </c>
      <c r="LC17" s="165">
        <v>84113.685933920002</v>
      </c>
      <c r="LD17" s="165">
        <v>88535.68882725999</v>
      </c>
      <c r="LE17" s="165">
        <v>92481.761115550005</v>
      </c>
      <c r="LF17" s="165">
        <v>93611.891923430012</v>
      </c>
      <c r="LG17" s="165">
        <v>95418.02202086999</v>
      </c>
      <c r="LH17" s="165">
        <v>94142.495785920022</v>
      </c>
      <c r="LI17" s="1826">
        <v>93906.353961269968</v>
      </c>
      <c r="LJ17" s="165">
        <v>98353.785509190013</v>
      </c>
      <c r="LK17" s="165">
        <v>99248.39516824999</v>
      </c>
      <c r="LL17" s="179">
        <v>102822.53369038999</v>
      </c>
    </row>
    <row r="18" spans="1:327" ht="27.75" customHeight="1" x14ac:dyDescent="0.45">
      <c r="A18" s="1531" t="s">
        <v>145</v>
      </c>
      <c r="B18" s="165">
        <v>70.384799999999998</v>
      </c>
      <c r="C18" s="165">
        <v>71.086200000000005</v>
      </c>
      <c r="D18" s="165">
        <v>72.997469999999993</v>
      </c>
      <c r="E18" s="188">
        <v>75.134200000000007</v>
      </c>
      <c r="F18" s="188">
        <v>76.663040000000009</v>
      </c>
      <c r="G18" s="188">
        <v>77.761989999999997</v>
      </c>
      <c r="H18" s="188">
        <v>77.597380000000001</v>
      </c>
      <c r="I18" s="188">
        <v>80.302319999999995</v>
      </c>
      <c r="J18" s="175">
        <v>83.157180000000011</v>
      </c>
      <c r="K18" s="175">
        <v>89.246430000000004</v>
      </c>
      <c r="L18" s="175">
        <v>97.045519999999996</v>
      </c>
      <c r="M18" s="175">
        <v>96.933160000000001</v>
      </c>
      <c r="N18" s="175">
        <v>103.76434999999999</v>
      </c>
      <c r="O18" s="175">
        <v>108.81505</v>
      </c>
      <c r="P18" s="175">
        <v>118.67567</v>
      </c>
      <c r="Q18" s="175">
        <v>126.21386000000001</v>
      </c>
      <c r="R18" s="175">
        <v>136.47271000000001</v>
      </c>
      <c r="S18" s="175">
        <v>155.73976999999999</v>
      </c>
      <c r="T18" s="175">
        <v>169.23140000000001</v>
      </c>
      <c r="U18" s="175">
        <v>178.91929999999999</v>
      </c>
      <c r="V18" s="175">
        <v>185.04329999999999</v>
      </c>
      <c r="W18" s="175">
        <v>193.12323999999998</v>
      </c>
      <c r="X18" s="175">
        <v>194.32123999999999</v>
      </c>
      <c r="Y18" s="175">
        <v>196.13241000000002</v>
      </c>
      <c r="Z18" s="175">
        <v>197.66251</v>
      </c>
      <c r="AA18" s="175">
        <v>198.64901</v>
      </c>
      <c r="AB18" s="175">
        <v>197.50599</v>
      </c>
      <c r="AC18" s="175">
        <v>199.10339999999999</v>
      </c>
      <c r="AD18" s="175">
        <v>200.49412000000001</v>
      </c>
      <c r="AE18" s="175">
        <v>202.56717</v>
      </c>
      <c r="AF18" s="175">
        <v>193.35568000000001</v>
      </c>
      <c r="AG18" s="175">
        <v>197.45588999999998</v>
      </c>
      <c r="AH18" s="175">
        <v>233.57472999999999</v>
      </c>
      <c r="AI18" s="175">
        <v>241.7757</v>
      </c>
      <c r="AJ18" s="175">
        <v>237.39387999999997</v>
      </c>
      <c r="AK18" s="175">
        <v>249.32101</v>
      </c>
      <c r="AL18" s="175">
        <v>269.97292999999996</v>
      </c>
      <c r="AM18" s="175">
        <v>280.66217</v>
      </c>
      <c r="AN18" s="175">
        <v>279.66404</v>
      </c>
      <c r="AO18" s="175">
        <v>294.21397999999999</v>
      </c>
      <c r="AP18" s="175">
        <v>293.70752000000005</v>
      </c>
      <c r="AQ18" s="175">
        <v>306.47008999999997</v>
      </c>
      <c r="AR18" s="175">
        <v>309.76641000000001</v>
      </c>
      <c r="AS18" s="175">
        <v>319.21138999999999</v>
      </c>
      <c r="AT18" s="175">
        <v>332.77255000000002</v>
      </c>
      <c r="AU18" s="175">
        <v>343.55427000000003</v>
      </c>
      <c r="AV18" s="175">
        <v>355.33319</v>
      </c>
      <c r="AW18" s="175">
        <v>380.14105000000001</v>
      </c>
      <c r="AX18" s="175">
        <v>389.71769172807194</v>
      </c>
      <c r="AY18" s="175">
        <v>375.04471000000001</v>
      </c>
      <c r="AZ18" s="175">
        <v>387.26767000000001</v>
      </c>
      <c r="BA18" s="175">
        <v>401.81401</v>
      </c>
      <c r="BB18" s="165">
        <v>400.98883999999998</v>
      </c>
      <c r="BC18" s="165">
        <v>370.51132000000001</v>
      </c>
      <c r="BD18" s="165">
        <v>402.85491999999999</v>
      </c>
      <c r="BE18" s="165">
        <v>418.69290000000001</v>
      </c>
      <c r="BF18" s="165">
        <v>429.71057000000002</v>
      </c>
      <c r="BG18" s="165">
        <v>447.65129999999999</v>
      </c>
      <c r="BH18" s="165">
        <v>457.60299000000003</v>
      </c>
      <c r="BI18" s="165">
        <v>404.68714949383013</v>
      </c>
      <c r="BJ18" s="165">
        <v>496.72557028678619</v>
      </c>
      <c r="BK18" s="1828">
        <v>525.51651602427341</v>
      </c>
      <c r="BL18" s="165">
        <v>517.82357714603268</v>
      </c>
      <c r="BM18" s="165">
        <v>535.75072246834611</v>
      </c>
      <c r="BN18" s="165">
        <v>542.38478317359454</v>
      </c>
      <c r="BO18" s="165">
        <v>555.56211869873084</v>
      </c>
      <c r="BP18" s="165">
        <v>550.8938474243464</v>
      </c>
      <c r="BQ18" s="165">
        <v>553.05219585288921</v>
      </c>
      <c r="BR18" s="165">
        <v>575.67880274855179</v>
      </c>
      <c r="BS18" s="165">
        <v>552.79310995383287</v>
      </c>
      <c r="BT18" s="165">
        <v>568.0879879581571</v>
      </c>
      <c r="BU18" s="165">
        <v>585.67625334635102</v>
      </c>
      <c r="BV18" s="165">
        <v>584.24002579562591</v>
      </c>
      <c r="BW18" s="175">
        <v>592.85762578223319</v>
      </c>
      <c r="BX18" s="175">
        <v>635.30056546737364</v>
      </c>
      <c r="BY18" s="175">
        <v>644.23685265467861</v>
      </c>
      <c r="BZ18" s="175">
        <v>616.05672611966577</v>
      </c>
      <c r="CA18" s="175">
        <v>648.57775690283631</v>
      </c>
      <c r="CB18" s="175">
        <v>604.53175633606475</v>
      </c>
      <c r="CC18" s="178">
        <v>586.40967159960996</v>
      </c>
      <c r="CD18" s="175">
        <v>627.33342070467165</v>
      </c>
      <c r="CE18" s="175">
        <v>614.18429287983315</v>
      </c>
      <c r="CF18" s="175">
        <v>659.8125986207657</v>
      </c>
      <c r="CG18" s="175">
        <v>660.12092029500991</v>
      </c>
      <c r="CH18" s="165">
        <v>693.19560270739714</v>
      </c>
      <c r="CI18" s="165">
        <v>689.32885329646342</v>
      </c>
      <c r="CJ18" s="165">
        <v>733.37906656275584</v>
      </c>
      <c r="CK18" s="165">
        <v>719.57252622924011</v>
      </c>
      <c r="CL18" s="165">
        <v>713.64586227227699</v>
      </c>
      <c r="CM18" s="165">
        <v>698.45014942723071</v>
      </c>
      <c r="CN18" s="165">
        <v>731.38040654486213</v>
      </c>
      <c r="CO18" s="165">
        <v>762.26129821524501</v>
      </c>
      <c r="CP18" s="165">
        <v>821.71804245707006</v>
      </c>
      <c r="CQ18" s="165">
        <v>872.94494611400273</v>
      </c>
      <c r="CR18" s="165">
        <v>902.43782194320465</v>
      </c>
      <c r="CS18" s="165">
        <v>892.78878937845309</v>
      </c>
      <c r="CT18" s="165">
        <v>880.41210236989423</v>
      </c>
      <c r="CU18" s="165">
        <v>862.20925368984604</v>
      </c>
      <c r="CV18" s="165">
        <v>945.98292421697056</v>
      </c>
      <c r="CW18" s="165">
        <v>956.33536153062767</v>
      </c>
      <c r="CX18" s="165">
        <v>923.606523787887</v>
      </c>
      <c r="CY18" s="165">
        <v>973.41152653171889</v>
      </c>
      <c r="CZ18" s="165">
        <v>1050.6339782129983</v>
      </c>
      <c r="DA18" s="165">
        <v>980.41965937024406</v>
      </c>
      <c r="DB18" s="165">
        <v>1019.8757809576645</v>
      </c>
      <c r="DC18" s="165">
        <v>1025.0906473842228</v>
      </c>
      <c r="DD18" s="165">
        <v>992.90663520265434</v>
      </c>
      <c r="DE18" s="165">
        <v>1127.9769350347367</v>
      </c>
      <c r="DF18" s="165">
        <v>1178.3437779921985</v>
      </c>
      <c r="DG18" s="165">
        <v>1212.6230538880995</v>
      </c>
      <c r="DH18" s="165">
        <v>1254.489042268543</v>
      </c>
      <c r="DI18" s="165">
        <v>1273.9484238945822</v>
      </c>
      <c r="DJ18" s="165">
        <v>1353.9038180196608</v>
      </c>
      <c r="DK18" s="165">
        <v>1458.1185935496521</v>
      </c>
      <c r="DL18" s="165">
        <v>1708.7559951346957</v>
      </c>
      <c r="DM18" s="165">
        <v>1717.1622782068991</v>
      </c>
      <c r="DN18" s="165">
        <v>1689.4836084742412</v>
      </c>
      <c r="DO18" s="165">
        <v>1590.7059537028638</v>
      </c>
      <c r="DP18" s="165">
        <v>1816.8051632850345</v>
      </c>
      <c r="DQ18" s="165">
        <v>1742.5581148861838</v>
      </c>
      <c r="DR18" s="165">
        <v>1942.8889289768651</v>
      </c>
      <c r="DS18" s="165">
        <v>2190.6590110316506</v>
      </c>
      <c r="DT18" s="165">
        <v>2118.8379685398818</v>
      </c>
      <c r="DU18" s="165">
        <v>2192.6599929681038</v>
      </c>
      <c r="DV18" s="165">
        <v>2363.9403620587964</v>
      </c>
      <c r="DW18" s="165">
        <v>2490.1673353128767</v>
      </c>
      <c r="DX18" s="165">
        <v>2455.8307923407942</v>
      </c>
      <c r="DY18" s="165">
        <v>2356.0623982436846</v>
      </c>
      <c r="DZ18" s="165">
        <v>2347.8559990233575</v>
      </c>
      <c r="EA18" s="165">
        <v>2307.5575613774331</v>
      </c>
      <c r="EB18" s="165">
        <v>2661.3413743299593</v>
      </c>
      <c r="EC18" s="165">
        <v>2449.1987888473923</v>
      </c>
      <c r="ED18" s="165">
        <v>2341.0520957549943</v>
      </c>
      <c r="EE18" s="165">
        <v>2426.0552280586039</v>
      </c>
      <c r="EF18" s="165">
        <v>2380.7268660766836</v>
      </c>
      <c r="EG18" s="165">
        <v>2317.7801560456032</v>
      </c>
      <c r="EH18" s="165">
        <v>2405.3532795213855</v>
      </c>
      <c r="EI18" s="165">
        <v>2465.1126856416281</v>
      </c>
      <c r="EJ18" s="165">
        <v>2525.1952240383962</v>
      </c>
      <c r="EK18" s="165">
        <v>2508.9197208961541</v>
      </c>
      <c r="EL18" s="165">
        <v>2676.4654133831646</v>
      </c>
      <c r="EM18" s="165">
        <v>2623.3480439861196</v>
      </c>
      <c r="EN18" s="165">
        <v>2727.9053431271036</v>
      </c>
      <c r="EO18" s="165">
        <v>2978.1089503190105</v>
      </c>
      <c r="EP18" s="165">
        <v>3160.8622807144138</v>
      </c>
      <c r="EQ18" s="165">
        <v>3268.9617522093613</v>
      </c>
      <c r="ER18" s="165">
        <v>3378.2315622567439</v>
      </c>
      <c r="ES18" s="165">
        <v>3387.5337970592332</v>
      </c>
      <c r="ET18" s="165">
        <v>3669.6416193305226</v>
      </c>
      <c r="EU18" s="165">
        <v>3754.2378871435567</v>
      </c>
      <c r="EV18" s="165">
        <v>3712.7892410376317</v>
      </c>
      <c r="EW18" s="165">
        <v>3791.3866922220163</v>
      </c>
      <c r="EX18" s="165">
        <v>3811.2725990772083</v>
      </c>
      <c r="EY18" s="165">
        <v>4084.1238809808124</v>
      </c>
      <c r="EZ18" s="165">
        <v>3954.1538078146314</v>
      </c>
      <c r="FA18" s="165">
        <v>4266.4657327104278</v>
      </c>
      <c r="FB18" s="165">
        <v>4500.7096764648695</v>
      </c>
      <c r="FC18" s="165">
        <v>4827.6811912361036</v>
      </c>
      <c r="FD18" s="165">
        <v>4967.5412635214961</v>
      </c>
      <c r="FE18" s="165">
        <v>5212.4565748859332</v>
      </c>
      <c r="FF18" s="165">
        <v>5404.5297232273497</v>
      </c>
      <c r="FG18" s="165">
        <v>5045.2419619910761</v>
      </c>
      <c r="FH18" s="165">
        <v>5188.4131948495706</v>
      </c>
      <c r="FI18" s="165">
        <v>5352.4179240714702</v>
      </c>
      <c r="FJ18" s="165">
        <v>5096.9622340782871</v>
      </c>
      <c r="FK18" s="165">
        <v>4990.4265079145543</v>
      </c>
      <c r="FL18" s="165">
        <v>5116.796332281795</v>
      </c>
      <c r="FM18" s="165">
        <v>5148.0336826413059</v>
      </c>
      <c r="FN18" s="165">
        <v>5355.0720192813642</v>
      </c>
      <c r="FO18" s="165">
        <v>5509.5022610607066</v>
      </c>
      <c r="FP18" s="165">
        <v>5266.5730265975317</v>
      </c>
      <c r="FQ18" s="165">
        <v>5414.0490853379961</v>
      </c>
      <c r="FR18" s="165">
        <v>5503.7886397082448</v>
      </c>
      <c r="FS18" s="165">
        <v>5357.9775476224313</v>
      </c>
      <c r="FT18" s="165">
        <v>5404.7974883782163</v>
      </c>
      <c r="FU18" s="165">
        <v>5588.2537590536786</v>
      </c>
      <c r="FV18" s="165">
        <v>5555.5310095760524</v>
      </c>
      <c r="FW18" s="165">
        <v>5653.3830897348216</v>
      </c>
      <c r="FX18" s="165">
        <v>6245.0311257622798</v>
      </c>
      <c r="FY18" s="165">
        <v>6742.7539162286566</v>
      </c>
      <c r="FZ18" s="165">
        <v>6923.2658502321829</v>
      </c>
      <c r="GA18" s="165">
        <v>7290.7794219298739</v>
      </c>
      <c r="GB18" s="165">
        <v>7486.8574188100019</v>
      </c>
      <c r="GC18" s="165">
        <v>7603.5056269800007</v>
      </c>
      <c r="GD18" s="165">
        <v>8098.7326823999983</v>
      </c>
      <c r="GE18" s="165">
        <v>8246.1146312699984</v>
      </c>
      <c r="GF18" s="165">
        <v>8777.4036068500009</v>
      </c>
      <c r="GG18" s="165">
        <v>9049.9825562900005</v>
      </c>
      <c r="GH18" s="165">
        <v>8955.4021678500012</v>
      </c>
      <c r="GI18" s="165">
        <v>8585.4667696670003</v>
      </c>
      <c r="GJ18" s="165">
        <v>9313.0034009399969</v>
      </c>
      <c r="GK18" s="165">
        <v>9313.0034009399969</v>
      </c>
      <c r="GL18" s="165">
        <v>10073.340844070004</v>
      </c>
      <c r="GM18" s="165">
        <v>10868.376487309997</v>
      </c>
      <c r="GN18" s="165">
        <v>11435.474675110001</v>
      </c>
      <c r="GO18" s="165">
        <v>12141.232041469999</v>
      </c>
      <c r="GP18" s="165">
        <v>13634.419255749997</v>
      </c>
      <c r="GQ18" s="165">
        <v>10216.579508139999</v>
      </c>
      <c r="GR18" s="165">
        <v>11687.508841729999</v>
      </c>
      <c r="GS18" s="165">
        <v>10978.320617400001</v>
      </c>
      <c r="GT18" s="165">
        <v>11166.07199472</v>
      </c>
      <c r="GU18" s="165">
        <v>11170.057189710002</v>
      </c>
      <c r="GV18" s="165">
        <v>11594.356454819999</v>
      </c>
      <c r="GW18" s="165">
        <v>11297.136927660002</v>
      </c>
      <c r="GX18" s="165">
        <v>11769.839259260001</v>
      </c>
      <c r="GY18" s="165">
        <v>12084.109540449999</v>
      </c>
      <c r="GZ18" s="165">
        <v>11752.852852430002</v>
      </c>
      <c r="HA18" s="165">
        <v>11931.591949070002</v>
      </c>
      <c r="HB18" s="165">
        <v>12017.6975219</v>
      </c>
      <c r="HC18" s="165">
        <v>12304.58680259</v>
      </c>
      <c r="HD18" s="165">
        <v>12272.123417759998</v>
      </c>
      <c r="HE18" s="165">
        <v>12236.25671996</v>
      </c>
      <c r="HF18" s="165">
        <v>12466.863022539999</v>
      </c>
      <c r="HG18" s="165">
        <v>12404.288447640003</v>
      </c>
      <c r="HH18" s="165">
        <v>13239.616945760001</v>
      </c>
      <c r="HI18" s="165">
        <v>13847.837228969998</v>
      </c>
      <c r="HJ18" s="165">
        <v>14659.846009239998</v>
      </c>
      <c r="HK18" s="165">
        <v>14090.588642320001</v>
      </c>
      <c r="HL18" s="165">
        <v>13301.821559919999</v>
      </c>
      <c r="HM18" s="165">
        <v>13804.903517459998</v>
      </c>
      <c r="HN18" s="165">
        <v>14110.561713119998</v>
      </c>
      <c r="HO18" s="165">
        <v>14225.169259380005</v>
      </c>
      <c r="HP18" s="165">
        <v>14225.983260029998</v>
      </c>
      <c r="HQ18" s="165">
        <v>14208.508587550001</v>
      </c>
      <c r="HR18" s="165">
        <v>14473.79661021</v>
      </c>
      <c r="HS18" s="165">
        <v>14308.330817280001</v>
      </c>
      <c r="HT18" s="165">
        <v>14105.576545439999</v>
      </c>
      <c r="HU18" s="174">
        <v>14087.838449250003</v>
      </c>
      <c r="HV18" s="165">
        <v>14371.807800240005</v>
      </c>
      <c r="HW18" s="165">
        <v>14383.005065919999</v>
      </c>
      <c r="HX18" s="165">
        <v>14445.752613409997</v>
      </c>
      <c r="HY18" s="165">
        <v>14666.111355799998</v>
      </c>
      <c r="HZ18" s="165">
        <v>15012.170700519999</v>
      </c>
      <c r="IA18" s="165">
        <v>16421.732897439997</v>
      </c>
      <c r="IB18" s="165">
        <v>16834.945070830003</v>
      </c>
      <c r="IC18" s="165">
        <v>17088.517563050002</v>
      </c>
      <c r="ID18" s="165">
        <v>16333.195594499995</v>
      </c>
      <c r="IE18" s="165">
        <v>16123.35966016</v>
      </c>
      <c r="IF18" s="179">
        <v>16125.557966389999</v>
      </c>
      <c r="IG18" s="174">
        <v>17073.974212949994</v>
      </c>
      <c r="IH18" s="165">
        <v>18000.428893290002</v>
      </c>
      <c r="II18" s="165">
        <v>18772.5871377</v>
      </c>
      <c r="IJ18" s="165">
        <v>18305.781116089995</v>
      </c>
      <c r="IK18" s="165">
        <v>19212.958723839998</v>
      </c>
      <c r="IL18" s="165">
        <v>20508.29446542</v>
      </c>
      <c r="IM18" s="165">
        <v>19849.742457589997</v>
      </c>
      <c r="IN18" s="165">
        <v>20150.493703690001</v>
      </c>
      <c r="IO18" s="165">
        <v>20921.096521140003</v>
      </c>
      <c r="IP18" s="165">
        <v>19652.09369397</v>
      </c>
      <c r="IQ18" s="165">
        <v>21063.037533780003</v>
      </c>
      <c r="IR18" s="179">
        <v>23002.37333359</v>
      </c>
      <c r="IS18" s="174">
        <v>23372.714368770001</v>
      </c>
      <c r="IT18" s="165">
        <v>21963.762574458862</v>
      </c>
      <c r="IU18" s="165">
        <v>21807.183281410002</v>
      </c>
      <c r="IV18" s="165">
        <v>22614.768820650002</v>
      </c>
      <c r="IW18" s="165">
        <v>23324.714434109996</v>
      </c>
      <c r="IX18" s="165">
        <v>23547.066918990004</v>
      </c>
      <c r="IY18" s="165">
        <v>23720.31513929</v>
      </c>
      <c r="IZ18" s="165">
        <v>23802.579275109994</v>
      </c>
      <c r="JA18" s="165">
        <v>24270.363108449994</v>
      </c>
      <c r="JB18" s="165">
        <v>25026.301384530005</v>
      </c>
      <c r="JC18" s="165">
        <v>24888.132478980006</v>
      </c>
      <c r="JD18" s="165">
        <v>26030.066736920002</v>
      </c>
      <c r="JE18" s="174">
        <v>25350.871835179994</v>
      </c>
      <c r="JF18" s="165">
        <v>26396.305947019999</v>
      </c>
      <c r="JG18" s="165">
        <v>26219.211225400006</v>
      </c>
      <c r="JH18" s="165">
        <v>26990.811351589997</v>
      </c>
      <c r="JI18" s="165">
        <v>27055.37487277</v>
      </c>
      <c r="JJ18" s="165">
        <v>27680.630739539996</v>
      </c>
      <c r="JK18" s="165">
        <v>27805.965237810007</v>
      </c>
      <c r="JL18" s="165">
        <v>27466.797807910007</v>
      </c>
      <c r="JM18" s="165">
        <v>27757.898084570003</v>
      </c>
      <c r="JN18" s="165">
        <v>28102.334558980001</v>
      </c>
      <c r="JO18" s="165">
        <v>28683.996183409992</v>
      </c>
      <c r="JP18" s="179">
        <v>29818.477049170004</v>
      </c>
      <c r="JQ18" s="174">
        <v>29242.983456099999</v>
      </c>
      <c r="JR18" s="165">
        <v>32162.743336849999</v>
      </c>
      <c r="JS18" s="165">
        <v>36678.244232720004</v>
      </c>
      <c r="JT18" s="165">
        <v>37358.832026914359</v>
      </c>
      <c r="JU18" s="165">
        <v>37041.977231508703</v>
      </c>
      <c r="JV18" s="165">
        <v>38668.369627100001</v>
      </c>
      <c r="JW18" s="165">
        <v>41111.654176789998</v>
      </c>
      <c r="JX18" s="165">
        <v>42221.94672113</v>
      </c>
      <c r="JY18" s="165">
        <v>49544.007822889995</v>
      </c>
      <c r="JZ18" s="165">
        <v>65868.491747269989</v>
      </c>
      <c r="KA18" s="165">
        <v>66496.625266020012</v>
      </c>
      <c r="KB18" s="179">
        <v>45124.348049989996</v>
      </c>
      <c r="KC18" s="174">
        <v>57027.552236809999</v>
      </c>
      <c r="KD18" s="165">
        <v>58379.748512765866</v>
      </c>
      <c r="KE18" s="165">
        <v>58855.406124970716</v>
      </c>
      <c r="KF18" s="165">
        <v>57032.039308810003</v>
      </c>
      <c r="KG18" s="165">
        <v>57744.849249250008</v>
      </c>
      <c r="KH18" s="165">
        <v>59550.052335820001</v>
      </c>
      <c r="KI18" s="165">
        <v>59672.453383080014</v>
      </c>
      <c r="KJ18" s="165">
        <v>59629.315874230007</v>
      </c>
      <c r="KK18" s="165">
        <v>60514.50103259</v>
      </c>
      <c r="KL18" s="165">
        <v>61740.808316849994</v>
      </c>
      <c r="KM18" s="165">
        <v>63401.751803480009</v>
      </c>
      <c r="KN18" s="179">
        <v>64593.400565800002</v>
      </c>
      <c r="KO18" s="174">
        <v>64554.07318082</v>
      </c>
      <c r="KP18" s="165">
        <v>68843.149293059978</v>
      </c>
      <c r="KQ18" s="165">
        <v>70938.381364950008</v>
      </c>
      <c r="KR18" s="165">
        <v>72473.39838913003</v>
      </c>
      <c r="KS18" s="165">
        <v>77421.659650679998</v>
      </c>
      <c r="KT18" s="165">
        <v>77508.777566400022</v>
      </c>
      <c r="KU18" s="165">
        <v>78590.248179086309</v>
      </c>
      <c r="KV18" s="165">
        <v>79467.113322380028</v>
      </c>
      <c r="KW18" s="165">
        <v>81926.786023739987</v>
      </c>
      <c r="KX18" s="165">
        <v>86496.390770239974</v>
      </c>
      <c r="KY18" s="165">
        <v>82037.837132419998</v>
      </c>
      <c r="KZ18" s="179">
        <v>81976.839249150013</v>
      </c>
      <c r="LA18" s="174">
        <v>87935.996265419977</v>
      </c>
      <c r="LB18" s="165">
        <v>88109.355791010006</v>
      </c>
      <c r="LC18" s="165">
        <v>88175.60970270999</v>
      </c>
      <c r="LD18" s="165">
        <v>81788.476317879991</v>
      </c>
      <c r="LE18" s="165">
        <v>58289.377367890011</v>
      </c>
      <c r="LF18" s="165">
        <v>59803.628156899998</v>
      </c>
      <c r="LG18" s="165">
        <v>59888.682805260003</v>
      </c>
      <c r="LH18" s="165">
        <v>67570.940938209998</v>
      </c>
      <c r="LI18" s="165">
        <v>76363.417334349957</v>
      </c>
      <c r="LJ18" s="165">
        <v>68895.294236420013</v>
      </c>
      <c r="LK18" s="165">
        <v>70537.999974360006</v>
      </c>
      <c r="LL18" s="179">
        <v>69876.916255350006</v>
      </c>
    </row>
    <row r="19" spans="1:327" s="182" customFormat="1" ht="27.75" customHeight="1" x14ac:dyDescent="0.45">
      <c r="A19" s="1530" t="s">
        <v>146</v>
      </c>
      <c r="B19" s="1822">
        <v>392.67461313270201</v>
      </c>
      <c r="C19" s="1822">
        <v>392.74225271753392</v>
      </c>
      <c r="D19" s="1822">
        <v>394.81335076162492</v>
      </c>
      <c r="E19" s="186">
        <v>402.77177314879401</v>
      </c>
      <c r="F19" s="186">
        <v>412.74630724044516</v>
      </c>
      <c r="G19" s="186">
        <v>420.34141612717423</v>
      </c>
      <c r="H19" s="186">
        <v>424.59024696721809</v>
      </c>
      <c r="I19" s="186">
        <v>419.57181514287117</v>
      </c>
      <c r="J19" s="180">
        <v>434.48387997178509</v>
      </c>
      <c r="K19" s="180">
        <v>459.08156867172505</v>
      </c>
      <c r="L19" s="180">
        <v>494.72453381307815</v>
      </c>
      <c r="M19" s="180">
        <v>492.92811963470371</v>
      </c>
      <c r="N19" s="180">
        <v>496.62661034122368</v>
      </c>
      <c r="O19" s="180">
        <v>514.66598488843465</v>
      </c>
      <c r="P19" s="180">
        <v>528.88508285078308</v>
      </c>
      <c r="Q19" s="180">
        <v>544.52740289284316</v>
      </c>
      <c r="R19" s="180">
        <v>564.73442043912519</v>
      </c>
      <c r="S19" s="180">
        <v>587.94697349018907</v>
      </c>
      <c r="T19" s="180">
        <v>600.65034344289074</v>
      </c>
      <c r="U19" s="180">
        <v>627.01483257985876</v>
      </c>
      <c r="V19" s="180">
        <v>641.76354270239085</v>
      </c>
      <c r="W19" s="180">
        <v>692.70030331948067</v>
      </c>
      <c r="X19" s="180">
        <v>724.81178452764289</v>
      </c>
      <c r="Y19" s="180">
        <v>747.1268083386567</v>
      </c>
      <c r="Z19" s="180">
        <v>751.51281517295172</v>
      </c>
      <c r="AA19" s="180">
        <v>756.22971900646075</v>
      </c>
      <c r="AB19" s="180">
        <v>762.08996338534462</v>
      </c>
      <c r="AC19" s="180">
        <v>765.77550461349153</v>
      </c>
      <c r="AD19" s="180">
        <v>771.13450714432372</v>
      </c>
      <c r="AE19" s="180">
        <v>796.34648251332385</v>
      </c>
      <c r="AF19" s="180">
        <v>807.66936619924172</v>
      </c>
      <c r="AG19" s="180">
        <v>848.52585699898782</v>
      </c>
      <c r="AH19" s="180">
        <v>898.50607696429859</v>
      </c>
      <c r="AI19" s="180">
        <v>966.18852278198563</v>
      </c>
      <c r="AJ19" s="180">
        <v>1024.7981483086328</v>
      </c>
      <c r="AK19" s="180">
        <v>1043.6579234951398</v>
      </c>
      <c r="AL19" s="180">
        <v>1057.8175413337835</v>
      </c>
      <c r="AM19" s="180">
        <v>1074.5227204569007</v>
      </c>
      <c r="AN19" s="180">
        <v>1079.1653781576942</v>
      </c>
      <c r="AO19" s="180">
        <v>1102.8920704246323</v>
      </c>
      <c r="AP19" s="180">
        <v>1125.9753388087324</v>
      </c>
      <c r="AQ19" s="180">
        <v>1164.9879258707344</v>
      </c>
      <c r="AR19" s="180">
        <v>1181.5119378310233</v>
      </c>
      <c r="AS19" s="180">
        <v>1213.5681547530294</v>
      </c>
      <c r="AT19" s="180">
        <v>1303.0574477803982</v>
      </c>
      <c r="AU19" s="180">
        <v>1432.6476394294032</v>
      </c>
      <c r="AV19" s="180">
        <v>1536.806740524856</v>
      </c>
      <c r="AW19" s="180">
        <v>1540.8415936243571</v>
      </c>
      <c r="AX19" s="180">
        <v>1557.5074864182811</v>
      </c>
      <c r="AY19" s="180">
        <v>1520.9790484719149</v>
      </c>
      <c r="AZ19" s="180">
        <v>1513.5493146649781</v>
      </c>
      <c r="BA19" s="180">
        <v>1580.8177093645452</v>
      </c>
      <c r="BB19" s="1822">
        <v>1604.2722317948151</v>
      </c>
      <c r="BC19" s="1822">
        <v>1625.4466708256464</v>
      </c>
      <c r="BD19" s="1822">
        <v>1651.0719681496014</v>
      </c>
      <c r="BE19" s="1822">
        <v>1644.5945723617192</v>
      </c>
      <c r="BF19" s="1822">
        <v>1799.6602738487541</v>
      </c>
      <c r="BG19" s="1822">
        <v>1927.7699547998243</v>
      </c>
      <c r="BH19" s="1822">
        <v>2117.3878133632656</v>
      </c>
      <c r="BI19" s="1822">
        <v>2147.1320198491862</v>
      </c>
      <c r="BJ19" s="1822">
        <v>2116.4136525151575</v>
      </c>
      <c r="BK19" s="1829">
        <v>2124.8045331406452</v>
      </c>
      <c r="BL19" s="1822">
        <v>2145.4822193558025</v>
      </c>
      <c r="BM19" s="1822">
        <v>2187.4577145994817</v>
      </c>
      <c r="BN19" s="1822">
        <v>2249.0302789742809</v>
      </c>
      <c r="BO19" s="1822">
        <v>2248.7096943641268</v>
      </c>
      <c r="BP19" s="1822">
        <v>2277.9042833055391</v>
      </c>
      <c r="BQ19" s="1822">
        <v>2328.5055546488311</v>
      </c>
      <c r="BR19" s="1822">
        <v>2467.8575967088482</v>
      </c>
      <c r="BS19" s="1822">
        <v>2600.761989838034</v>
      </c>
      <c r="BT19" s="1822">
        <v>2666.715153092724</v>
      </c>
      <c r="BU19" s="1822">
        <v>2587.3363730720312</v>
      </c>
      <c r="BV19" s="1822">
        <v>2605.4380051160274</v>
      </c>
      <c r="BW19" s="1822">
        <v>2633.6710805315456</v>
      </c>
      <c r="BX19" s="1822">
        <v>2689.7680794183993</v>
      </c>
      <c r="BY19" s="1822">
        <v>2689.8147552804403</v>
      </c>
      <c r="BZ19" s="1822">
        <v>2710.8039944534798</v>
      </c>
      <c r="CA19" s="1822">
        <v>2711.2364993593587</v>
      </c>
      <c r="CB19" s="1822">
        <v>2801.0328086267023</v>
      </c>
      <c r="CC19" s="1823">
        <v>2700.5670293760518</v>
      </c>
      <c r="CD19" s="1822">
        <v>2870.2362410714777</v>
      </c>
      <c r="CE19" s="1822">
        <v>2876.8475851549006</v>
      </c>
      <c r="CF19" s="1822">
        <v>3046.7937131521153</v>
      </c>
      <c r="CG19" s="1822">
        <v>3067.3070424184129</v>
      </c>
      <c r="CH19" s="1822">
        <v>3137.9479222977388</v>
      </c>
      <c r="CI19" s="1822">
        <v>3150.08186977373</v>
      </c>
      <c r="CJ19" s="1822">
        <v>3283.5088675225688</v>
      </c>
      <c r="CK19" s="1822">
        <v>3337.1917051807886</v>
      </c>
      <c r="CL19" s="1822">
        <v>3407.9414029861605</v>
      </c>
      <c r="CM19" s="1822">
        <v>3462.1064696985709</v>
      </c>
      <c r="CN19" s="1822">
        <v>3523.5790494897924</v>
      </c>
      <c r="CO19" s="1822">
        <v>3608.2612047237376</v>
      </c>
      <c r="CP19" s="1822">
        <v>3745.6559919226952</v>
      </c>
      <c r="CQ19" s="1822">
        <v>3940.1529256209315</v>
      </c>
      <c r="CR19" s="1822">
        <v>4230.2499226734626</v>
      </c>
      <c r="CS19" s="1822">
        <v>4276.0667198826932</v>
      </c>
      <c r="CT19" s="1822">
        <v>4229.1411357652123</v>
      </c>
      <c r="CU19" s="1822">
        <v>4282.3574049260569</v>
      </c>
      <c r="CV19" s="1822">
        <v>4470.642889899691</v>
      </c>
      <c r="CW19" s="1822">
        <v>4594.6871549087709</v>
      </c>
      <c r="CX19" s="1822">
        <v>4524.7914014839753</v>
      </c>
      <c r="CY19" s="1822">
        <v>4664.707284192903</v>
      </c>
      <c r="CZ19" s="1822">
        <v>4757.25775909396</v>
      </c>
      <c r="DA19" s="1822">
        <v>4831.2742961172498</v>
      </c>
      <c r="DB19" s="1822">
        <v>5130.0258119564651</v>
      </c>
      <c r="DC19" s="1822">
        <v>5443.0810509275625</v>
      </c>
      <c r="DD19" s="1822">
        <v>5750.5818222655189</v>
      </c>
      <c r="DE19" s="1822">
        <v>5710.3125832663718</v>
      </c>
      <c r="DF19" s="1822">
        <v>5758.4746724542056</v>
      </c>
      <c r="DG19" s="1822">
        <v>5959.397761596053</v>
      </c>
      <c r="DH19" s="1822">
        <v>6010.7445699420923</v>
      </c>
      <c r="DI19" s="1822">
        <v>6251.2645854928669</v>
      </c>
      <c r="DJ19" s="1822">
        <v>6197.8239447022343</v>
      </c>
      <c r="DK19" s="1822">
        <v>6518.2124852456736</v>
      </c>
      <c r="DL19" s="1822">
        <v>6694.8616639441479</v>
      </c>
      <c r="DM19" s="1822">
        <v>6938.3843227535208</v>
      </c>
      <c r="DN19" s="1822">
        <v>7059.2925740474448</v>
      </c>
      <c r="DO19" s="1822">
        <v>7194.486580501728</v>
      </c>
      <c r="DP19" s="1822">
        <v>8128.0916428202418</v>
      </c>
      <c r="DQ19" s="1822">
        <v>7823.9660149598103</v>
      </c>
      <c r="DR19" s="1822">
        <v>7846.6493464419691</v>
      </c>
      <c r="DS19" s="1822">
        <v>8211.8823698641136</v>
      </c>
      <c r="DT19" s="1822">
        <v>8200.3832794454065</v>
      </c>
      <c r="DU19" s="1822">
        <v>8350.250768142716</v>
      </c>
      <c r="DV19" s="1822">
        <v>8620.9427831369485</v>
      </c>
      <c r="DW19" s="1822">
        <v>8793.8643953653573</v>
      </c>
      <c r="DX19" s="1822">
        <v>8694.7121724514855</v>
      </c>
      <c r="DY19" s="1822">
        <v>8728.7711541287772</v>
      </c>
      <c r="DZ19" s="1822">
        <v>9214.489434201103</v>
      </c>
      <c r="EA19" s="1822">
        <v>9711.3283686798695</v>
      </c>
      <c r="EB19" s="1830">
        <v>10211.402299683594</v>
      </c>
      <c r="EC19" s="1822">
        <v>10222.332954116249</v>
      </c>
      <c r="ED19" s="1822">
        <v>10094.069060725766</v>
      </c>
      <c r="EE19" s="1822">
        <v>10538.017713631962</v>
      </c>
      <c r="EF19" s="1822">
        <v>10408.207415558893</v>
      </c>
      <c r="EG19" s="1822">
        <v>10467.064294794603</v>
      </c>
      <c r="EH19" s="1822">
        <v>10846.03505629806</v>
      </c>
      <c r="EI19" s="1822">
        <v>10770.761848873177</v>
      </c>
      <c r="EJ19" s="1822">
        <v>10829.997572105436</v>
      </c>
      <c r="EK19" s="1822">
        <v>11170.805559980619</v>
      </c>
      <c r="EL19" s="1822">
        <v>12259.593060938609</v>
      </c>
      <c r="EM19" s="1822">
        <v>12924.817604880336</v>
      </c>
      <c r="EN19" s="1822">
        <v>13662.997730227897</v>
      </c>
      <c r="EO19" s="1822">
        <v>13644.880113453935</v>
      </c>
      <c r="EP19" s="1822">
        <v>13719.916499903175</v>
      </c>
      <c r="EQ19" s="1822">
        <v>14334.477738278556</v>
      </c>
      <c r="ER19" s="1822">
        <v>14728.894967466884</v>
      </c>
      <c r="ES19" s="1822">
        <v>14727.879022720956</v>
      </c>
      <c r="ET19" s="1822">
        <v>15202.103586882598</v>
      </c>
      <c r="EU19" s="1822">
        <v>15353.816940840243</v>
      </c>
      <c r="EV19" s="1822">
        <v>15388.720204203109</v>
      </c>
      <c r="EW19" s="1822">
        <v>15851.236993401928</v>
      </c>
      <c r="EX19" s="1822">
        <v>16929.136760063644</v>
      </c>
      <c r="EY19" s="1822">
        <v>17393.333277887974</v>
      </c>
      <c r="EZ19" s="1822">
        <v>18195.19298363358</v>
      </c>
      <c r="FA19" s="1822">
        <v>18097.369616466247</v>
      </c>
      <c r="FB19" s="1822">
        <v>18270.452459949025</v>
      </c>
      <c r="FC19" s="1822">
        <v>18500.157467865669</v>
      </c>
      <c r="FD19" s="1822">
        <v>19158.587843500882</v>
      </c>
      <c r="FE19" s="1822">
        <v>19831.396718738713</v>
      </c>
      <c r="FF19" s="1822">
        <v>20399.114386628025</v>
      </c>
      <c r="FG19" s="1822">
        <v>19905.348983996366</v>
      </c>
      <c r="FH19" s="1822">
        <v>20122.875878217408</v>
      </c>
      <c r="FI19" s="1822">
        <v>20411.935351197102</v>
      </c>
      <c r="FJ19" s="1822">
        <v>20641.988761557608</v>
      </c>
      <c r="FK19" s="1822">
        <v>21959.079737684358</v>
      </c>
      <c r="FL19" s="1822">
        <v>22620.053335860877</v>
      </c>
      <c r="FM19" s="1822">
        <v>22199.667277839661</v>
      </c>
      <c r="FN19" s="1822">
        <v>22505.781247253948</v>
      </c>
      <c r="FO19" s="1822">
        <v>22990.708119764291</v>
      </c>
      <c r="FP19" s="1822">
        <v>23061.032196089924</v>
      </c>
      <c r="FQ19" s="1822">
        <v>23213.450049336661</v>
      </c>
      <c r="FR19" s="1822">
        <v>23303.277481105026</v>
      </c>
      <c r="FS19" s="1822">
        <v>23302.68237357273</v>
      </c>
      <c r="FT19" s="1822">
        <v>23236.121534385136</v>
      </c>
      <c r="FU19" s="1822">
        <v>23997.957136976205</v>
      </c>
      <c r="FV19" s="1822">
        <v>24937.632707275174</v>
      </c>
      <c r="FW19" s="1822">
        <v>25843.728385295824</v>
      </c>
      <c r="FX19" s="1822">
        <v>26937.020026088958</v>
      </c>
      <c r="FY19" s="1822">
        <v>27754.30514062375</v>
      </c>
      <c r="FZ19" s="1822">
        <v>28317.752286344221</v>
      </c>
      <c r="GA19" s="1822">
        <v>29214.063960176238</v>
      </c>
      <c r="GB19" s="1822">
        <v>29683.59477109</v>
      </c>
      <c r="GC19" s="1822">
        <v>30371.462043450003</v>
      </c>
      <c r="GD19" s="1822">
        <v>30737.844904639998</v>
      </c>
      <c r="GE19" s="1822">
        <v>31501.402363579997</v>
      </c>
      <c r="GF19" s="1822">
        <v>31643.645813979994</v>
      </c>
      <c r="GG19" s="1822">
        <v>32052.351427629997</v>
      </c>
      <c r="GH19" s="1822">
        <v>33400.134675230001</v>
      </c>
      <c r="GI19" s="1822">
        <v>34743.602422427008</v>
      </c>
      <c r="GJ19" s="1822">
        <v>36843.073443599998</v>
      </c>
      <c r="GK19" s="1822">
        <v>36835.267630369999</v>
      </c>
      <c r="GL19" s="1822">
        <v>37673.404077940002</v>
      </c>
      <c r="GM19" s="1822">
        <v>38387.800229899993</v>
      </c>
      <c r="GN19" s="1822">
        <v>39512.449471239997</v>
      </c>
      <c r="GO19" s="1822">
        <v>40416.767173649998</v>
      </c>
      <c r="GP19" s="1822">
        <v>41466.520178419996</v>
      </c>
      <c r="GQ19" s="1822">
        <v>37355.347444189996</v>
      </c>
      <c r="GR19" s="1822">
        <v>39735.976359669992</v>
      </c>
      <c r="GS19" s="1822">
        <v>39526.200408240009</v>
      </c>
      <c r="GT19" s="1822">
        <v>42346.686249930004</v>
      </c>
      <c r="GU19" s="1822">
        <v>43822.290292420003</v>
      </c>
      <c r="GV19" s="1822">
        <v>46455.232262569996</v>
      </c>
      <c r="GW19" s="1822">
        <v>46129.571370369995</v>
      </c>
      <c r="GX19" s="1822">
        <v>44928.195801520007</v>
      </c>
      <c r="GY19" s="1822">
        <v>45333.789725369999</v>
      </c>
      <c r="GZ19" s="1822">
        <v>45962.806568259999</v>
      </c>
      <c r="HA19" s="1822">
        <v>47218.013896600009</v>
      </c>
      <c r="HB19" s="1822">
        <v>46457.814461069996</v>
      </c>
      <c r="HC19" s="1822">
        <v>47038.162062570009</v>
      </c>
      <c r="HD19" s="1822">
        <v>47895.479972699999</v>
      </c>
      <c r="HE19" s="1822">
        <v>48344.65028781999</v>
      </c>
      <c r="HF19" s="1822">
        <v>50723.607555319984</v>
      </c>
      <c r="HG19" s="1822">
        <v>52926.461216220014</v>
      </c>
      <c r="HH19" s="1822">
        <v>56692.089484310003</v>
      </c>
      <c r="HI19" s="1822">
        <v>58436.426557949992</v>
      </c>
      <c r="HJ19" s="1822">
        <v>58346.763336030002</v>
      </c>
      <c r="HK19" s="1822">
        <v>58139.799445820005</v>
      </c>
      <c r="HL19" s="1822">
        <v>58195.15547587</v>
      </c>
      <c r="HM19" s="1822">
        <v>58400.169045799994</v>
      </c>
      <c r="HN19" s="1822">
        <v>59903.811770170003</v>
      </c>
      <c r="HO19" s="1822">
        <v>61134.323523160005</v>
      </c>
      <c r="HP19" s="1822">
        <v>59845.296448949994</v>
      </c>
      <c r="HQ19" s="1822">
        <v>59491.095949230003</v>
      </c>
      <c r="HR19" s="1822">
        <v>63669.192260639997</v>
      </c>
      <c r="HS19" s="1822">
        <v>63696.506003809991</v>
      </c>
      <c r="HT19" s="1822">
        <v>66170.140378889992</v>
      </c>
      <c r="HU19" s="168">
        <v>65731.090098460016</v>
      </c>
      <c r="HV19" s="1822">
        <v>65460.473693220018</v>
      </c>
      <c r="HW19" s="1822">
        <v>67318.473022650011</v>
      </c>
      <c r="HX19" s="1822">
        <v>68362.477453300002</v>
      </c>
      <c r="HY19" s="1822">
        <v>68909.368989229988</v>
      </c>
      <c r="HZ19" s="1822">
        <v>68402.243526419988</v>
      </c>
      <c r="IA19" s="1822">
        <v>71413.775289390003</v>
      </c>
      <c r="IB19" s="1822">
        <v>73665.715332000007</v>
      </c>
      <c r="IC19" s="1822">
        <v>73821.710330270012</v>
      </c>
      <c r="ID19" s="1822">
        <v>74641.050000740011</v>
      </c>
      <c r="IE19" s="1822">
        <v>75899.850450030004</v>
      </c>
      <c r="IF19" s="167">
        <v>76380.392905949993</v>
      </c>
      <c r="IG19" s="168">
        <v>78580.204892339985</v>
      </c>
      <c r="IH19" s="1822">
        <v>80115.311266770004</v>
      </c>
      <c r="II19" s="1822">
        <v>81837.162540630001</v>
      </c>
      <c r="IJ19" s="1822">
        <v>81021.349239100004</v>
      </c>
      <c r="IK19" s="1822">
        <v>81870.592630250001</v>
      </c>
      <c r="IL19" s="1822">
        <v>83517.122793200004</v>
      </c>
      <c r="IM19" s="1822">
        <v>81991.64126008001</v>
      </c>
      <c r="IN19" s="1822">
        <v>82381.983793500011</v>
      </c>
      <c r="IO19" s="1822">
        <v>85873.07757768</v>
      </c>
      <c r="IP19" s="1822">
        <v>86834.804293330017</v>
      </c>
      <c r="IQ19" s="1822">
        <v>89750.089682549995</v>
      </c>
      <c r="IR19" s="167">
        <v>92952.946840770004</v>
      </c>
      <c r="IS19" s="168">
        <v>91907.41975459001</v>
      </c>
      <c r="IT19" s="1822">
        <v>91762.66971923488</v>
      </c>
      <c r="IU19" s="1822">
        <v>92905.067483499995</v>
      </c>
      <c r="IV19" s="1822">
        <v>94556.024026870014</v>
      </c>
      <c r="IW19" s="1822">
        <v>98539.995509399989</v>
      </c>
      <c r="IX19" s="1822">
        <v>100498.9107175</v>
      </c>
      <c r="IY19" s="1822">
        <v>101564.14245032001</v>
      </c>
      <c r="IZ19" s="1822">
        <v>102814.67947224999</v>
      </c>
      <c r="JA19" s="1822">
        <v>109134.38009739984</v>
      </c>
      <c r="JB19" s="1822">
        <v>112859.6923978</v>
      </c>
      <c r="JC19" s="1822">
        <v>116597.73971027001</v>
      </c>
      <c r="JD19" s="1822">
        <v>120521.81782764959</v>
      </c>
      <c r="JE19" s="168">
        <v>117976.84571038002</v>
      </c>
      <c r="JF19" s="1822">
        <v>118467.48271371001</v>
      </c>
      <c r="JG19" s="1822">
        <v>119445.21877834001</v>
      </c>
      <c r="JH19" s="1822">
        <v>118933.79208647001</v>
      </c>
      <c r="JI19" s="1822">
        <v>120451.54930964</v>
      </c>
      <c r="JJ19" s="1822">
        <v>121891.32472051999</v>
      </c>
      <c r="JK19" s="1822">
        <v>122643.75944467001</v>
      </c>
      <c r="JL19" s="1822">
        <v>123548.57319343353</v>
      </c>
      <c r="JM19" s="1822">
        <v>124596.59942657</v>
      </c>
      <c r="JN19" s="1822">
        <v>129231.00684510004</v>
      </c>
      <c r="JO19" s="1822">
        <v>131645.92341625001</v>
      </c>
      <c r="JP19" s="167">
        <v>135555.74987959</v>
      </c>
      <c r="JQ19" s="168">
        <v>137474.29002280999</v>
      </c>
      <c r="JR19" s="1822">
        <v>139444.37799699997</v>
      </c>
      <c r="JS19" s="1822">
        <v>142729.13304925003</v>
      </c>
      <c r="JT19" s="1822">
        <v>142563.67153863172</v>
      </c>
      <c r="JU19" s="1822">
        <v>142642.7505114846</v>
      </c>
      <c r="JV19" s="1822">
        <v>145156.93176095004</v>
      </c>
      <c r="JW19" s="1822">
        <v>150415.50067821235</v>
      </c>
      <c r="JX19" s="1822">
        <v>152455.82935356</v>
      </c>
      <c r="JY19" s="1822">
        <v>160157.59126564002</v>
      </c>
      <c r="JZ19" s="1822">
        <v>187659.20183674002</v>
      </c>
      <c r="KA19" s="1822">
        <v>194979.43782418003</v>
      </c>
      <c r="KB19" s="167">
        <v>180266.84155705004</v>
      </c>
      <c r="KC19" s="168">
        <f>SUM(KC15:KC18)</f>
        <v>196993.66854724998</v>
      </c>
      <c r="KD19" s="1822">
        <f t="shared" ref="KD19:KY19" si="21">SUM(KD15:KD18)</f>
        <v>202112.25256565621</v>
      </c>
      <c r="KE19" s="1822">
        <f t="shared" si="21"/>
        <v>206986.4103591505</v>
      </c>
      <c r="KF19" s="1822">
        <f t="shared" si="21"/>
        <v>207528.19492824003</v>
      </c>
      <c r="KG19" s="1822">
        <f t="shared" si="21"/>
        <v>206945.27959700004</v>
      </c>
      <c r="KH19" s="1822">
        <f t="shared" si="21"/>
        <v>209620.61208254</v>
      </c>
      <c r="KI19" s="1822">
        <f t="shared" si="21"/>
        <v>212656.63973592001</v>
      </c>
      <c r="KJ19" s="1822">
        <f t="shared" si="21"/>
        <v>214595.08893873001</v>
      </c>
      <c r="KK19" s="1822">
        <f t="shared" si="21"/>
        <v>219162.16843312001</v>
      </c>
      <c r="KL19" s="1822">
        <f t="shared" si="21"/>
        <v>225838.94907035999</v>
      </c>
      <c r="KM19" s="1822">
        <f t="shared" si="21"/>
        <v>233847.38207635999</v>
      </c>
      <c r="KN19" s="167">
        <f t="shared" si="21"/>
        <v>250019.19883919999</v>
      </c>
      <c r="KO19" s="168">
        <f t="shared" si="21"/>
        <v>246176.39949471</v>
      </c>
      <c r="KP19" s="1822">
        <f t="shared" si="21"/>
        <v>253699.43137875997</v>
      </c>
      <c r="KQ19" s="1822">
        <f t="shared" si="21"/>
        <v>261119.50113219002</v>
      </c>
      <c r="KR19" s="1822">
        <f t="shared" si="21"/>
        <v>269605.05899978004</v>
      </c>
      <c r="KS19" s="1822">
        <f t="shared" si="21"/>
        <v>276087.83013691998</v>
      </c>
      <c r="KT19" s="1822">
        <f t="shared" si="21"/>
        <v>281039.02442035999</v>
      </c>
      <c r="KU19" s="1822">
        <f t="shared" si="21"/>
        <v>287681.83114051004</v>
      </c>
      <c r="KV19" s="1822">
        <f t="shared" si="21"/>
        <v>294288.22608007013</v>
      </c>
      <c r="KW19" s="1822">
        <f t="shared" si="21"/>
        <v>311180.27996148996</v>
      </c>
      <c r="KX19" s="1822">
        <f t="shared" si="21"/>
        <v>324754.49801620998</v>
      </c>
      <c r="KY19" s="1822">
        <f t="shared" si="21"/>
        <v>326166.61675261002</v>
      </c>
      <c r="KZ19" s="167">
        <f>SUM(KZ15:KZ18)</f>
        <v>329781.29234832001</v>
      </c>
      <c r="LA19" s="168">
        <f t="shared" ref="LA19:LE19" si="22">SUM(LA15:LA18)</f>
        <v>333079.86457609001</v>
      </c>
      <c r="LB19" s="1822">
        <f t="shared" si="22"/>
        <v>337575.65166948002</v>
      </c>
      <c r="LC19" s="1822">
        <f t="shared" si="22"/>
        <v>343931.91766342998</v>
      </c>
      <c r="LD19" s="1822">
        <f t="shared" si="22"/>
        <v>341660.84192643</v>
      </c>
      <c r="LE19" s="1822">
        <f t="shared" si="22"/>
        <v>326010.31803940004</v>
      </c>
      <c r="LF19" s="1822">
        <f>SUM(LF15:LF18)</f>
        <v>324994.62122182001</v>
      </c>
      <c r="LG19" s="1822">
        <f t="shared" ref="LG19:LH19" si="23">SUM(LG15:LG18)</f>
        <v>336815.76129877998</v>
      </c>
      <c r="LH19" s="1822">
        <f t="shared" si="23"/>
        <v>343049.00446565007</v>
      </c>
      <c r="LI19" s="1822">
        <f t="shared" ref="LI19:LL19" si="24">SUM(LI15:LI18)</f>
        <v>354571.85929561988</v>
      </c>
      <c r="LJ19" s="1822">
        <f t="shared" si="24"/>
        <v>351362.27874853002</v>
      </c>
      <c r="LK19" s="1822">
        <f t="shared" si="24"/>
        <v>359982.83603583998</v>
      </c>
      <c r="LL19" s="167">
        <f t="shared" si="24"/>
        <v>384293.30614539003</v>
      </c>
    </row>
    <row r="20" spans="1:327" ht="27.75" customHeight="1" x14ac:dyDescent="0.45">
      <c r="A20" s="1530" t="s">
        <v>147</v>
      </c>
      <c r="B20" s="165"/>
      <c r="C20" s="165"/>
      <c r="D20" s="165"/>
      <c r="E20" s="188"/>
      <c r="F20" s="188"/>
      <c r="G20" s="188"/>
      <c r="H20" s="161"/>
      <c r="I20" s="161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82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74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79"/>
      <c r="IG20" s="174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79"/>
      <c r="IS20" s="174"/>
      <c r="IT20" s="165"/>
      <c r="IU20" s="165"/>
      <c r="IV20" s="165"/>
      <c r="IW20" s="165"/>
      <c r="IX20" s="165"/>
      <c r="IY20" s="165"/>
      <c r="IZ20" s="165"/>
      <c r="JA20" s="165"/>
      <c r="JB20" s="165"/>
      <c r="JC20" s="165"/>
      <c r="JD20" s="165"/>
      <c r="JE20" s="174"/>
      <c r="JF20" s="165"/>
      <c r="JG20" s="165"/>
      <c r="JH20" s="165"/>
      <c r="JI20" s="165"/>
      <c r="JJ20" s="165"/>
      <c r="JK20" s="165"/>
      <c r="JL20" s="165"/>
      <c r="JM20" s="165"/>
      <c r="JN20" s="165"/>
      <c r="JO20" s="165"/>
      <c r="JP20" s="179"/>
      <c r="JQ20" s="174"/>
      <c r="JR20" s="165"/>
      <c r="JS20" s="165"/>
      <c r="JT20" s="165"/>
      <c r="JU20" s="165"/>
      <c r="JV20" s="165"/>
      <c r="JW20" s="165"/>
      <c r="JX20" s="165"/>
      <c r="JY20" s="165"/>
      <c r="JZ20" s="165"/>
      <c r="KA20" s="165"/>
      <c r="KB20" s="179"/>
      <c r="KC20" s="174"/>
      <c r="KD20" s="165"/>
      <c r="KE20" s="165"/>
      <c r="KF20" s="165"/>
      <c r="KG20" s="165"/>
      <c r="KH20" s="165"/>
      <c r="KI20" s="165"/>
      <c r="KJ20" s="165"/>
      <c r="KK20" s="165"/>
      <c r="KL20" s="165"/>
      <c r="KM20" s="165"/>
      <c r="KN20" s="179"/>
      <c r="KO20" s="174"/>
      <c r="KP20" s="165"/>
      <c r="KQ20" s="165"/>
      <c r="KR20" s="165"/>
      <c r="KS20" s="165"/>
      <c r="KT20" s="165"/>
      <c r="KU20" s="165"/>
      <c r="KV20" s="165"/>
      <c r="KW20" s="165"/>
      <c r="KX20" s="165"/>
      <c r="KY20" s="165"/>
      <c r="KZ20" s="179"/>
      <c r="LA20" s="174"/>
      <c r="LB20" s="165"/>
      <c r="LC20" s="165"/>
      <c r="LD20" s="165"/>
      <c r="LE20" s="165"/>
      <c r="LF20" s="165"/>
      <c r="LG20" s="165"/>
      <c r="LH20" s="165"/>
      <c r="LI20" s="1822"/>
      <c r="LJ20" s="165"/>
      <c r="LK20" s="165"/>
      <c r="LL20" s="179"/>
      <c r="LN20" s="189"/>
    </row>
    <row r="21" spans="1:327" ht="27.75" customHeight="1" x14ac:dyDescent="0.45">
      <c r="A21" s="1531" t="s">
        <v>148</v>
      </c>
      <c r="B21" s="165">
        <v>134.38221661908796</v>
      </c>
      <c r="C21" s="165">
        <v>134.07568867682201</v>
      </c>
      <c r="D21" s="165">
        <v>127.758268947931</v>
      </c>
      <c r="E21" s="188">
        <v>131.23662055338701</v>
      </c>
      <c r="F21" s="188">
        <v>137.18014282235714</v>
      </c>
      <c r="G21" s="188">
        <v>143.30157542688315</v>
      </c>
      <c r="H21" s="188">
        <v>148.59205329908201</v>
      </c>
      <c r="I21" s="188">
        <v>139.0658509072052</v>
      </c>
      <c r="J21" s="175">
        <v>154.15643043165218</v>
      </c>
      <c r="K21" s="175">
        <v>173.36798868613297</v>
      </c>
      <c r="L21" s="175">
        <v>201.83867167762216</v>
      </c>
      <c r="M21" s="175">
        <v>197.15587636408671</v>
      </c>
      <c r="N21" s="175">
        <v>190.86638877710269</v>
      </c>
      <c r="O21" s="175">
        <v>197.23968564225453</v>
      </c>
      <c r="P21" s="175">
        <v>206.85674802202519</v>
      </c>
      <c r="Q21" s="175">
        <v>207.42949906924119</v>
      </c>
      <c r="R21" s="175">
        <v>210.2926058274922</v>
      </c>
      <c r="S21" s="175">
        <v>226.30134018340496</v>
      </c>
      <c r="T21" s="175">
        <v>233.75150559762969</v>
      </c>
      <c r="U21" s="175">
        <v>251.42621754170256</v>
      </c>
      <c r="V21" s="175">
        <v>251.57682259783857</v>
      </c>
      <c r="W21" s="175">
        <v>277.69488850204357</v>
      </c>
      <c r="X21" s="175">
        <v>308.00145244123956</v>
      </c>
      <c r="Y21" s="175">
        <v>329.96702698062518</v>
      </c>
      <c r="Z21" s="175">
        <v>317.94264968435306</v>
      </c>
      <c r="AA21" s="175">
        <v>294.01208616214348</v>
      </c>
      <c r="AB21" s="175">
        <v>289.38870952803546</v>
      </c>
      <c r="AC21" s="175">
        <v>287.41751843413715</v>
      </c>
      <c r="AD21" s="175">
        <v>288.77742280736641</v>
      </c>
      <c r="AE21" s="175">
        <v>323.24317364049267</v>
      </c>
      <c r="AF21" s="175">
        <v>293.24617006801907</v>
      </c>
      <c r="AG21" s="175">
        <v>315.95398086005736</v>
      </c>
      <c r="AH21" s="175">
        <v>324.92230317630941</v>
      </c>
      <c r="AI21" s="175">
        <v>385.72470020358548</v>
      </c>
      <c r="AJ21" s="175">
        <v>404.44315315089779</v>
      </c>
      <c r="AK21" s="175">
        <v>392.43059725713681</v>
      </c>
      <c r="AL21" s="175">
        <v>369.50676378163672</v>
      </c>
      <c r="AM21" s="175">
        <v>366.38359562533179</v>
      </c>
      <c r="AN21" s="175">
        <v>370.11216822645741</v>
      </c>
      <c r="AO21" s="175">
        <v>362.75989288802248</v>
      </c>
      <c r="AP21" s="175">
        <v>366.38473452791254</v>
      </c>
      <c r="AQ21" s="175">
        <v>386.84088495037952</v>
      </c>
      <c r="AR21" s="175">
        <v>395.00249782192031</v>
      </c>
      <c r="AS21" s="175">
        <v>381.40964362396249</v>
      </c>
      <c r="AT21" s="175">
        <v>429.12317969599917</v>
      </c>
      <c r="AU21" s="175">
        <v>484.6015774246826</v>
      </c>
      <c r="AV21" s="175">
        <v>576.70040280163016</v>
      </c>
      <c r="AW21" s="175">
        <v>527.18806882026695</v>
      </c>
      <c r="AX21" s="175">
        <v>502.81128702177705</v>
      </c>
      <c r="AY21" s="175">
        <v>478.93758689230566</v>
      </c>
      <c r="AZ21" s="175">
        <v>489.98178740055982</v>
      </c>
      <c r="BA21" s="175">
        <v>511.5383006754837</v>
      </c>
      <c r="BB21" s="165">
        <v>508.48416088692881</v>
      </c>
      <c r="BC21" s="165">
        <v>501.50770092537664</v>
      </c>
      <c r="BD21" s="165">
        <v>520.64790460164545</v>
      </c>
      <c r="BE21" s="165">
        <v>514.42738559086422</v>
      </c>
      <c r="BF21" s="165">
        <v>569.09625237135469</v>
      </c>
      <c r="BG21" s="165">
        <v>611.43675610322555</v>
      </c>
      <c r="BH21" s="165">
        <v>769.26690429805046</v>
      </c>
      <c r="BI21" s="165">
        <v>725.08860619006145</v>
      </c>
      <c r="BJ21" s="165">
        <v>675.29883718951737</v>
      </c>
      <c r="BK21" s="1828">
        <v>647.8978888490534</v>
      </c>
      <c r="BL21" s="165">
        <v>717.77546455329241</v>
      </c>
      <c r="BM21" s="165">
        <v>690.86165775938912</v>
      </c>
      <c r="BN21" s="165">
        <v>688.62607148475217</v>
      </c>
      <c r="BO21" s="165">
        <v>691.12578702063172</v>
      </c>
      <c r="BP21" s="165">
        <v>693.66771487760082</v>
      </c>
      <c r="BQ21" s="165">
        <v>706.86164255069582</v>
      </c>
      <c r="BR21" s="165">
        <v>732.7711995327453</v>
      </c>
      <c r="BS21" s="165">
        <v>808.71921301502425</v>
      </c>
      <c r="BT21" s="165">
        <v>911.75049916758906</v>
      </c>
      <c r="BU21" s="165">
        <v>850.26326245995074</v>
      </c>
      <c r="BV21" s="165">
        <v>808.42248531292682</v>
      </c>
      <c r="BW21" s="165">
        <v>808.62115492984378</v>
      </c>
      <c r="BX21" s="165">
        <v>816.19729709202011</v>
      </c>
      <c r="BY21" s="165">
        <v>813.86451979445019</v>
      </c>
      <c r="BZ21" s="165">
        <v>796.76814832057028</v>
      </c>
      <c r="CA21" s="165">
        <v>801.36823182216722</v>
      </c>
      <c r="CB21" s="165">
        <v>886.81491245785935</v>
      </c>
      <c r="CC21" s="1825">
        <v>843.27823594174549</v>
      </c>
      <c r="CD21" s="165">
        <v>889.35999018451048</v>
      </c>
      <c r="CE21" s="165">
        <v>966.70303921156858</v>
      </c>
      <c r="CF21" s="165">
        <v>1013.9597610048506</v>
      </c>
      <c r="CG21" s="165">
        <v>1013.7411735871641</v>
      </c>
      <c r="CH21" s="165">
        <v>962.43653760830648</v>
      </c>
      <c r="CI21" s="165">
        <v>930.84686798189762</v>
      </c>
      <c r="CJ21" s="165">
        <v>967.55332794147546</v>
      </c>
      <c r="CK21" s="165">
        <v>1002.3347748700482</v>
      </c>
      <c r="CL21" s="165">
        <v>953.39687804673235</v>
      </c>
      <c r="CM21" s="165">
        <v>1041.4861227229821</v>
      </c>
      <c r="CN21" s="165">
        <v>994.96572528556067</v>
      </c>
      <c r="CO21" s="165">
        <v>984.20677597000952</v>
      </c>
      <c r="CP21" s="165">
        <v>1076.4178489632718</v>
      </c>
      <c r="CQ21" s="165">
        <v>1166.2454032881597</v>
      </c>
      <c r="CR21" s="165">
        <v>1341.2910767588185</v>
      </c>
      <c r="CS21" s="165">
        <v>1222.390619572516</v>
      </c>
      <c r="CT21" s="165">
        <v>1182.8868163399959</v>
      </c>
      <c r="CU21" s="165">
        <v>1181.250683012488</v>
      </c>
      <c r="CV21" s="165">
        <v>1159.342905054943</v>
      </c>
      <c r="CW21" s="165">
        <v>1228.449388406274</v>
      </c>
      <c r="CX21" s="165">
        <v>1231.0442774925411</v>
      </c>
      <c r="CY21" s="165">
        <v>1454.4975238605771</v>
      </c>
      <c r="CZ21" s="165">
        <v>1379.5048443700002</v>
      </c>
      <c r="DA21" s="165">
        <v>1485.3588957399998</v>
      </c>
      <c r="DB21" s="165">
        <v>1526.9910288446999</v>
      </c>
      <c r="DC21" s="165">
        <v>1589.2925503311003</v>
      </c>
      <c r="DD21" s="165">
        <v>1750.6214571199998</v>
      </c>
      <c r="DE21" s="165">
        <v>1635.0252377457996</v>
      </c>
      <c r="DF21" s="165">
        <v>1598.3168882169</v>
      </c>
      <c r="DG21" s="165">
        <v>1577.2136081572999</v>
      </c>
      <c r="DH21" s="165">
        <v>1595.8012845301998</v>
      </c>
      <c r="DI21" s="165">
        <v>1670.7958012468</v>
      </c>
      <c r="DJ21" s="165">
        <v>1730.4150408557005</v>
      </c>
      <c r="DK21" s="165">
        <v>1648.6773296371998</v>
      </c>
      <c r="DL21" s="165">
        <v>1674.7871744896004</v>
      </c>
      <c r="DM21" s="165">
        <v>1762.8274712638001</v>
      </c>
      <c r="DN21" s="165">
        <v>1847.4726352700002</v>
      </c>
      <c r="DO21" s="165">
        <v>1927.7388465055999</v>
      </c>
      <c r="DP21" s="165">
        <v>2432.9403830027004</v>
      </c>
      <c r="DQ21" s="165">
        <v>2193.6832886162001</v>
      </c>
      <c r="DR21" s="165">
        <v>2114.6711256625999</v>
      </c>
      <c r="DS21" s="165">
        <v>1989.2565185527994</v>
      </c>
      <c r="DT21" s="165">
        <v>2145.6193977664998</v>
      </c>
      <c r="DU21" s="165">
        <v>2107.8643752365001</v>
      </c>
      <c r="DV21" s="165">
        <v>2066.01533943</v>
      </c>
      <c r="DW21" s="165">
        <v>2151.4435508400002</v>
      </c>
      <c r="DX21" s="165">
        <v>2157.4145687199989</v>
      </c>
      <c r="DY21" s="165">
        <v>2141.0701575094008</v>
      </c>
      <c r="DZ21" s="165">
        <v>2546.3476782055009</v>
      </c>
      <c r="EA21" s="165">
        <v>2720.457965100501</v>
      </c>
      <c r="EB21" s="165">
        <v>3040.9337052200012</v>
      </c>
      <c r="EC21" s="165">
        <v>2812.9279855336003</v>
      </c>
      <c r="ED21" s="165">
        <v>2695.3771979103999</v>
      </c>
      <c r="EE21" s="165">
        <v>3135.3627636494002</v>
      </c>
      <c r="EF21" s="165">
        <v>2911.1173524193991</v>
      </c>
      <c r="EG21" s="165">
        <v>2860.3859560674</v>
      </c>
      <c r="EH21" s="165">
        <v>2782.5773030374003</v>
      </c>
      <c r="EI21" s="165">
        <v>2962.9599160274001</v>
      </c>
      <c r="EJ21" s="165">
        <v>2948.4182426500006</v>
      </c>
      <c r="EK21" s="165">
        <v>3149.7702589700007</v>
      </c>
      <c r="EL21" s="165">
        <v>3622.224445280001</v>
      </c>
      <c r="EM21" s="165">
        <v>3870.5022621200005</v>
      </c>
      <c r="EN21" s="165">
        <v>4409.5883331100003</v>
      </c>
      <c r="EO21" s="165">
        <v>3982.5406928200005</v>
      </c>
      <c r="EP21" s="165">
        <v>4083.4748757300008</v>
      </c>
      <c r="EQ21" s="165">
        <v>4313.4709897900002</v>
      </c>
      <c r="ER21" s="165">
        <v>4337.0825142700005</v>
      </c>
      <c r="ES21" s="165">
        <v>4382.4396227200014</v>
      </c>
      <c r="ET21" s="165">
        <v>4243.4260161400007</v>
      </c>
      <c r="EU21" s="165">
        <v>4523.709903920002</v>
      </c>
      <c r="EV21" s="165">
        <v>4375.3404140399998</v>
      </c>
      <c r="EW21" s="165">
        <v>4341.4083111400014</v>
      </c>
      <c r="EX21" s="165">
        <v>5118.3008610800007</v>
      </c>
      <c r="EY21" s="165">
        <v>5558.5938979200018</v>
      </c>
      <c r="EZ21" s="165">
        <v>5779.548861440001</v>
      </c>
      <c r="FA21" s="165">
        <v>5526.8731307700018</v>
      </c>
      <c r="FB21" s="165">
        <v>5103.3061057700024</v>
      </c>
      <c r="FC21" s="165">
        <v>5041.55149944</v>
      </c>
      <c r="FD21" s="165">
        <v>5214.2360187699996</v>
      </c>
      <c r="FE21" s="165">
        <v>5948.2212069599991</v>
      </c>
      <c r="FF21" s="165">
        <v>6155.8672183300005</v>
      </c>
      <c r="FG21" s="165">
        <v>6243.4257823299995</v>
      </c>
      <c r="FH21" s="165">
        <v>5755.8473011500009</v>
      </c>
      <c r="FI21" s="165">
        <v>6481.845149200004</v>
      </c>
      <c r="FJ21" s="165">
        <v>6655.7382761199997</v>
      </c>
      <c r="FK21" s="165">
        <v>7273.5359353499998</v>
      </c>
      <c r="FL21" s="165">
        <v>7860.4381010399993</v>
      </c>
      <c r="FM21" s="165">
        <v>7340.6715231299995</v>
      </c>
      <c r="FN21" s="165">
        <v>7541.9736634299998</v>
      </c>
      <c r="FO21" s="165">
        <v>7427.8605306999989</v>
      </c>
      <c r="FP21" s="165">
        <v>7632.9966030300011</v>
      </c>
      <c r="FQ21" s="165">
        <v>7405.5255735399987</v>
      </c>
      <c r="FR21" s="165">
        <v>7293.7187035899997</v>
      </c>
      <c r="FS21" s="165">
        <v>7466.3811875900028</v>
      </c>
      <c r="FT21" s="165">
        <v>7416.8564901399996</v>
      </c>
      <c r="FU21" s="165">
        <v>7844.669369420003</v>
      </c>
      <c r="FV21" s="165">
        <v>7894.8506616800014</v>
      </c>
      <c r="FW21" s="165">
        <v>8347.080124310005</v>
      </c>
      <c r="FX21" s="165">
        <v>9051.1220904300008</v>
      </c>
      <c r="FY21" s="165">
        <v>8546.173212560001</v>
      </c>
      <c r="FZ21" s="165">
        <v>8955.3076617999977</v>
      </c>
      <c r="GA21" s="165">
        <v>9115.6582901400034</v>
      </c>
      <c r="GB21" s="165">
        <v>9824.0359874900041</v>
      </c>
      <c r="GC21" s="165">
        <v>10231.12591888</v>
      </c>
      <c r="GD21" s="165">
        <v>9976.6808416900003</v>
      </c>
      <c r="GE21" s="165">
        <v>10408.11067</v>
      </c>
      <c r="GF21" s="165">
        <v>10431.970923949995</v>
      </c>
      <c r="GG21" s="165">
        <v>10619.489912109997</v>
      </c>
      <c r="GH21" s="165">
        <v>11596.629139999999</v>
      </c>
      <c r="GI21" s="165">
        <v>12309.240320000001</v>
      </c>
      <c r="GJ21" s="165">
        <v>11784.640742379996</v>
      </c>
      <c r="GK21" s="165">
        <v>11784.640740000001</v>
      </c>
      <c r="GL21" s="165">
        <v>11500.292461959998</v>
      </c>
      <c r="GM21" s="165">
        <v>11286.19749282</v>
      </c>
      <c r="GN21" s="165">
        <v>11367.974425639997</v>
      </c>
      <c r="GO21" s="165">
        <v>12045.849551339998</v>
      </c>
      <c r="GP21" s="165">
        <v>11320.67481891</v>
      </c>
      <c r="GQ21" s="165">
        <v>11155.049258359999</v>
      </c>
      <c r="GR21" s="165">
        <v>11355.042834249998</v>
      </c>
      <c r="GS21" s="165">
        <v>11354.60376686</v>
      </c>
      <c r="GT21" s="165">
        <v>13000.288770220001</v>
      </c>
      <c r="GU21" s="165">
        <v>13335.34969924</v>
      </c>
      <c r="GV21" s="165">
        <v>14636.28278039</v>
      </c>
      <c r="GW21" s="165">
        <v>15394.369851059999</v>
      </c>
      <c r="GX21" s="165">
        <v>13253.453462130003</v>
      </c>
      <c r="GY21" s="165">
        <v>14215.462896659999</v>
      </c>
      <c r="GZ21" s="165">
        <v>14617.309483160003</v>
      </c>
      <c r="HA21" s="165">
        <v>13943.569796330003</v>
      </c>
      <c r="HB21" s="165">
        <v>14706.762161399998</v>
      </c>
      <c r="HC21" s="165">
        <v>14951.804770660001</v>
      </c>
      <c r="HD21" s="165">
        <v>14535.097711789993</v>
      </c>
      <c r="HE21" s="165">
        <v>15398.53775379999</v>
      </c>
      <c r="HF21" s="165">
        <v>16672.546556469992</v>
      </c>
      <c r="HG21" s="165">
        <v>17447.882773980004</v>
      </c>
      <c r="HH21" s="165">
        <v>18968.001424489998</v>
      </c>
      <c r="HI21" s="165">
        <v>17509.300107819996</v>
      </c>
      <c r="HJ21" s="165">
        <v>16447.427956299998</v>
      </c>
      <c r="HK21" s="165">
        <v>17519.823301820001</v>
      </c>
      <c r="HL21" s="165">
        <v>17796.285226269989</v>
      </c>
      <c r="HM21" s="165">
        <v>16566.132002119997</v>
      </c>
      <c r="HN21" s="165">
        <v>17784.867519959989</v>
      </c>
      <c r="HO21" s="165">
        <v>18869.45286283</v>
      </c>
      <c r="HP21" s="165">
        <v>17393.969032589997</v>
      </c>
      <c r="HQ21" s="165">
        <v>17321.655135200002</v>
      </c>
      <c r="HR21" s="165">
        <v>19067.832720040002</v>
      </c>
      <c r="HS21" s="165">
        <v>20062.656463009986</v>
      </c>
      <c r="HT21" s="165">
        <v>21471.519704429997</v>
      </c>
      <c r="HU21" s="174">
        <v>20487.315552540003</v>
      </c>
      <c r="HV21" s="165">
        <v>20182.669619299999</v>
      </c>
      <c r="HW21" s="165">
        <v>20245.609393570001</v>
      </c>
      <c r="HX21" s="165">
        <v>20434.652817750004</v>
      </c>
      <c r="HY21" s="165">
        <v>19960.828775519996</v>
      </c>
      <c r="HZ21" s="165">
        <v>20259.32920009</v>
      </c>
      <c r="IA21" s="165">
        <v>19984.767513749994</v>
      </c>
      <c r="IB21" s="165">
        <v>19867.743011490002</v>
      </c>
      <c r="IC21" s="165">
        <v>20196.059528670005</v>
      </c>
      <c r="ID21" s="165">
        <v>19878.524317269999</v>
      </c>
      <c r="IE21" s="165">
        <v>20936.315190160003</v>
      </c>
      <c r="IF21" s="179">
        <v>21501.038971869992</v>
      </c>
      <c r="IG21" s="174">
        <v>22097.817890000002</v>
      </c>
      <c r="IH21" s="165">
        <v>22066.415129999998</v>
      </c>
      <c r="II21" s="165">
        <v>23658.196801969993</v>
      </c>
      <c r="IJ21" s="165">
        <v>21977.251873049998</v>
      </c>
      <c r="IK21" s="165">
        <v>22072.884884010004</v>
      </c>
      <c r="IL21" s="165">
        <v>21906.296631529993</v>
      </c>
      <c r="IM21" s="165">
        <v>22923.980950050001</v>
      </c>
      <c r="IN21" s="165">
        <v>22848.619669399999</v>
      </c>
      <c r="IO21" s="165">
        <v>23027.842901060001</v>
      </c>
      <c r="IP21" s="165">
        <v>25060.175838840001</v>
      </c>
      <c r="IQ21" s="165">
        <v>25304.360718210002</v>
      </c>
      <c r="IR21" s="179">
        <v>28896.021872600013</v>
      </c>
      <c r="IS21" s="174">
        <v>27432.018736299997</v>
      </c>
      <c r="IT21" s="165">
        <v>26284.638305700006</v>
      </c>
      <c r="IU21" s="165">
        <v>28486.640842659996</v>
      </c>
      <c r="IV21" s="165">
        <v>26747.382562960007</v>
      </c>
      <c r="IW21" s="165">
        <v>27001.534681710003</v>
      </c>
      <c r="IX21" s="165">
        <v>25546.832605339998</v>
      </c>
      <c r="IY21" s="165">
        <v>28515.192559980002</v>
      </c>
      <c r="IZ21" s="165">
        <v>27474.019790269998</v>
      </c>
      <c r="JA21" s="165">
        <v>30338.049973630004</v>
      </c>
      <c r="JB21" s="165">
        <v>31611.831184279996</v>
      </c>
      <c r="JC21" s="165">
        <v>33258.836230579996</v>
      </c>
      <c r="JD21" s="165">
        <v>36124.779726289999</v>
      </c>
      <c r="JE21" s="174">
        <v>36117.248625850014</v>
      </c>
      <c r="JF21" s="165">
        <v>35439.734772599993</v>
      </c>
      <c r="JG21" s="165">
        <v>34904.626175570011</v>
      </c>
      <c r="JH21" s="165">
        <v>35293.95500264001</v>
      </c>
      <c r="JI21" s="165">
        <v>36597.905990690007</v>
      </c>
      <c r="JJ21" s="165">
        <v>36063.638276150014</v>
      </c>
      <c r="JK21" s="165">
        <v>39878.738738280008</v>
      </c>
      <c r="JL21" s="165">
        <v>37557.023808999991</v>
      </c>
      <c r="JM21" s="165">
        <v>39156.126517160024</v>
      </c>
      <c r="JN21" s="165">
        <v>39785.360356390018</v>
      </c>
      <c r="JO21" s="165">
        <v>40353.041644930003</v>
      </c>
      <c r="JP21" s="179">
        <v>43244.902431080001</v>
      </c>
      <c r="JQ21" s="174">
        <v>44963.718084460008</v>
      </c>
      <c r="JR21" s="165">
        <v>43197.721826119989</v>
      </c>
      <c r="JS21" s="165">
        <v>44866.583304390006</v>
      </c>
      <c r="JT21" s="165">
        <v>47215.052304120007</v>
      </c>
      <c r="JU21" s="165">
        <v>46616.208518940002</v>
      </c>
      <c r="JV21" s="165">
        <v>48237.97883398</v>
      </c>
      <c r="JW21" s="165">
        <v>49549.652542750016</v>
      </c>
      <c r="JX21" s="165">
        <v>49977.351777739997</v>
      </c>
      <c r="JY21" s="165">
        <v>53503.897044600017</v>
      </c>
      <c r="JZ21" s="165">
        <v>64737.952138800014</v>
      </c>
      <c r="KA21" s="165">
        <v>65614.998205199998</v>
      </c>
      <c r="KB21" s="179">
        <v>68103.837546940049</v>
      </c>
      <c r="KC21" s="174">
        <v>62752.236226809997</v>
      </c>
      <c r="KD21" s="165">
        <v>66660.758120700018</v>
      </c>
      <c r="KE21" s="165">
        <v>57840.771683220024</v>
      </c>
      <c r="KF21" s="165">
        <v>69161.497401460016</v>
      </c>
      <c r="KG21" s="165">
        <v>61727.913565360002</v>
      </c>
      <c r="KH21" s="165">
        <v>62343.439461730028</v>
      </c>
      <c r="KI21" s="165">
        <v>60728.080509110019</v>
      </c>
      <c r="KJ21" s="165">
        <v>62730.872401320012</v>
      </c>
      <c r="KK21" s="165">
        <v>63496.220827440018</v>
      </c>
      <c r="KL21" s="165">
        <v>63065.745465000015</v>
      </c>
      <c r="KM21" s="165">
        <v>76709.794475870018</v>
      </c>
      <c r="KN21" s="179">
        <v>88299.42278702998</v>
      </c>
      <c r="KO21" s="174">
        <v>79088.393901090007</v>
      </c>
      <c r="KP21" s="165">
        <v>83520.294171459987</v>
      </c>
      <c r="KQ21" s="165">
        <v>89011.290262680021</v>
      </c>
      <c r="KR21" s="165">
        <v>105041.19518421002</v>
      </c>
      <c r="KS21" s="165">
        <v>108282.65937222994</v>
      </c>
      <c r="KT21" s="165">
        <v>110578.33091659998</v>
      </c>
      <c r="KU21" s="165">
        <v>108211.31584051001</v>
      </c>
      <c r="KV21" s="165">
        <v>116795.07789618004</v>
      </c>
      <c r="KW21" s="165">
        <v>120771.46543987998</v>
      </c>
      <c r="KX21" s="165">
        <v>128961.15123651997</v>
      </c>
      <c r="KY21" s="165">
        <v>134567.42851361999</v>
      </c>
      <c r="KZ21" s="179">
        <v>130524.34937032001</v>
      </c>
      <c r="LA21" s="174">
        <v>137767.97047805</v>
      </c>
      <c r="LB21" s="165">
        <v>140992.87683396001</v>
      </c>
      <c r="LC21" s="165">
        <v>143154.11800792997</v>
      </c>
      <c r="LD21" s="165">
        <v>144944.32070758002</v>
      </c>
      <c r="LE21" s="165">
        <v>138174.99432833001</v>
      </c>
      <c r="LF21" s="165">
        <v>112735.90529883998</v>
      </c>
      <c r="LG21" s="165">
        <v>123548</v>
      </c>
      <c r="LH21" s="165">
        <v>122002.22</v>
      </c>
      <c r="LI21" s="165">
        <v>112482.4</v>
      </c>
      <c r="LJ21" s="165">
        <v>129055.01168326</v>
      </c>
      <c r="LK21" s="165">
        <v>132384.71562082</v>
      </c>
      <c r="LL21" s="179">
        <v>146826.74338942996</v>
      </c>
      <c r="LN21" s="189"/>
      <c r="LO21" s="190"/>
    </row>
    <row r="22" spans="1:327" ht="27.75" customHeight="1" x14ac:dyDescent="0.45">
      <c r="A22" s="1531" t="s">
        <v>101</v>
      </c>
      <c r="B22" s="165"/>
      <c r="C22" s="165"/>
      <c r="D22" s="165"/>
      <c r="E22" s="188"/>
      <c r="F22" s="188"/>
      <c r="G22" s="188"/>
      <c r="H22" s="188"/>
      <c r="I22" s="188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65"/>
      <c r="BC22" s="165"/>
      <c r="BD22" s="165"/>
      <c r="BE22" s="165"/>
      <c r="BF22" s="165"/>
      <c r="BG22" s="165"/>
      <c r="BH22" s="165"/>
      <c r="BI22" s="165"/>
      <c r="BJ22" s="165"/>
      <c r="BK22" s="1828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82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>
        <v>58436.426557949992</v>
      </c>
      <c r="HJ22" s="165">
        <v>58346.763336030002</v>
      </c>
      <c r="HK22" s="165">
        <v>58139.799445820005</v>
      </c>
      <c r="HL22" s="165">
        <v>58195.15547587</v>
      </c>
      <c r="HM22" s="165">
        <v>58400.169045799994</v>
      </c>
      <c r="HN22" s="165">
        <v>59903.789360169991</v>
      </c>
      <c r="HO22" s="165">
        <v>61134.323520160011</v>
      </c>
      <c r="HP22" s="165">
        <v>59845.296452949988</v>
      </c>
      <c r="HQ22" s="165">
        <v>59491.095953230004</v>
      </c>
      <c r="HR22" s="165">
        <v>63669.19226363999</v>
      </c>
      <c r="HS22" s="165">
        <v>63696.506003809991</v>
      </c>
      <c r="HT22" s="165">
        <v>66170.140378889992</v>
      </c>
      <c r="HU22" s="174"/>
      <c r="HV22" s="165">
        <v>65460.473693220018</v>
      </c>
      <c r="HW22" s="165">
        <v>67318.473022650011</v>
      </c>
      <c r="HX22" s="165">
        <v>68362.477453300002</v>
      </c>
      <c r="HY22" s="165">
        <v>68909.368989229988</v>
      </c>
      <c r="HZ22" s="165">
        <v>68402.243526419988</v>
      </c>
      <c r="IA22" s="165">
        <v>71413.775289390003</v>
      </c>
      <c r="IB22" s="165">
        <v>73665.715332000007</v>
      </c>
      <c r="IC22" s="165">
        <v>73821.710330270012</v>
      </c>
      <c r="ID22" s="165">
        <v>74641.050000740011</v>
      </c>
      <c r="IE22" s="165">
        <v>75899.850450030004</v>
      </c>
      <c r="IF22" s="179">
        <v>76380.392905949993</v>
      </c>
      <c r="IG22" s="165">
        <v>78580.204892339985</v>
      </c>
      <c r="IH22" s="165">
        <v>80115.311266770004</v>
      </c>
      <c r="II22" s="165">
        <v>81837.162540630001</v>
      </c>
      <c r="IJ22" s="165">
        <v>81021.349239100004</v>
      </c>
      <c r="IK22" s="165">
        <v>81870.592630250001</v>
      </c>
      <c r="IL22" s="165">
        <v>83517.122793200004</v>
      </c>
      <c r="IM22" s="165">
        <v>81991.64126008001</v>
      </c>
      <c r="IN22" s="165">
        <v>82381.983793500011</v>
      </c>
      <c r="IO22" s="165">
        <v>85873.07757768</v>
      </c>
      <c r="IP22" s="165">
        <v>86834.804293330017</v>
      </c>
      <c r="IQ22" s="165">
        <v>89750.089682549995</v>
      </c>
      <c r="IR22" s="179">
        <v>92952.946840770004</v>
      </c>
      <c r="IS22" s="174">
        <v>91907.41975459001</v>
      </c>
      <c r="IT22" s="165">
        <v>91762.66971923488</v>
      </c>
      <c r="IU22" s="165">
        <v>92905.067483499995</v>
      </c>
      <c r="IV22" s="165">
        <v>94556.024026870014</v>
      </c>
      <c r="IW22" s="165">
        <v>98539.995509399989</v>
      </c>
      <c r="IX22" s="165">
        <v>100498.9107175</v>
      </c>
      <c r="IY22" s="165">
        <v>101564.14245032001</v>
      </c>
      <c r="IZ22" s="165">
        <v>102814.67947224999</v>
      </c>
      <c r="JA22" s="165">
        <v>109134.38009739984</v>
      </c>
      <c r="JB22" s="165">
        <v>112859.6923978</v>
      </c>
      <c r="JC22" s="165">
        <v>116597.73971027001</v>
      </c>
      <c r="JD22" s="165">
        <v>120521.81782764959</v>
      </c>
      <c r="JE22" s="174">
        <v>117976.84571038002</v>
      </c>
      <c r="JF22" s="165">
        <v>118467.48271370999</v>
      </c>
      <c r="JG22" s="165">
        <v>119445.21877834001</v>
      </c>
      <c r="JH22" s="165">
        <v>118933.79208647</v>
      </c>
      <c r="JI22" s="165">
        <v>120451.54930964002</v>
      </c>
      <c r="JJ22" s="165">
        <v>121891.32472052</v>
      </c>
      <c r="JK22" s="165">
        <v>122643.75944467001</v>
      </c>
      <c r="JL22" s="165">
        <v>123548.57319343352</v>
      </c>
      <c r="JM22" s="165">
        <v>124596.59942657001</v>
      </c>
      <c r="JN22" s="165">
        <v>129231.00684510003</v>
      </c>
      <c r="JO22" s="165">
        <v>131645.92341625001</v>
      </c>
      <c r="JP22" s="179">
        <v>135555.74987959</v>
      </c>
      <c r="JQ22" s="174">
        <v>137474.29002280999</v>
      </c>
      <c r="JR22" s="165">
        <v>139444.37799699997</v>
      </c>
      <c r="JS22" s="165">
        <v>142729.13304925003</v>
      </c>
      <c r="JT22" s="165">
        <v>142563.67153863172</v>
      </c>
      <c r="JU22" s="165">
        <v>142642.7505114846</v>
      </c>
      <c r="JV22" s="165">
        <v>145156.93176095004</v>
      </c>
      <c r="JW22" s="165">
        <v>150415.50067821235</v>
      </c>
      <c r="JX22" s="165">
        <v>152455.82935356</v>
      </c>
      <c r="JY22" s="165">
        <v>160157.59126564002</v>
      </c>
      <c r="JZ22" s="165">
        <v>187659.20183674002</v>
      </c>
      <c r="KA22" s="165">
        <v>194979.43782418003</v>
      </c>
      <c r="KB22" s="179">
        <v>180266.84155705004</v>
      </c>
      <c r="KC22" s="174">
        <v>196993.66854724998</v>
      </c>
      <c r="KD22" s="165">
        <v>202112.25256565624</v>
      </c>
      <c r="KE22" s="165">
        <v>206986.41035915061</v>
      </c>
      <c r="KF22" s="165">
        <v>207528.19492824006</v>
      </c>
      <c r="KG22" s="165">
        <v>206945.27959700004</v>
      </c>
      <c r="KH22" s="165">
        <v>209620.61208254</v>
      </c>
      <c r="KI22" s="165">
        <v>212656.63973592001</v>
      </c>
      <c r="KJ22" s="165">
        <v>214595.08893873007</v>
      </c>
      <c r="KK22" s="165">
        <v>219162.16843312001</v>
      </c>
      <c r="KL22" s="165">
        <v>225838.94907035999</v>
      </c>
      <c r="KM22" s="165">
        <v>233847.38207635999</v>
      </c>
      <c r="KN22" s="179">
        <v>250019.19883920002</v>
      </c>
      <c r="KO22" s="174">
        <v>246176.39949471</v>
      </c>
      <c r="KP22" s="165">
        <v>253699.43137875997</v>
      </c>
      <c r="KQ22" s="165">
        <v>261119.50113218999</v>
      </c>
      <c r="KR22" s="165">
        <v>269605.05899978004</v>
      </c>
      <c r="KS22" s="165">
        <v>276087.83013691998</v>
      </c>
      <c r="KT22" s="165">
        <v>281039.02442036005</v>
      </c>
      <c r="KU22" s="165">
        <v>287681.83114051004</v>
      </c>
      <c r="KV22" s="165">
        <v>294288.22608007013</v>
      </c>
      <c r="KW22" s="165">
        <v>311180.27996148996</v>
      </c>
      <c r="KX22" s="165">
        <v>324754.49801620998</v>
      </c>
      <c r="KY22" s="165">
        <v>326166.61675260996</v>
      </c>
      <c r="KZ22" s="179">
        <v>329781.29234832001</v>
      </c>
      <c r="LA22" s="174">
        <v>333079.86457608995</v>
      </c>
      <c r="LB22" s="165">
        <v>337575.65166947996</v>
      </c>
      <c r="LC22" s="165">
        <v>343931.9176634301</v>
      </c>
      <c r="LD22" s="165">
        <v>341660.84192643</v>
      </c>
      <c r="LE22" s="165">
        <v>326010.31803939998</v>
      </c>
      <c r="LF22" s="165">
        <v>324994.62122182001</v>
      </c>
      <c r="LG22" s="165">
        <v>336815.76129877998</v>
      </c>
      <c r="LH22" s="165">
        <v>343049.00446565007</v>
      </c>
      <c r="LI22" s="165">
        <v>353955.08067653992</v>
      </c>
      <c r="LJ22" s="165">
        <v>351362.27874853002</v>
      </c>
      <c r="LK22" s="165">
        <v>359982.83603584004</v>
      </c>
      <c r="LL22" s="179">
        <v>384293.30614538997</v>
      </c>
      <c r="LN22" s="189"/>
      <c r="LO22" s="190"/>
    </row>
    <row r="23" spans="1:327" ht="27.75" customHeight="1" x14ac:dyDescent="0.45">
      <c r="A23" s="1531" t="s">
        <v>100</v>
      </c>
      <c r="B23" s="165"/>
      <c r="C23" s="165"/>
      <c r="D23" s="165"/>
      <c r="E23" s="188"/>
      <c r="F23" s="188"/>
      <c r="G23" s="188"/>
      <c r="H23" s="188"/>
      <c r="I23" s="188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65"/>
      <c r="BC23" s="165"/>
      <c r="BD23" s="165"/>
      <c r="BE23" s="165"/>
      <c r="BF23" s="165"/>
      <c r="BG23" s="165"/>
      <c r="BH23" s="165"/>
      <c r="BI23" s="165"/>
      <c r="BJ23" s="165"/>
      <c r="BK23" s="1828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82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>
        <v>44588.589328980001</v>
      </c>
      <c r="HJ23" s="165">
        <v>43686.917326790004</v>
      </c>
      <c r="HK23" s="165">
        <v>44049.210803500006</v>
      </c>
      <c r="HL23" s="165">
        <v>44893.333915950003</v>
      </c>
      <c r="HM23" s="165">
        <v>44595.265528339994</v>
      </c>
      <c r="HN23" s="165">
        <v>45793.227647049993</v>
      </c>
      <c r="HO23" s="165">
        <v>46909.15426078</v>
      </c>
      <c r="HP23" s="165">
        <v>45619.313192920003</v>
      </c>
      <c r="HQ23" s="165">
        <v>45282.587365680003</v>
      </c>
      <c r="HR23" s="165">
        <v>49195.395653430001</v>
      </c>
      <c r="HS23" s="165">
        <v>49388.175186529996</v>
      </c>
      <c r="HT23" s="165">
        <v>52064.563833449989</v>
      </c>
      <c r="HU23" s="174"/>
      <c r="HV23" s="165">
        <v>51088.665892980011</v>
      </c>
      <c r="HW23" s="165">
        <v>52935.46795672999</v>
      </c>
      <c r="HX23" s="165">
        <v>53916.724839890005</v>
      </c>
      <c r="HY23" s="165">
        <v>54243.257633429988</v>
      </c>
      <c r="HZ23" s="165">
        <v>53390.072825899988</v>
      </c>
      <c r="IA23" s="165">
        <v>54992.042391950003</v>
      </c>
      <c r="IB23" s="165">
        <v>56830.770261170001</v>
      </c>
      <c r="IC23" s="165">
        <v>56733.192767220004</v>
      </c>
      <c r="ID23" s="165">
        <v>58307.854406240003</v>
      </c>
      <c r="IE23" s="165">
        <v>59776.490789869997</v>
      </c>
      <c r="IF23" s="179">
        <v>60254.834939559994</v>
      </c>
      <c r="IG23" s="165">
        <v>61506.230679389984</v>
      </c>
      <c r="IH23" s="165">
        <v>62114.882373480003</v>
      </c>
      <c r="II23" s="165">
        <v>63064.575402930008</v>
      </c>
      <c r="IJ23" s="165">
        <v>62715.568123010002</v>
      </c>
      <c r="IK23" s="165">
        <v>62657.63390641001</v>
      </c>
      <c r="IL23" s="165">
        <v>63008.82832778</v>
      </c>
      <c r="IM23" s="165">
        <v>62141.89880249001</v>
      </c>
      <c r="IN23" s="165">
        <v>62231.490089810002</v>
      </c>
      <c r="IO23" s="165">
        <v>64951.981056540004</v>
      </c>
      <c r="IP23" s="165">
        <v>67182.710599359998</v>
      </c>
      <c r="IQ23" s="165">
        <v>68687.052148770003</v>
      </c>
      <c r="IR23" s="179">
        <v>69950.573507180001</v>
      </c>
      <c r="IS23" s="174">
        <v>68534.705385819994</v>
      </c>
      <c r="IT23" s="165">
        <v>69798.907144776022</v>
      </c>
      <c r="IU23" s="165">
        <v>71097.88420208999</v>
      </c>
      <c r="IV23" s="165">
        <v>71941.255206219997</v>
      </c>
      <c r="IW23" s="165">
        <v>75215.281075290011</v>
      </c>
      <c r="IX23" s="165">
        <v>76951.843798510003</v>
      </c>
      <c r="IY23" s="165">
        <v>77843.827311030007</v>
      </c>
      <c r="IZ23" s="165">
        <v>79012.100197139996</v>
      </c>
      <c r="JA23" s="165">
        <v>84864.016988949865</v>
      </c>
      <c r="JB23" s="165">
        <v>87833.391013269997</v>
      </c>
      <c r="JC23" s="165">
        <v>91709.607231289992</v>
      </c>
      <c r="JD23" s="165">
        <v>94491.751090729565</v>
      </c>
      <c r="JE23" s="174">
        <v>92625.973875199998</v>
      </c>
      <c r="JF23" s="165">
        <v>92071.176766690012</v>
      </c>
      <c r="JG23" s="165">
        <v>93226.007552940006</v>
      </c>
      <c r="JH23" s="165">
        <v>91942.98073488001</v>
      </c>
      <c r="JI23" s="165">
        <v>93396.174436870002</v>
      </c>
      <c r="JJ23" s="165">
        <v>94210.693980979981</v>
      </c>
      <c r="JK23" s="165">
        <v>94837.79420686001</v>
      </c>
      <c r="JL23" s="165">
        <v>96081.77538552355</v>
      </c>
      <c r="JM23" s="165">
        <v>96838.701342000015</v>
      </c>
      <c r="JN23" s="165">
        <v>101128.67228612004</v>
      </c>
      <c r="JO23" s="165">
        <v>102961.92723284</v>
      </c>
      <c r="JP23" s="179">
        <v>105737.27283042</v>
      </c>
      <c r="JQ23" s="174">
        <v>108231.30656671</v>
      </c>
      <c r="JR23" s="165">
        <v>107281.63466015</v>
      </c>
      <c r="JS23" s="165">
        <v>106050.88881653005</v>
      </c>
      <c r="JT23" s="165">
        <v>105204.83951171741</v>
      </c>
      <c r="JU23" s="165">
        <v>105600.77327997588</v>
      </c>
      <c r="JV23" s="165">
        <v>106488.56213385001</v>
      </c>
      <c r="JW23" s="165">
        <v>109303.84650142235</v>
      </c>
      <c r="JX23" s="165">
        <v>110233.88263242999</v>
      </c>
      <c r="JY23" s="165">
        <v>110613.58344275001</v>
      </c>
      <c r="JZ23" s="165">
        <v>121790.71008947003</v>
      </c>
      <c r="KA23" s="165">
        <v>128482.81255816</v>
      </c>
      <c r="KB23" s="179">
        <v>135142.49350706002</v>
      </c>
      <c r="KC23" s="174">
        <v>139966.11631044</v>
      </c>
      <c r="KD23" s="165">
        <v>143732.50405289035</v>
      </c>
      <c r="KE23" s="165">
        <v>148131.0042341798</v>
      </c>
      <c r="KF23" s="165">
        <v>150496.15561943001</v>
      </c>
      <c r="KG23" s="165">
        <v>149200.43034775002</v>
      </c>
      <c r="KH23" s="165">
        <v>150070.55974672001</v>
      </c>
      <c r="KI23" s="165">
        <v>152984.18635284001</v>
      </c>
      <c r="KJ23" s="165">
        <v>154965.77306450004</v>
      </c>
      <c r="KK23" s="165">
        <v>158647.66740053004</v>
      </c>
      <c r="KL23" s="165">
        <v>164098.14075351</v>
      </c>
      <c r="KM23" s="165">
        <v>170445.63027287999</v>
      </c>
      <c r="KN23" s="179">
        <v>185425.79827339997</v>
      </c>
      <c r="KO23" s="174">
        <v>181622.32631388999</v>
      </c>
      <c r="KP23" s="165">
        <v>184856.28208570002</v>
      </c>
      <c r="KQ23" s="165">
        <v>190181.11976723999</v>
      </c>
      <c r="KR23" s="165">
        <v>197131.66061065</v>
      </c>
      <c r="KS23" s="165">
        <v>198666.17048623998</v>
      </c>
      <c r="KT23" s="165">
        <v>203530.24685396001</v>
      </c>
      <c r="KU23" s="165">
        <v>209091.5829614237</v>
      </c>
      <c r="KV23" s="165">
        <v>214821.11275769008</v>
      </c>
      <c r="KW23" s="165">
        <v>229253.49393775</v>
      </c>
      <c r="KX23" s="165">
        <v>238258.10724597002</v>
      </c>
      <c r="KY23" s="165">
        <v>244128.77962019003</v>
      </c>
      <c r="KZ23" s="179">
        <v>247804.45309916997</v>
      </c>
      <c r="LA23" s="174">
        <v>245143.86831067002</v>
      </c>
      <c r="LB23" s="165">
        <v>249466.29587847</v>
      </c>
      <c r="LC23" s="165">
        <v>255756.30796072003</v>
      </c>
      <c r="LD23" s="165">
        <v>259872.36560855003</v>
      </c>
      <c r="LE23" s="165">
        <v>267720.94067151</v>
      </c>
      <c r="LF23" s="165">
        <v>265190.99306492001</v>
      </c>
      <c r="LG23" s="165">
        <v>276927.08</v>
      </c>
      <c r="LH23" s="165">
        <v>275478.06</v>
      </c>
      <c r="LI23" s="165">
        <v>277591.65999999997</v>
      </c>
      <c r="LJ23" s="165">
        <v>282466.98451211001</v>
      </c>
      <c r="LK23" s="165">
        <v>289444.83606147999</v>
      </c>
      <c r="LL23" s="179">
        <v>314416.38989003998</v>
      </c>
      <c r="LN23" s="189"/>
      <c r="LO23" s="190"/>
    </row>
    <row r="24" spans="1:327" ht="27.75" customHeight="1" x14ac:dyDescent="0.45">
      <c r="A24" s="1531" t="s">
        <v>149</v>
      </c>
      <c r="B24" s="165"/>
      <c r="C24" s="165"/>
      <c r="D24" s="165"/>
      <c r="E24" s="188"/>
      <c r="F24" s="188"/>
      <c r="G24" s="188"/>
      <c r="H24" s="188"/>
      <c r="I24" s="188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65"/>
      <c r="BC24" s="165"/>
      <c r="BD24" s="165"/>
      <c r="BE24" s="165"/>
      <c r="BF24" s="165"/>
      <c r="BG24" s="165"/>
      <c r="BH24" s="165"/>
      <c r="BI24" s="165"/>
      <c r="BJ24" s="165"/>
      <c r="BK24" s="1828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82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>
        <v>26898.595871639995</v>
      </c>
      <c r="HJ24" s="165">
        <v>25802.21464962</v>
      </c>
      <c r="HK24" s="165">
        <v>25706.344774000005</v>
      </c>
      <c r="HL24" s="165">
        <v>26092.739522999993</v>
      </c>
      <c r="HM24" s="165">
        <v>25525.211800199999</v>
      </c>
      <c r="HN24" s="165">
        <v>25643.697504389995</v>
      </c>
      <c r="HO24" s="165">
        <v>26847.012294569999</v>
      </c>
      <c r="HP24" s="165">
        <v>26152.069324510001</v>
      </c>
      <c r="HQ24" s="165">
        <v>25503.314117470003</v>
      </c>
      <c r="HR24" s="165">
        <v>29126.270108100005</v>
      </c>
      <c r="HS24" s="165">
        <v>28652.134715529988</v>
      </c>
      <c r="HT24" s="165">
        <v>29845.168914799997</v>
      </c>
      <c r="HU24" s="174"/>
      <c r="HV24" s="165">
        <v>28534.649407550009</v>
      </c>
      <c r="HW24" s="165">
        <v>30442.484337629998</v>
      </c>
      <c r="HX24" s="165">
        <v>31524.703576200001</v>
      </c>
      <c r="HY24" s="165">
        <v>32056.797622169994</v>
      </c>
      <c r="HZ24" s="165">
        <v>31134.763225719995</v>
      </c>
      <c r="IA24" s="165">
        <v>32343.089889890001</v>
      </c>
      <c r="IB24" s="165">
        <v>33383.013523240006</v>
      </c>
      <c r="IC24" s="165">
        <v>33067.36211485001</v>
      </c>
      <c r="ID24" s="165">
        <v>33211.44256566</v>
      </c>
      <c r="IE24" s="165">
        <v>34287.047012939998</v>
      </c>
      <c r="IF24" s="179">
        <v>34645.614731499991</v>
      </c>
      <c r="IG24" s="165">
        <v>35749.953712109993</v>
      </c>
      <c r="IH24" s="165">
        <v>36087.759121110001</v>
      </c>
      <c r="II24" s="165">
        <v>38343.923092519995</v>
      </c>
      <c r="IJ24" s="165">
        <v>37094.915160949997</v>
      </c>
      <c r="IK24" s="165">
        <v>37842.907418370007</v>
      </c>
      <c r="IL24" s="165">
        <v>38072.774602789999</v>
      </c>
      <c r="IM24" s="165">
        <v>37284.882561170009</v>
      </c>
      <c r="IN24" s="165">
        <v>38149.240821670006</v>
      </c>
      <c r="IO24" s="165">
        <v>40091.320444470002</v>
      </c>
      <c r="IP24" s="165">
        <v>40725.393791930001</v>
      </c>
      <c r="IQ24" s="165">
        <v>42438.980652400001</v>
      </c>
      <c r="IR24" s="179">
        <v>43473.18901567001</v>
      </c>
      <c r="IS24" s="174">
        <v>42605.594883499994</v>
      </c>
      <c r="IT24" s="165">
        <v>43500.81719634703</v>
      </c>
      <c r="IU24" s="165">
        <v>44691.047142499992</v>
      </c>
      <c r="IV24" s="165">
        <v>45485.049925860003</v>
      </c>
      <c r="IW24" s="165">
        <v>47768.642927160006</v>
      </c>
      <c r="IX24" s="165">
        <v>48684.683218589998</v>
      </c>
      <c r="IY24" s="165">
        <v>49276.255701100003</v>
      </c>
      <c r="IZ24" s="165">
        <v>49566.860073069991</v>
      </c>
      <c r="JA24" s="165">
        <v>52738.447693259994</v>
      </c>
      <c r="JB24" s="165">
        <v>54502.466442689998</v>
      </c>
      <c r="JC24" s="165">
        <v>58162.707391629992</v>
      </c>
      <c r="JD24" s="165">
        <v>60826.175933649989</v>
      </c>
      <c r="JE24" s="174">
        <v>59346.374273350018</v>
      </c>
      <c r="JF24" s="165">
        <v>57987.097133900003</v>
      </c>
      <c r="JG24" s="165">
        <v>59148.129289950004</v>
      </c>
      <c r="JH24" s="165">
        <v>57786.738794830009</v>
      </c>
      <c r="JI24" s="165">
        <v>59218.95379697001</v>
      </c>
      <c r="JJ24" s="165">
        <v>59921.112543670002</v>
      </c>
      <c r="JK24" s="165">
        <v>59325.644843759997</v>
      </c>
      <c r="JL24" s="165">
        <v>60948.49104619999</v>
      </c>
      <c r="JM24" s="165">
        <v>61153.924658580007</v>
      </c>
      <c r="JN24" s="165">
        <v>63458.951564500036</v>
      </c>
      <c r="JO24" s="165">
        <v>65974.98586392001</v>
      </c>
      <c r="JP24" s="179">
        <v>69389.310924859994</v>
      </c>
      <c r="JQ24" s="174">
        <v>72196.332124149994</v>
      </c>
      <c r="JR24" s="165">
        <v>70941.286140409997</v>
      </c>
      <c r="JS24" s="165">
        <v>68918.694049230035</v>
      </c>
      <c r="JT24" s="165">
        <v>67673.780321332015</v>
      </c>
      <c r="JU24" s="165">
        <v>68062.895256520962</v>
      </c>
      <c r="JV24" s="165">
        <v>66917.351742530009</v>
      </c>
      <c r="JW24" s="165">
        <v>68983.292666320005</v>
      </c>
      <c r="JX24" s="165">
        <v>69058.341868539996</v>
      </c>
      <c r="JY24" s="165">
        <v>69671.978723010019</v>
      </c>
      <c r="JZ24" s="165">
        <v>79774.660027130027</v>
      </c>
      <c r="KA24" s="165">
        <v>82207.566082000005</v>
      </c>
      <c r="KB24" s="179">
        <v>88484.179201180028</v>
      </c>
      <c r="KC24" s="174">
        <v>91213.647070260005</v>
      </c>
      <c r="KD24" s="165">
        <v>92444.839806843083</v>
      </c>
      <c r="KE24" s="165">
        <v>94959.695680528748</v>
      </c>
      <c r="KF24" s="165">
        <v>97523.054667950026</v>
      </c>
      <c r="KG24" s="165">
        <v>94280.883615360028</v>
      </c>
      <c r="KH24" s="165">
        <v>96097.324102430022</v>
      </c>
      <c r="KI24" s="165">
        <v>96574.580202420009</v>
      </c>
      <c r="KJ24" s="165">
        <v>98653.881810800012</v>
      </c>
      <c r="KK24" s="165">
        <v>100401.21041647004</v>
      </c>
      <c r="KL24" s="165">
        <v>104579.22951661001</v>
      </c>
      <c r="KM24" s="165">
        <v>109182.64121713</v>
      </c>
      <c r="KN24" s="179">
        <v>121784.44157533997</v>
      </c>
      <c r="KO24" s="174">
        <v>116938.02689467999</v>
      </c>
      <c r="KP24" s="165">
        <v>119844.38937153999</v>
      </c>
      <c r="KQ24" s="165">
        <v>123720.16966206001</v>
      </c>
      <c r="KR24" s="165">
        <v>127370.08355371001</v>
      </c>
      <c r="KS24" s="165">
        <v>132095.84870896998</v>
      </c>
      <c r="KT24" s="165">
        <v>135627.74459997</v>
      </c>
      <c r="KU24" s="165">
        <v>138489.80724937603</v>
      </c>
      <c r="KV24" s="165">
        <v>142229.95328604008</v>
      </c>
      <c r="KW24" s="165">
        <v>154345.49332793002</v>
      </c>
      <c r="KX24" s="165">
        <v>162274.47859100002</v>
      </c>
      <c r="KY24" s="165">
        <v>165712.58117600001</v>
      </c>
      <c r="KZ24" s="179">
        <v>168309.99264976999</v>
      </c>
      <c r="LA24" s="174">
        <v>165326.88179294002</v>
      </c>
      <c r="LB24" s="165">
        <v>167747.31912621998</v>
      </c>
      <c r="LC24" s="165">
        <v>171642.62202680003</v>
      </c>
      <c r="LD24" s="165">
        <v>171336.67678129004</v>
      </c>
      <c r="LE24" s="165">
        <v>175239.17955596</v>
      </c>
      <c r="LF24" s="165">
        <v>171579.10114148998</v>
      </c>
      <c r="LG24" s="165">
        <v>181509.06</v>
      </c>
      <c r="LH24" s="165">
        <v>181335.57</v>
      </c>
      <c r="LI24" s="165">
        <v>183685.31</v>
      </c>
      <c r="LJ24" s="165">
        <v>184113.19900292001</v>
      </c>
      <c r="LK24" s="165">
        <v>190196.44089323</v>
      </c>
      <c r="LL24" s="179">
        <v>211593.85619964998</v>
      </c>
      <c r="LN24" s="189"/>
      <c r="LO24" s="190"/>
    </row>
    <row r="25" spans="1:327" ht="27.75" customHeight="1" x14ac:dyDescent="0.45">
      <c r="A25" s="1531" t="s">
        <v>150</v>
      </c>
      <c r="B25" s="1831">
        <v>0.34863983312156899</v>
      </c>
      <c r="C25" s="1831">
        <v>0.33942003969308998</v>
      </c>
      <c r="D25" s="1831">
        <v>0.31960188530114486</v>
      </c>
      <c r="E25" s="1831">
        <v>0.33640058922804217</v>
      </c>
      <c r="F25" s="1831">
        <v>0.3311495101824099</v>
      </c>
      <c r="G25" s="1831">
        <v>0.34279928824010664</v>
      </c>
      <c r="H25" s="1831">
        <v>0.34479624892432975</v>
      </c>
      <c r="I25" s="1831">
        <v>0.31989637784864777</v>
      </c>
      <c r="J25" s="1831">
        <v>0.35382077188278588</v>
      </c>
      <c r="K25" s="1831">
        <v>0.39381913904887783</v>
      </c>
      <c r="L25" s="1831">
        <v>0.47182958746361536</v>
      </c>
      <c r="M25" s="1831">
        <v>0.45089915231292849</v>
      </c>
      <c r="N25" s="1831">
        <v>0.42119101044069196</v>
      </c>
      <c r="O25" s="1831">
        <v>0.42125383846656383</v>
      </c>
      <c r="P25" s="1831">
        <v>0.42686121644998815</v>
      </c>
      <c r="Q25" s="1831">
        <v>0.41694821288325246</v>
      </c>
      <c r="R25" s="1831">
        <v>0.42213689796454557</v>
      </c>
      <c r="S25" s="1831">
        <v>0.42634426783491469</v>
      </c>
      <c r="T25" s="1831">
        <v>0.43253443624046239</v>
      </c>
      <c r="U25" s="1831">
        <v>0.41873896553192258</v>
      </c>
      <c r="V25" s="1831">
        <v>0.42332332629861036</v>
      </c>
      <c r="W25" s="1831">
        <v>0.46246938233328511</v>
      </c>
      <c r="X25" s="1831">
        <v>0.57138313402510088</v>
      </c>
      <c r="Y25" s="1831">
        <v>0.52634093584009978</v>
      </c>
      <c r="Z25" s="1831">
        <v>0.48188234057411961</v>
      </c>
      <c r="AA25" s="1831">
        <v>0.45688330273612177</v>
      </c>
      <c r="AB25" s="1831">
        <v>0.44484794938348066</v>
      </c>
      <c r="AC25" s="1831">
        <v>0.44256220318562406</v>
      </c>
      <c r="AD25" s="1831">
        <v>0.42769146334311858</v>
      </c>
      <c r="AE25" s="1831">
        <v>0.41319079823427945</v>
      </c>
      <c r="AF25" s="1831">
        <v>0.40575688450466241</v>
      </c>
      <c r="AG25" s="1831">
        <v>0.38723581667188228</v>
      </c>
      <c r="AH25" s="1831">
        <v>0.38153247981542238</v>
      </c>
      <c r="AI25" s="1831">
        <v>0.39645577681461547</v>
      </c>
      <c r="AJ25" s="1831">
        <v>0.43165854031144169</v>
      </c>
      <c r="AK25" s="1831">
        <v>0.38095932351137024</v>
      </c>
      <c r="AL25" s="1831">
        <v>0.34896726374687598</v>
      </c>
      <c r="AM25" s="1831">
        <v>0.34455664711588835</v>
      </c>
      <c r="AN25" s="1831">
        <v>0.34340568643790115</v>
      </c>
      <c r="AO25" s="1831">
        <v>0.32659245003688714</v>
      </c>
      <c r="AP25" s="1831">
        <v>0.33019561605736308</v>
      </c>
      <c r="AQ25" s="1831">
        <v>0.33155835245861587</v>
      </c>
      <c r="AR25" s="1831">
        <v>0.33094801227769766</v>
      </c>
      <c r="AS25" s="1831">
        <v>0.32191771237687006</v>
      </c>
      <c r="AT25" s="1831">
        <v>0.35786742700458118</v>
      </c>
      <c r="AU25" s="1831">
        <v>0.39083315846989025</v>
      </c>
      <c r="AV25" s="1831">
        <v>0.43674459160527707</v>
      </c>
      <c r="AW25" s="1831">
        <v>0.39745223403061403</v>
      </c>
      <c r="AX25" s="1831">
        <v>0.35824306099467956</v>
      </c>
      <c r="AY25" s="1831">
        <v>0.35009686920642802</v>
      </c>
      <c r="AZ25" s="1831">
        <v>0.36502381685126389</v>
      </c>
      <c r="BA25" s="1831">
        <v>0.35055511256918642</v>
      </c>
      <c r="BB25" s="1831">
        <v>0.35576257813733525</v>
      </c>
      <c r="BC25" s="1831">
        <v>0.33598615284905209</v>
      </c>
      <c r="BD25" s="1831">
        <v>0.33488632204163987</v>
      </c>
      <c r="BE25" s="1831">
        <v>0.33264865496178131</v>
      </c>
      <c r="BF25" s="1831">
        <v>0.3386238349022086</v>
      </c>
      <c r="BG25" s="1831">
        <v>0.33094483636467531</v>
      </c>
      <c r="BH25" s="1831">
        <v>0.42718491740038222</v>
      </c>
      <c r="BI25" s="1831">
        <v>0.38663335296650625</v>
      </c>
      <c r="BJ25" s="1831">
        <v>0.35315049039145868</v>
      </c>
      <c r="BK25" s="1831">
        <v>0.32939776102874829</v>
      </c>
      <c r="BL25" s="1831">
        <v>0.34995303424353708</v>
      </c>
      <c r="BM25" s="1831">
        <v>0.34525908373933872</v>
      </c>
      <c r="BN25" s="1831">
        <v>0.33992771110223857</v>
      </c>
      <c r="BO25" s="1831">
        <v>0.33450378297606431</v>
      </c>
      <c r="BP25" s="1831">
        <v>0.3212817260367643</v>
      </c>
      <c r="BQ25" s="1831">
        <v>0.31612382768299369</v>
      </c>
      <c r="BR25" s="1831">
        <v>0.32316656437156527</v>
      </c>
      <c r="BS25" s="1831">
        <v>0.3306640417270299</v>
      </c>
      <c r="BT25" s="1831">
        <v>0.37716545225233283</v>
      </c>
      <c r="BU25" s="1831">
        <v>0.35478561354608262</v>
      </c>
      <c r="BV25" s="1831">
        <v>0.32437914646176347</v>
      </c>
      <c r="BW25" s="1831">
        <v>0.31936897730981018</v>
      </c>
      <c r="BX25" s="1831">
        <v>0.31152214471467121</v>
      </c>
      <c r="BY25" s="1831">
        <v>0.31613113455233927</v>
      </c>
      <c r="BZ25" s="1831">
        <v>0.30984806431808926</v>
      </c>
      <c r="CA25" s="1831">
        <v>0.30472164024604698</v>
      </c>
      <c r="CB25" s="1831">
        <v>0.29240096438338398</v>
      </c>
      <c r="CC25" s="1831">
        <v>0.31787275170053553</v>
      </c>
      <c r="CD25" s="1831">
        <v>0.31430086790472844</v>
      </c>
      <c r="CE25" s="1831">
        <v>0.34457709529309266</v>
      </c>
      <c r="CF25" s="1831">
        <v>0.35763067921506247</v>
      </c>
      <c r="CG25" s="1831">
        <v>0.32483616909658813</v>
      </c>
      <c r="CH25" s="1831">
        <v>0.29775298039355041</v>
      </c>
      <c r="CI25" s="1831">
        <v>0.2955987801267328</v>
      </c>
      <c r="CJ25" s="1831">
        <v>0.29241446853452135</v>
      </c>
      <c r="CK25" s="1831">
        <v>0.29614775101540136</v>
      </c>
      <c r="CL25" s="1831">
        <v>0.28800914020307616</v>
      </c>
      <c r="CM25" s="1831">
        <v>0.28238700457216914</v>
      </c>
      <c r="CN25" s="1831">
        <v>0.27806235937320928</v>
      </c>
      <c r="CO25" s="1831">
        <v>0.27122353717293618</v>
      </c>
      <c r="CP25" s="1831">
        <v>0.26983504481305676</v>
      </c>
      <c r="CQ25" s="1831">
        <v>0.28949790448544999</v>
      </c>
      <c r="CR25" s="1831">
        <v>0.31756675733616008</v>
      </c>
      <c r="CS25" s="1831">
        <v>0.27142992517149933</v>
      </c>
      <c r="CT25" s="1831">
        <v>0.25751851894687916</v>
      </c>
      <c r="CU25" s="1831">
        <v>0.2573866373652744</v>
      </c>
      <c r="CV25" s="1831">
        <v>0.2400819726306242</v>
      </c>
      <c r="CW25" s="1831">
        <v>0.23269967109967046</v>
      </c>
      <c r="CX25" s="1831">
        <v>0.23550432065795759</v>
      </c>
      <c r="CY25" s="1831">
        <v>0.24373542065778894</v>
      </c>
      <c r="CZ25" s="1831">
        <v>0.22970567588066157</v>
      </c>
      <c r="DA25" s="1831">
        <v>0.25784509563419228</v>
      </c>
      <c r="DB25" s="1831">
        <v>0.27279633312987095</v>
      </c>
      <c r="DC25" s="1831">
        <v>0.26244213016482348</v>
      </c>
      <c r="DD25" s="1831">
        <v>0.29273026874357766</v>
      </c>
      <c r="DE25" s="1831">
        <v>0.26193465341937922</v>
      </c>
      <c r="DF25" s="1831">
        <v>0.2484261439662438</v>
      </c>
      <c r="DG25" s="1831">
        <v>0.23406815893814911</v>
      </c>
      <c r="DH25" s="1831">
        <v>0.23541438126048292</v>
      </c>
      <c r="DI25" s="1831">
        <v>0.22345838895617487</v>
      </c>
      <c r="DJ25" s="1831">
        <v>0.22300333088229335</v>
      </c>
      <c r="DK25" s="1831">
        <v>0.21482652563863083</v>
      </c>
      <c r="DL25" s="1831">
        <v>0.2128217171466803</v>
      </c>
      <c r="DM25" s="1831">
        <v>0.21673168251064662</v>
      </c>
      <c r="DN25" s="1831">
        <v>0.23767811759314914</v>
      </c>
      <c r="DO25" s="1831">
        <v>0.24913581727248005</v>
      </c>
      <c r="DP25" s="1831">
        <v>0.27053914268748053</v>
      </c>
      <c r="DQ25" s="1831">
        <v>0.24792680197218656</v>
      </c>
      <c r="DR25" s="1831">
        <v>0.22537734903544415</v>
      </c>
      <c r="DS25" s="1831">
        <v>0.20929863607510341</v>
      </c>
      <c r="DT25" s="1831">
        <v>0.21948435045160228</v>
      </c>
      <c r="DU25" s="1831">
        <v>0.20391644942091089</v>
      </c>
      <c r="DV25" s="1831">
        <v>0.19372126801234762</v>
      </c>
      <c r="DW25" s="1831">
        <v>0.19769770737923695</v>
      </c>
      <c r="DX25" s="1831">
        <v>0.20177007155857615</v>
      </c>
      <c r="DY25" s="1831">
        <v>0.21022331370769984</v>
      </c>
      <c r="DZ25" s="1831">
        <v>0.24008833568901464</v>
      </c>
      <c r="EA25" s="1831">
        <v>0.24630697391360268</v>
      </c>
      <c r="EB25" s="1831">
        <v>0.25617570458955075</v>
      </c>
      <c r="EC25" s="1831">
        <v>0.2343859025999073</v>
      </c>
      <c r="ED25" s="1831">
        <v>0.2249004613625325</v>
      </c>
      <c r="EE25" s="1831">
        <v>0.21171056098289739</v>
      </c>
      <c r="EF25" s="1831">
        <v>0.21896863160964875</v>
      </c>
      <c r="EG25" s="1831">
        <v>0.21498224117717762</v>
      </c>
      <c r="EH25" s="1831">
        <v>0.20454933348179274</v>
      </c>
      <c r="EI25" s="1831">
        <v>0.2142175315856957</v>
      </c>
      <c r="EJ25" s="1831">
        <v>0.21185214941818514</v>
      </c>
      <c r="EK25" s="1831">
        <v>0.22636571666198887</v>
      </c>
      <c r="EL25" s="1831">
        <v>0.24599964156940249</v>
      </c>
      <c r="EM25" s="1831">
        <v>0.24935679635003816</v>
      </c>
      <c r="EN25" s="1831">
        <v>0.27265807375201073</v>
      </c>
      <c r="EO25" s="1831">
        <v>0.25183777260869328</v>
      </c>
      <c r="EP25" s="1831">
        <v>0.23186220418317019</v>
      </c>
      <c r="EQ25" s="1831">
        <v>0.22220704106223105</v>
      </c>
      <c r="ER25" s="1831">
        <v>0.23085421735119252</v>
      </c>
      <c r="ES25" s="1831">
        <v>0.23141202718360721</v>
      </c>
      <c r="ET25" s="1831">
        <v>0.22441607137678996</v>
      </c>
      <c r="EU25" s="1831">
        <v>0.21537429040629133</v>
      </c>
      <c r="EV25" s="1831">
        <v>0.21947980773566886</v>
      </c>
      <c r="EW25" s="1831">
        <v>0.2217764857991659</v>
      </c>
      <c r="EX25" s="1831">
        <v>0.23968347733173084</v>
      </c>
      <c r="EY25" s="1831">
        <v>0.23558509895457394</v>
      </c>
      <c r="EZ25" s="1831">
        <v>0.26075970898614997</v>
      </c>
      <c r="FA25" s="1831">
        <v>0.24919459898760382</v>
      </c>
      <c r="FB25" s="1831">
        <v>0.22746247357885638</v>
      </c>
      <c r="FC25" s="1831">
        <v>0.23241841831513479</v>
      </c>
      <c r="FD25" s="1831">
        <v>0.22752323127958249</v>
      </c>
      <c r="FE25" s="1831">
        <v>0.22244694305691654</v>
      </c>
      <c r="FF25" s="1831">
        <v>0.21708434801375451</v>
      </c>
      <c r="FG25" s="1831">
        <v>0.22715325366118069</v>
      </c>
      <c r="FH25" s="1831">
        <v>0.22986391760424027</v>
      </c>
      <c r="FI25" s="1831">
        <v>0.23229481165691024</v>
      </c>
      <c r="FJ25" s="1831">
        <v>0.24643897287594271</v>
      </c>
      <c r="FK25" s="1831">
        <v>0.26279673107361995</v>
      </c>
      <c r="FL25" s="1831">
        <v>0.27786099813161785</v>
      </c>
      <c r="FM25" s="1831">
        <v>0.26352397542127459</v>
      </c>
      <c r="FN25" s="1831">
        <v>0.23983315180283463</v>
      </c>
      <c r="FO25" s="1831">
        <v>0.24349666364912476</v>
      </c>
      <c r="FP25" s="1831">
        <v>0.23354136082349769</v>
      </c>
      <c r="FQ25" s="1831">
        <v>0.23984902687537776</v>
      </c>
      <c r="FR25" s="1831">
        <v>0.22634276976967663</v>
      </c>
      <c r="FS25" s="1831">
        <v>0.22320394514578587</v>
      </c>
      <c r="FT25" s="1831">
        <v>0.23137631426620797</v>
      </c>
      <c r="FU25" s="1831">
        <v>0.21784413126802665</v>
      </c>
      <c r="FV25" s="1831">
        <v>0.23139870623120773</v>
      </c>
      <c r="FW25" s="1831">
        <v>0.24031917145823034</v>
      </c>
      <c r="FX25" s="1831">
        <v>0.25654651160754993</v>
      </c>
      <c r="FY25" s="1831">
        <v>0.22816412808318592</v>
      </c>
      <c r="FZ25" s="1831">
        <v>0.21730260307808674</v>
      </c>
      <c r="GA25" s="1831">
        <v>0.20709360823245793</v>
      </c>
      <c r="GB25" s="1831">
        <v>0.21968057360016893</v>
      </c>
      <c r="GC25" s="1831">
        <v>0.21657291104172802</v>
      </c>
      <c r="GD25" s="1831">
        <v>0.2072176483960822</v>
      </c>
      <c r="GE25" s="1831">
        <v>0.20805725486354756</v>
      </c>
      <c r="GF25" s="1831">
        <v>0.21436188588769595</v>
      </c>
      <c r="GG25" s="1831">
        <v>0.20876991510780238</v>
      </c>
      <c r="GH25" s="1831">
        <v>0.21575699491683362</v>
      </c>
      <c r="GI25" s="1831">
        <v>0.22010528794869461</v>
      </c>
      <c r="GJ25" s="1831">
        <v>0.23028193480924475</v>
      </c>
      <c r="GK25" s="1831">
        <v>0.23034197458706107</v>
      </c>
      <c r="GL25" s="1831">
        <v>0.20710869501436355</v>
      </c>
      <c r="GM25" s="1831">
        <v>0.20670829986073877</v>
      </c>
      <c r="GN25" s="1831">
        <v>0.20054002431624895</v>
      </c>
      <c r="GO25" s="1831">
        <v>0.19201692607296289</v>
      </c>
      <c r="GP25" s="1831">
        <v>0.18715429100395473</v>
      </c>
      <c r="GQ25" s="1831">
        <v>0.21108042585246328</v>
      </c>
      <c r="GR25" s="1831">
        <v>0.19939246312063019</v>
      </c>
      <c r="GS25" s="1831">
        <v>0.2008364155293367</v>
      </c>
      <c r="GT25" s="1831">
        <v>0.21816381572862056</v>
      </c>
      <c r="GU25" s="1831">
        <v>0.20705870859305819</v>
      </c>
      <c r="GV25" s="1831">
        <v>0.22406797142657864</v>
      </c>
      <c r="GW25" s="1831">
        <v>0.21261077385847194</v>
      </c>
      <c r="GX25" s="1831">
        <v>0.20364439854240216</v>
      </c>
      <c r="GY25" s="1831">
        <v>0.20053836816244733</v>
      </c>
      <c r="GZ25" s="1831">
        <v>0.19746780647093742</v>
      </c>
      <c r="HA25" s="1831">
        <v>0.18758205055333549</v>
      </c>
      <c r="HB25" s="1831">
        <v>0.19635800600563388</v>
      </c>
      <c r="HC25" s="1831">
        <v>0.19097231095417247</v>
      </c>
      <c r="HD25" s="1831">
        <v>0.18814282129012763</v>
      </c>
      <c r="HE25" s="1831">
        <v>0.189611990631713</v>
      </c>
      <c r="HF25" s="1831">
        <v>0.19810200515501999</v>
      </c>
      <c r="HG25" s="1831">
        <v>0.20599848967453266</v>
      </c>
      <c r="HH25" s="1831">
        <v>0.21781545625670137</v>
      </c>
      <c r="HI25" s="1831">
        <v>0.19209673735725746</v>
      </c>
      <c r="HJ25" s="1831">
        <v>0.18361606404855726</v>
      </c>
      <c r="HK25" s="1831">
        <v>0.18948078605408888</v>
      </c>
      <c r="HL25" s="1831">
        <v>0.18566906095556429</v>
      </c>
      <c r="HM25" s="1832">
        <v>0.17976826056491396</v>
      </c>
      <c r="HN25" s="1832">
        <v>0.17235924388111248</v>
      </c>
      <c r="HO25" s="1832">
        <v>0.16249745827874462</v>
      </c>
      <c r="HP25" s="1832">
        <v>0.17066968913847516</v>
      </c>
      <c r="HQ25" s="1832">
        <v>0.16870731459530974</v>
      </c>
      <c r="HR25" s="1832">
        <v>0.16867876092620301</v>
      </c>
      <c r="HS25" s="1832">
        <v>0.18335561122086239</v>
      </c>
      <c r="HT25" s="1832">
        <v>0.1930663024783453</v>
      </c>
      <c r="HU25" s="191">
        <v>0.17921221175104352</v>
      </c>
      <c r="HV25" s="1832">
        <v>0.17590535013952951</v>
      </c>
      <c r="HW25" s="1832">
        <v>0.17373309906782827</v>
      </c>
      <c r="HX25" s="1832">
        <v>0.1718422399272522</v>
      </c>
      <c r="HY25" s="1832">
        <v>0.16529053659844081</v>
      </c>
      <c r="HZ25" s="1832">
        <v>0.16555081108718164</v>
      </c>
      <c r="IA25" s="1832">
        <v>0.15424300653691164</v>
      </c>
      <c r="IB25" s="1832">
        <v>0.15121163053891565</v>
      </c>
      <c r="IC25" s="1832">
        <v>0.152132985671669</v>
      </c>
      <c r="ID25" s="1833">
        <f t="shared" ref="ID25:JP25" si="25">ID15/(ID22-ID15)</f>
        <v>0.16140069591932907</v>
      </c>
      <c r="IE25" s="1833">
        <f t="shared" si="25"/>
        <v>0.17268384680290899</v>
      </c>
      <c r="IF25" s="192">
        <f t="shared" si="25"/>
        <v>0.18530431025850774</v>
      </c>
      <c r="IG25" s="1833">
        <f t="shared" si="25"/>
        <v>0.16899608401729235</v>
      </c>
      <c r="IH25" s="1833">
        <f t="shared" si="25"/>
        <v>0.16209604948358744</v>
      </c>
      <c r="II25" s="1833">
        <f t="shared" si="25"/>
        <v>0.16005303499245155</v>
      </c>
      <c r="IJ25" s="1833">
        <f t="shared" si="25"/>
        <v>0.1594691851821822</v>
      </c>
      <c r="IK25" s="1833">
        <f t="shared" si="25"/>
        <v>0.15575437814924875</v>
      </c>
      <c r="IL25" s="1833">
        <f t="shared" si="25"/>
        <v>0.14915976555149404</v>
      </c>
      <c r="IM25" s="1833">
        <f>IM15/(IM22-IM15)</f>
        <v>0.15414041888325583</v>
      </c>
      <c r="IN25" s="1833">
        <f t="shared" si="25"/>
        <v>0.15945511024526618</v>
      </c>
      <c r="IO25" s="1833">
        <f t="shared" si="25"/>
        <v>0.15338431817935755</v>
      </c>
      <c r="IP25" s="1833">
        <f t="shared" si="25"/>
        <v>0.16499522668868002</v>
      </c>
      <c r="IQ25" s="1833">
        <f t="shared" si="25"/>
        <v>0.17212333404727323</v>
      </c>
      <c r="IR25" s="179">
        <f t="shared" si="25"/>
        <v>0.18234548889112437</v>
      </c>
      <c r="IS25" s="174">
        <f>IS15/(IS22-IS15)</f>
        <v>0.17380261215370926</v>
      </c>
      <c r="IT25" s="165">
        <f t="shared" si="25"/>
        <v>0.17089373009128664</v>
      </c>
      <c r="IU25" s="165">
        <f t="shared" si="25"/>
        <v>0.17219220375793548</v>
      </c>
      <c r="IV25" s="165">
        <f t="shared" si="25"/>
        <v>0.17839350999353235</v>
      </c>
      <c r="IW25" s="165">
        <f t="shared" si="25"/>
        <v>0.17238674647757848</v>
      </c>
      <c r="IX25" s="165">
        <f>IX15/(IX22-IX15)</f>
        <v>0.17293639984333395</v>
      </c>
      <c r="IY25" s="165">
        <f t="shared" si="25"/>
        <v>0.17986753478856693</v>
      </c>
      <c r="IZ25" s="165">
        <f t="shared" si="25"/>
        <v>0.18133218972953222</v>
      </c>
      <c r="JA25" s="165">
        <f t="shared" si="25"/>
        <v>0.17692799236460502</v>
      </c>
      <c r="JB25" s="165">
        <f t="shared" si="25"/>
        <v>0.18611860117733312</v>
      </c>
      <c r="JC25" s="165">
        <f t="shared" si="25"/>
        <v>0.1983638915586487</v>
      </c>
      <c r="JD25" s="165">
        <f t="shared" si="25"/>
        <v>0.20966745912995866</v>
      </c>
      <c r="JE25" s="174">
        <f t="shared" si="25"/>
        <v>0.20297839169567483</v>
      </c>
      <c r="JF25" s="165">
        <f t="shared" si="25"/>
        <v>0.19639375851454224</v>
      </c>
      <c r="JG25" s="165">
        <f t="shared" si="25"/>
        <v>0.19301482247322554</v>
      </c>
      <c r="JH25" s="165">
        <f t="shared" si="25"/>
        <v>0.19910548046671495</v>
      </c>
      <c r="JI25" s="165">
        <f t="shared" si="25"/>
        <v>0.18859924572673717</v>
      </c>
      <c r="JJ25" s="165">
        <f>JJ15/(JJ22-JJ15)</f>
        <v>0.17958180270241442</v>
      </c>
      <c r="JK25" s="165">
        <f t="shared" si="25"/>
        <v>0.17853585975858904</v>
      </c>
      <c r="JL25" s="165">
        <f t="shared" si="25"/>
        <v>0.17793748220840802</v>
      </c>
      <c r="JM25" s="165">
        <f t="shared" si="25"/>
        <v>0.17783724398884088</v>
      </c>
      <c r="JN25" s="165">
        <f t="shared" si="25"/>
        <v>0.17811326552424361</v>
      </c>
      <c r="JO25" s="165">
        <f t="shared" si="25"/>
        <v>0.17396408594304763</v>
      </c>
      <c r="JP25" s="165">
        <f t="shared" si="25"/>
        <v>0.19136527744058318</v>
      </c>
      <c r="JQ25" s="174">
        <f>JQ15/(JQ22-JQ15)</f>
        <v>0.18912768591851561</v>
      </c>
      <c r="JR25" s="165">
        <f t="shared" ref="JR25:LD25" si="26">JR15/(JR22-JR15)</f>
        <v>0.18387597161751182</v>
      </c>
      <c r="JS25" s="165">
        <f t="shared" si="26"/>
        <v>0.18311600744129919</v>
      </c>
      <c r="JT25" s="165">
        <f t="shared" si="26"/>
        <v>0.19196208983379853</v>
      </c>
      <c r="JU25" s="165">
        <f t="shared" si="26"/>
        <v>0.18838848764035457</v>
      </c>
      <c r="JV25" s="165">
        <f t="shared" si="26"/>
        <v>0.17961388962153141</v>
      </c>
      <c r="JW25" s="165">
        <f t="shared" si="26"/>
        <v>0.1745725508053329</v>
      </c>
      <c r="JX25" s="165">
        <f t="shared" si="26"/>
        <v>0.17835305535963106</v>
      </c>
      <c r="JY25" s="165">
        <f t="shared" si="26"/>
        <v>0.17442128212841665</v>
      </c>
      <c r="JZ25" s="165">
        <v>0.15849648653099577</v>
      </c>
      <c r="KA25" s="165">
        <v>0.17808935950508098</v>
      </c>
      <c r="KB25" s="165">
        <v>0.21109474704938785</v>
      </c>
      <c r="KC25" s="174">
        <v>0.18683257922594931</v>
      </c>
      <c r="KD25" s="165">
        <v>0.1812077855408849</v>
      </c>
      <c r="KE25" s="165">
        <v>0.17745173184517901</v>
      </c>
      <c r="KF25" s="165">
        <f t="shared" si="26"/>
        <v>0.17786822468435279</v>
      </c>
      <c r="KG25" s="165">
        <f t="shared" si="26"/>
        <v>0.18032802647812837</v>
      </c>
      <c r="KH25" s="165">
        <f t="shared" si="26"/>
        <v>0.17512125509287527</v>
      </c>
      <c r="KI25" s="165">
        <f t="shared" si="26"/>
        <v>0.17145686709462926</v>
      </c>
      <c r="KJ25" s="165">
        <f t="shared" si="26"/>
        <v>0.17066153796055281</v>
      </c>
      <c r="KK25" s="165">
        <f t="shared" si="26"/>
        <v>0.16993718337338642</v>
      </c>
      <c r="KL25" s="165">
        <f t="shared" si="26"/>
        <v>0.17295955049508802</v>
      </c>
      <c r="KM25" s="165">
        <f t="shared" si="26"/>
        <v>0.17728007095200021</v>
      </c>
      <c r="KN25" s="179">
        <f t="shared" si="26"/>
        <v>0.1771231861378757</v>
      </c>
      <c r="KO25" s="174">
        <f t="shared" si="26"/>
        <v>0.17230152912096236</v>
      </c>
      <c r="KP25" s="165">
        <f t="shared" si="26"/>
        <v>0.17145743735560001</v>
      </c>
      <c r="KQ25" s="165">
        <f t="shared" si="26"/>
        <v>0.17917860185836987</v>
      </c>
      <c r="KR25" s="165">
        <f t="shared" si="26"/>
        <v>0.18292312095797489</v>
      </c>
      <c r="KS25" s="165">
        <f t="shared" si="26"/>
        <v>0.18642797643683001</v>
      </c>
      <c r="KT25" s="165">
        <f t="shared" si="26"/>
        <v>0.19011982825160204</v>
      </c>
      <c r="KU25" s="165">
        <f t="shared" si="26"/>
        <v>0.19405249899690594</v>
      </c>
      <c r="KV25" s="165">
        <f t="shared" si="26"/>
        <v>0.19952997714227708</v>
      </c>
      <c r="KW25" s="165">
        <f t="shared" si="26"/>
        <v>0.20412990526889693</v>
      </c>
      <c r="KX25" s="165">
        <f t="shared" si="26"/>
        <v>0.21448745425681259</v>
      </c>
      <c r="KY25" s="165">
        <f t="shared" si="26"/>
        <v>0.23631416022201085</v>
      </c>
      <c r="KZ25" s="179">
        <f t="shared" si="26"/>
        <v>0.24159340148665392</v>
      </c>
      <c r="LA25" s="174">
        <f t="shared" si="26"/>
        <v>0.2314976977977633</v>
      </c>
      <c r="LB25" s="165">
        <f t="shared" si="26"/>
        <v>0.22068570628915585</v>
      </c>
      <c r="LC25" s="165">
        <f t="shared" si="26"/>
        <v>0.21989319675845598</v>
      </c>
      <c r="LD25" s="165">
        <f t="shared" si="26"/>
        <v>0.22474339371581728</v>
      </c>
      <c r="LE25" s="165">
        <f>LE15/(LE22-LE15)</f>
        <v>0.23523404692021357</v>
      </c>
      <c r="LF25" s="165">
        <f t="shared" ref="LF25:LH25" si="27">LF15/(LF22-LF15)</f>
        <v>0.21764493757736419</v>
      </c>
      <c r="LG25" s="165">
        <f>LG15/(LG22-LG15)</f>
        <v>0.1978904590497077</v>
      </c>
      <c r="LH25" s="165">
        <f t="shared" si="27"/>
        <v>0.19833377538772351</v>
      </c>
      <c r="LI25" s="165">
        <f t="shared" ref="LI25:LJ25" si="28">LI15/(LI22-LI15)</f>
        <v>0.20492125555630286</v>
      </c>
      <c r="LJ25" s="165">
        <f t="shared" si="28"/>
        <v>0.22962058056027174</v>
      </c>
      <c r="LK25" s="165">
        <f>LK15/(LK22-LK15)</f>
        <v>0.23061289718688255</v>
      </c>
      <c r="LL25" s="179">
        <f>LL15/(LL22-LL15)</f>
        <v>0.23807708970566324</v>
      </c>
      <c r="LM25" s="193"/>
      <c r="LN25" s="193"/>
    </row>
    <row r="26" spans="1:327" ht="27.75" customHeight="1" thickBot="1" x14ac:dyDescent="0.5">
      <c r="A26" s="1533" t="s">
        <v>151</v>
      </c>
      <c r="B26" s="1534">
        <v>0.25851218728621222</v>
      </c>
      <c r="C26" s="1534">
        <v>0.25340821373022276</v>
      </c>
      <c r="D26" s="1534">
        <v>0.24219568709407299</v>
      </c>
      <c r="E26" s="1534">
        <v>0.25172137152555468</v>
      </c>
      <c r="F26" s="1534">
        <v>0.24876958421975595</v>
      </c>
      <c r="G26" s="1534">
        <v>0.25528706430086406</v>
      </c>
      <c r="H26" s="1534">
        <v>0.25639292881737585</v>
      </c>
      <c r="I26" s="1534">
        <v>0.24236476682363486</v>
      </c>
      <c r="J26" s="1534">
        <v>0.26134978811908771</v>
      </c>
      <c r="K26" s="1534">
        <v>0.28254680109903957</v>
      </c>
      <c r="L26" s="1534">
        <v>0.32057351712620014</v>
      </c>
      <c r="M26" s="1534">
        <v>0.31077222120788656</v>
      </c>
      <c r="N26" s="1534">
        <v>0.29636481468461184</v>
      </c>
      <c r="O26" s="1534">
        <v>0.2963959196205711</v>
      </c>
      <c r="P26" s="1534">
        <v>0.2991609916429106</v>
      </c>
      <c r="Q26" s="1534">
        <v>0.29425790518824441</v>
      </c>
      <c r="R26" s="1534">
        <v>0.29683281445600296</v>
      </c>
      <c r="S26" s="1534">
        <v>0.29890698721850217</v>
      </c>
      <c r="T26" s="1534">
        <v>0.30193650169807018</v>
      </c>
      <c r="U26" s="1534">
        <v>0.29514870297153384</v>
      </c>
      <c r="V26" s="1534">
        <v>0.29741894794872348</v>
      </c>
      <c r="W26" s="1534">
        <v>0.31622500130255171</v>
      </c>
      <c r="X26" s="1534">
        <v>0.36361796283348286</v>
      </c>
      <c r="Y26" s="1534">
        <v>0.34483838012927376</v>
      </c>
      <c r="Z26" s="1534">
        <v>0.32518259201835548</v>
      </c>
      <c r="AA26" s="1534">
        <v>0.31360322537712193</v>
      </c>
      <c r="AB26" s="1534">
        <v>0.30788564954069947</v>
      </c>
      <c r="AC26" s="1534">
        <v>0.3067889912880773</v>
      </c>
      <c r="AD26" s="1534">
        <v>0.29956855127621579</v>
      </c>
      <c r="AE26" s="1534">
        <v>0.29238146664310544</v>
      </c>
      <c r="AF26" s="1534">
        <v>0.28863944326165358</v>
      </c>
      <c r="AG26" s="1534">
        <v>0.27914202619198503</v>
      </c>
      <c r="AH26" s="1534">
        <v>0.27616613101010584</v>
      </c>
      <c r="AI26" s="1534">
        <v>0.28390141914765871</v>
      </c>
      <c r="AJ26" s="1534">
        <v>0.30150942292254901</v>
      </c>
      <c r="AK26" s="1534">
        <v>0.2758657094567446</v>
      </c>
      <c r="AL26" s="1534">
        <v>0.25869216631513248</v>
      </c>
      <c r="AM26" s="1534">
        <v>0.25626041703409969</v>
      </c>
      <c r="AN26" s="1534">
        <v>0.25562321933328741</v>
      </c>
      <c r="AO26" s="1534">
        <v>0.24618898594500965</v>
      </c>
      <c r="AP26" s="1534">
        <v>0.248230870761736</v>
      </c>
      <c r="AQ26" s="1534">
        <v>0.24900024234493359</v>
      </c>
      <c r="AR26" s="1534">
        <v>0.24865585223823644</v>
      </c>
      <c r="AS26" s="1534">
        <v>0.24352326121574308</v>
      </c>
      <c r="AT26" s="1534">
        <v>0.26355108008889133</v>
      </c>
      <c r="AU26" s="1534">
        <v>0.28100650037698344</v>
      </c>
      <c r="AV26" s="1534">
        <v>0.30398206762504781</v>
      </c>
      <c r="AW26" s="1534">
        <v>0.28441203523948644</v>
      </c>
      <c r="AX26" s="1534">
        <v>0.26375475147454691</v>
      </c>
      <c r="AY26" s="1534">
        <v>0.25931240727356925</v>
      </c>
      <c r="AZ26" s="1534">
        <v>0.26741204977161048</v>
      </c>
      <c r="BA26" s="1534">
        <v>0.25956372258094584</v>
      </c>
      <c r="BB26" s="1534">
        <v>0.26240772822193753</v>
      </c>
      <c r="BC26" s="1534">
        <v>0.25148924794807648</v>
      </c>
      <c r="BD26" s="1534">
        <v>0.25087253986500402</v>
      </c>
      <c r="BE26" s="1534">
        <v>0.24961467054594466</v>
      </c>
      <c r="BF26" s="1534">
        <v>0.25296414576911092</v>
      </c>
      <c r="BG26" s="1534">
        <v>0.24865405937380061</v>
      </c>
      <c r="BH26" s="1534">
        <v>0.29931994949785462</v>
      </c>
      <c r="BI26" s="1534">
        <v>0.2788288282114077</v>
      </c>
      <c r="BJ26" s="1534">
        <v>0.26098389861226323</v>
      </c>
      <c r="BK26" s="1534">
        <v>0.24777968692669181</v>
      </c>
      <c r="BL26" s="1534">
        <v>0.25923348840031135</v>
      </c>
      <c r="BM26" s="1534">
        <v>0.25664876596086017</v>
      </c>
      <c r="BN26" s="1534">
        <v>0.25369108220219616</v>
      </c>
      <c r="BO26" s="1534">
        <v>0.25065780048228159</v>
      </c>
      <c r="BP26" s="1534">
        <v>0.24315913836215786</v>
      </c>
      <c r="BQ26" s="1534">
        <v>0.24019307380789737</v>
      </c>
      <c r="BR26" s="1534">
        <v>0.2442372510561831</v>
      </c>
      <c r="BS26" s="1534">
        <v>0.248495511532626</v>
      </c>
      <c r="BT26" s="1534">
        <v>0.27387083493525383</v>
      </c>
      <c r="BU26" s="1534">
        <v>0.2618758348174729</v>
      </c>
      <c r="BV26" s="1534">
        <v>0.24492921632629219</v>
      </c>
      <c r="BW26" s="1534">
        <v>0.24206191202176261</v>
      </c>
      <c r="BX26" s="1534">
        <v>0.237527170982267</v>
      </c>
      <c r="BY26" s="1534">
        <v>0.24019729208812171</v>
      </c>
      <c r="BZ26" s="1534">
        <v>0.23655267565662061</v>
      </c>
      <c r="CA26" s="1534">
        <v>0.23355299003746266</v>
      </c>
      <c r="CB26" s="1534">
        <v>0.22624632172329823</v>
      </c>
      <c r="CC26" s="1534">
        <v>0.24120139921730985</v>
      </c>
      <c r="CD26" s="1534">
        <v>0.23913920745239256</v>
      </c>
      <c r="CE26" s="1534">
        <v>0.25627172774200896</v>
      </c>
      <c r="CF26" s="1534">
        <v>0.26342265587415337</v>
      </c>
      <c r="CG26" s="1534">
        <v>0.24518968961882689</v>
      </c>
      <c r="CH26" s="1534">
        <v>0.22943733121171897</v>
      </c>
      <c r="CI26" s="1534">
        <v>0.22815611180014997</v>
      </c>
      <c r="CJ26" s="1534">
        <v>0.22625440650327319</v>
      </c>
      <c r="CK26" s="1534">
        <v>0.22848301884055994</v>
      </c>
      <c r="CL26" s="1534">
        <v>0.22360799408431736</v>
      </c>
      <c r="CM26" s="1534">
        <v>0.22020420010913888</v>
      </c>
      <c r="CN26" s="1534">
        <v>0.2175655650398603</v>
      </c>
      <c r="CO26" s="1534">
        <v>0.21335628962323025</v>
      </c>
      <c r="CP26" s="1534">
        <v>0.21249613949092219</v>
      </c>
      <c r="CQ26" s="1534">
        <v>0.22450436210748922</v>
      </c>
      <c r="CR26" s="1534">
        <v>0.24102517429797074</v>
      </c>
      <c r="CS26" s="1534">
        <v>0.21348398350376013</v>
      </c>
      <c r="CT26" s="1534">
        <v>0.20478308276727447</v>
      </c>
      <c r="CU26" s="1534">
        <v>0.20469967607147624</v>
      </c>
      <c r="CV26" s="1534">
        <v>0.19360169563737054</v>
      </c>
      <c r="CW26" s="1534">
        <v>0.18877239651737965</v>
      </c>
      <c r="CX26" s="1534">
        <v>0.19061391912619272</v>
      </c>
      <c r="CY26" s="1534">
        <v>0.19597047459569958</v>
      </c>
      <c r="CZ26" s="1534">
        <v>0.18679728034609289</v>
      </c>
      <c r="DA26" s="1534">
        <v>0.20498954643074671</v>
      </c>
      <c r="DB26" s="1534">
        <v>0.21432834620056682</v>
      </c>
      <c r="DC26" s="1534">
        <v>0.20788448348959901</v>
      </c>
      <c r="DD26" s="1534">
        <v>0.22644342429460265</v>
      </c>
      <c r="DE26" s="1534">
        <v>0.2075659406845137</v>
      </c>
      <c r="DF26" s="1534">
        <v>0.19899146230388537</v>
      </c>
      <c r="DG26" s="1534">
        <v>0.18967198630224161</v>
      </c>
      <c r="DH26" s="1534">
        <v>0.19055499501332629</v>
      </c>
      <c r="DI26" s="1534">
        <v>0.18264486227997029</v>
      </c>
      <c r="DJ26" s="1534">
        <v>0.18234073877903123</v>
      </c>
      <c r="DK26" s="1534">
        <v>0.17683720358813959</v>
      </c>
      <c r="DL26" s="1534">
        <v>0.17547650585229532</v>
      </c>
      <c r="DM26" s="1534">
        <v>0.17812611081469901</v>
      </c>
      <c r="DN26" s="1534">
        <v>0.1920354850058672</v>
      </c>
      <c r="DO26" s="1534">
        <v>0.19944654042222121</v>
      </c>
      <c r="DP26" s="1534">
        <v>0.21293255248730744</v>
      </c>
      <c r="DQ26" s="1534">
        <v>0.19867094895339243</v>
      </c>
      <c r="DR26" s="1534">
        <v>0.18392485319958782</v>
      </c>
      <c r="DS26" s="1534">
        <v>0.17307440017827402</v>
      </c>
      <c r="DT26" s="1534">
        <v>0.17998127681615786</v>
      </c>
      <c r="DU26" s="1534">
        <v>0.16937757559421637</v>
      </c>
      <c r="DV26" s="1534">
        <v>0.16228350219051621</v>
      </c>
      <c r="DW26" s="1534">
        <v>0.16506477900156677</v>
      </c>
      <c r="DX26" s="1534">
        <v>0.16789407252994781</v>
      </c>
      <c r="DY26" s="1534">
        <v>0.17370621713082796</v>
      </c>
      <c r="DZ26" s="1534">
        <v>0.19360583337445664</v>
      </c>
      <c r="EA26" s="1534">
        <v>0.19762945973106408</v>
      </c>
      <c r="EB26" s="1534">
        <v>0.20393301960353935</v>
      </c>
      <c r="EC26" s="1534">
        <v>0.18988057309001619</v>
      </c>
      <c r="ED26" s="1534">
        <v>0.18360713254394717</v>
      </c>
      <c r="EE26" s="1534">
        <v>0.17472040584606705</v>
      </c>
      <c r="EF26" s="1534">
        <v>0.17963434491378219</v>
      </c>
      <c r="EG26" s="1534">
        <v>0.17694270244549801</v>
      </c>
      <c r="EH26" s="1534">
        <v>0.16981399416040158</v>
      </c>
      <c r="EI26" s="1534">
        <v>0.17642434408432597</v>
      </c>
      <c r="EJ26" s="1534">
        <v>0.17481682853795011</v>
      </c>
      <c r="EK26" s="1534">
        <v>0.18458255444234653</v>
      </c>
      <c r="EL26" s="1534">
        <v>0.19743155083058686</v>
      </c>
      <c r="EM26" s="1534">
        <v>0.19958813773497469</v>
      </c>
      <c r="EN26" s="1534">
        <v>0.21424299218734277</v>
      </c>
      <c r="EO26" s="1534">
        <v>0.20117444777520241</v>
      </c>
      <c r="EP26" s="1534">
        <v>0.18822089304778583</v>
      </c>
      <c r="EQ26" s="1534">
        <v>0.18180801909724634</v>
      </c>
      <c r="ER26" s="1534">
        <v>0.1875561005494156</v>
      </c>
      <c r="ES26" s="1534">
        <v>0.18792412456200819</v>
      </c>
      <c r="ET26" s="1534">
        <v>0.18328416019927457</v>
      </c>
      <c r="EU26" s="1534">
        <v>0.17720820006344973</v>
      </c>
      <c r="EV26" s="1534">
        <v>0.17997822214309489</v>
      </c>
      <c r="EW26" s="1534">
        <v>0.1815196874198324</v>
      </c>
      <c r="EX26" s="1534">
        <v>0.19334247952358019</v>
      </c>
      <c r="EY26" s="1534">
        <v>0.19066683399945664</v>
      </c>
      <c r="EZ26" s="1534">
        <v>0.20682744469669162</v>
      </c>
      <c r="FA26" s="1534">
        <v>0.19948421101849215</v>
      </c>
      <c r="FB26" s="1534">
        <v>0.18531114268255747</v>
      </c>
      <c r="FC26" s="1534">
        <v>0.18858726456951116</v>
      </c>
      <c r="FD26" s="1534">
        <v>0.18535146666219102</v>
      </c>
      <c r="FE26" s="1534">
        <v>0.18196858711974342</v>
      </c>
      <c r="FF26" s="1534">
        <v>0.17836425911485077</v>
      </c>
      <c r="FG26" s="1534">
        <v>0.18510585616219874</v>
      </c>
      <c r="FH26" s="1534">
        <v>0.18690191192210301</v>
      </c>
      <c r="FI26" s="1534">
        <v>0.18850587494121873</v>
      </c>
      <c r="FJ26" s="1534">
        <v>0.19771443146336104</v>
      </c>
      <c r="FK26" s="1534">
        <v>0.20810691428555744</v>
      </c>
      <c r="FL26" s="1534">
        <v>0.21744227152865855</v>
      </c>
      <c r="FM26" s="1534">
        <v>0.20856270284338091</v>
      </c>
      <c r="FN26" s="1534">
        <v>0.19343986039903399</v>
      </c>
      <c r="FO26" s="1534">
        <v>0.19581609727409111</v>
      </c>
      <c r="FP26" s="1534">
        <v>0.18932592634558132</v>
      </c>
      <c r="FQ26" s="1534">
        <v>0.1934501876247276</v>
      </c>
      <c r="FR26" s="1534">
        <v>0.18456729663941085</v>
      </c>
      <c r="FS26" s="1534">
        <v>0.18247484079131518</v>
      </c>
      <c r="FT26" s="1534">
        <v>0.18790057238033517</v>
      </c>
      <c r="FU26" s="1534">
        <v>0.17887685761658681</v>
      </c>
      <c r="FV26" s="1534">
        <v>0.18791533973543112</v>
      </c>
      <c r="FW26" s="1534">
        <v>0.19375591137214268</v>
      </c>
      <c r="FX26" s="1534">
        <v>0.20416793905968492</v>
      </c>
      <c r="FY26" s="1534">
        <v>0.18577657730427699</v>
      </c>
      <c r="FZ26" s="1534">
        <v>0.17851157348108238</v>
      </c>
      <c r="GA26" s="1534">
        <v>0.17156383466871655</v>
      </c>
      <c r="GB26" s="1534">
        <v>0.18011320205890546</v>
      </c>
      <c r="GC26" s="1534">
        <v>0.17801885039202525</v>
      </c>
      <c r="GD26" s="1534">
        <v>0.17164895548983483</v>
      </c>
      <c r="GE26" s="1534">
        <v>0.17222466404297043</v>
      </c>
      <c r="GF26" s="1534">
        <v>0.17652224462808949</v>
      </c>
      <c r="GG26" s="1534">
        <v>0.172712699495986</v>
      </c>
      <c r="GH26" s="1534">
        <v>0.17746720423483389</v>
      </c>
      <c r="GI26" s="1534">
        <v>0.1803986017622686</v>
      </c>
      <c r="GJ26" s="1534">
        <v>0.18717818110931617</v>
      </c>
      <c r="GK26" s="1534">
        <v>0.18721784621253015</v>
      </c>
      <c r="GL26" s="1534">
        <v>0.17157418869549201</v>
      </c>
      <c r="GM26" s="1534">
        <v>0.17129931059941672</v>
      </c>
      <c r="GN26" s="1534">
        <v>0.16704151486366625</v>
      </c>
      <c r="GO26" s="1534">
        <v>0.16108573785571362</v>
      </c>
      <c r="GP26" s="1534">
        <v>0.15764950893255986</v>
      </c>
      <c r="GQ26" s="1534">
        <v>0.17429100606913583</v>
      </c>
      <c r="GR26" s="1534">
        <v>0.1662445523476464</v>
      </c>
      <c r="GS26" s="1534">
        <v>0.16724710621038807</v>
      </c>
      <c r="GT26" s="1534">
        <v>0.1790923461292685</v>
      </c>
      <c r="GU26" s="1534">
        <v>0.17153988212752702</v>
      </c>
      <c r="GV26" s="1534">
        <v>0.18305190288202763</v>
      </c>
      <c r="GW26" s="1534">
        <v>0.17533307343291549</v>
      </c>
      <c r="GX26" s="1534">
        <v>0.16918983612519853</v>
      </c>
      <c r="GY26" s="1534">
        <v>0.16704036578971881</v>
      </c>
      <c r="GZ26" s="1534">
        <v>0.16490448044101966</v>
      </c>
      <c r="HA26" s="1534">
        <v>0.15795291825599295</v>
      </c>
      <c r="HB26" s="1534">
        <v>0.16412980480753284</v>
      </c>
      <c r="HC26" s="1534">
        <v>0.1603499167845229</v>
      </c>
      <c r="HD26" s="1534">
        <v>0.15835034132162282</v>
      </c>
      <c r="HE26" s="1534">
        <v>0.15938977761229894</v>
      </c>
      <c r="HF26" s="1534">
        <v>0.16534652667523744</v>
      </c>
      <c r="HG26" s="1534">
        <v>0.17081156522022364</v>
      </c>
      <c r="HH26" s="1534">
        <v>0.17885752322951992</v>
      </c>
      <c r="HI26" s="1534">
        <v>0.16114190345249502</v>
      </c>
      <c r="HJ26" s="1534">
        <v>0.15513143968365783</v>
      </c>
      <c r="HK26" s="1534">
        <v>0.15929705487943266</v>
      </c>
      <c r="HL26" s="1534">
        <v>0.15659433738275025</v>
      </c>
      <c r="HM26" s="1535">
        <v>0.15237590853549043</v>
      </c>
      <c r="HN26" s="1535">
        <v>0.147019136651761</v>
      </c>
      <c r="HO26" s="1535">
        <v>0.13978306543512534</v>
      </c>
      <c r="HP26" s="1535">
        <v>0.14578808243004499</v>
      </c>
      <c r="HQ26" s="1535">
        <v>0.14435377659438053</v>
      </c>
      <c r="HR26" s="1535">
        <v>0.14433287107273302</v>
      </c>
      <c r="HS26" s="1535">
        <v>0.15494548678540956</v>
      </c>
      <c r="HT26" s="1535">
        <v>0.16182361539948828</v>
      </c>
      <c r="HU26" s="1536">
        <v>0.15197621765205988</v>
      </c>
      <c r="HV26" s="1535">
        <v>0.14959141917217836</v>
      </c>
      <c r="HW26" s="1535">
        <v>0.14801755118417131</v>
      </c>
      <c r="HX26" s="1535">
        <v>0.14664281084279754</v>
      </c>
      <c r="HY26" s="1535">
        <v>0.14184491455747567</v>
      </c>
      <c r="HZ26" s="1535">
        <v>0.142036545736485</v>
      </c>
      <c r="IA26" s="1535">
        <v>0.13363131131258807</v>
      </c>
      <c r="IB26" s="1535">
        <v>0.13134998511796575</v>
      </c>
      <c r="IC26" s="1535">
        <v>0.13204464030077109</v>
      </c>
      <c r="ID26" s="1535">
        <f t="shared" ref="ID26:JA26" si="29">ID15/ID22</f>
        <v>0.13897072430421548</v>
      </c>
      <c r="IE26" s="1535">
        <f t="shared" si="29"/>
        <v>0.14725524468824008</v>
      </c>
      <c r="IF26" s="1537">
        <f t="shared" si="29"/>
        <v>0.15633479829166738</v>
      </c>
      <c r="IG26" s="1535">
        <f t="shared" si="29"/>
        <v>0.14456514125909806</v>
      </c>
      <c r="IH26" s="1535">
        <f t="shared" si="29"/>
        <v>0.13948593109461108</v>
      </c>
      <c r="II26" s="1535">
        <f t="shared" si="29"/>
        <v>0.13797044631971764</v>
      </c>
      <c r="IJ26" s="1535">
        <f t="shared" si="29"/>
        <v>0.13753637200554453</v>
      </c>
      <c r="IK26" s="1535">
        <f t="shared" si="29"/>
        <v>0.1347642553590529</v>
      </c>
      <c r="IL26" s="1535">
        <f t="shared" si="29"/>
        <v>0.12979898010953303</v>
      </c>
      <c r="IM26" s="1535">
        <f>IM15/IM22</f>
        <v>0.13355430271855639</v>
      </c>
      <c r="IN26" s="1535">
        <f t="shared" si="29"/>
        <v>0.13752590232797862</v>
      </c>
      <c r="IO26" s="1535">
        <f t="shared" si="29"/>
        <v>0.13298630453158758</v>
      </c>
      <c r="IP26" s="1535">
        <f t="shared" si="29"/>
        <v>0.14162738430925045</v>
      </c>
      <c r="IQ26" s="1535">
        <f t="shared" si="29"/>
        <v>0.14684745968919621</v>
      </c>
      <c r="IR26" s="1538">
        <f>IR15/IR22</f>
        <v>0.15422352485324664</v>
      </c>
      <c r="IS26" s="1539">
        <f t="shared" si="29"/>
        <v>0.14806800594421393</v>
      </c>
      <c r="IT26" s="1540">
        <f t="shared" si="29"/>
        <v>0.14595152890430391</v>
      </c>
      <c r="IU26" s="1540">
        <f t="shared" si="29"/>
        <v>0.14689758488915372</v>
      </c>
      <c r="IV26" s="1540">
        <f>IV15/IV22</f>
        <v>0.15138704387001542</v>
      </c>
      <c r="IW26" s="1540">
        <f t="shared" si="29"/>
        <v>0.14703914642118937</v>
      </c>
      <c r="IX26" s="1540">
        <f>IX15/IX22</f>
        <v>0.14743885505337936</v>
      </c>
      <c r="IY26" s="1540">
        <f t="shared" si="29"/>
        <v>0.15244722774815506</v>
      </c>
      <c r="IZ26" s="1540">
        <f t="shared" si="29"/>
        <v>0.15349805186553708</v>
      </c>
      <c r="JA26" s="1540">
        <f t="shared" si="29"/>
        <v>0.150330346047028</v>
      </c>
      <c r="JB26" s="1540">
        <f>JB15/JB22</f>
        <v>0.15691398903329995</v>
      </c>
      <c r="JC26" s="1540">
        <f>JC15/JC22</f>
        <v>0.16552892903060293</v>
      </c>
      <c r="JD26" s="1540">
        <f>JD15/JD22</f>
        <v>0.17332652668094414</v>
      </c>
      <c r="JE26" s="1539">
        <f>JE15/JE22</f>
        <v>0.16872987336835191</v>
      </c>
      <c r="JF26" s="1540">
        <f>JF15/JF22</f>
        <v>0.16415478358762692</v>
      </c>
      <c r="JG26" s="1540">
        <v>0.16178744709398388</v>
      </c>
      <c r="JH26" s="1540">
        <v>0.16604500914233103</v>
      </c>
      <c r="JI26" s="1540">
        <v>0.15867353643777826</v>
      </c>
      <c r="JJ26" s="1540">
        <v>0.15224192361309211</v>
      </c>
      <c r="JK26" s="1540">
        <v>0.15148954381002908</v>
      </c>
      <c r="JL26" s="1540">
        <v>0.15105851108057888</v>
      </c>
      <c r="JM26" s="1540">
        <v>0.15098626308213919</v>
      </c>
      <c r="JN26" s="1540">
        <v>0.15118517950392971</v>
      </c>
      <c r="JO26" s="1540">
        <v>0.14818518558282975</v>
      </c>
      <c r="JP26" s="1538">
        <v>0.16062687159365119</v>
      </c>
      <c r="JQ26" s="1541">
        <f>JQ15/JQ22</f>
        <v>0.15904741615062815</v>
      </c>
      <c r="JR26" s="1542">
        <f t="shared" ref="JR26:LD26" si="30">JR15/JR22</f>
        <v>0.1553169217264245</v>
      </c>
      <c r="JS26" s="1542">
        <f t="shared" si="30"/>
        <v>0.15477434696984657</v>
      </c>
      <c r="JT26" s="1542">
        <f t="shared" si="30"/>
        <v>0.16104714358874014</v>
      </c>
      <c r="JU26" s="1542">
        <f t="shared" si="30"/>
        <v>0.15852432903857538</v>
      </c>
      <c r="JV26" s="1542">
        <f t="shared" si="30"/>
        <v>0.15226498365423533</v>
      </c>
      <c r="JW26" s="1542">
        <f t="shared" si="30"/>
        <v>0.14862645196811311</v>
      </c>
      <c r="JX26" s="1542">
        <f t="shared" si="30"/>
        <v>0.15135790971000457</v>
      </c>
      <c r="JY26" s="1542">
        <f t="shared" si="30"/>
        <v>0.14851679272391166</v>
      </c>
      <c r="JZ26" s="1542">
        <v>0.13681222893096376</v>
      </c>
      <c r="KA26" s="1542">
        <v>0.15116795518796372</v>
      </c>
      <c r="KB26" s="1542">
        <v>0.17430077007903949</v>
      </c>
      <c r="KC26" s="1541">
        <v>0.15742117506396841</v>
      </c>
      <c r="KD26" s="1542">
        <v>0.15340889872132729</v>
      </c>
      <c r="KE26" s="1542">
        <v>0.15070828556776189</v>
      </c>
      <c r="KF26" s="1542">
        <f t="shared" si="30"/>
        <v>0.15100859413370984</v>
      </c>
      <c r="KG26" s="1542">
        <f t="shared" si="30"/>
        <v>0.15277789091918156</v>
      </c>
      <c r="KH26" s="1542">
        <f t="shared" si="30"/>
        <v>0.14902398738335698</v>
      </c>
      <c r="KI26" s="1542">
        <f t="shared" si="30"/>
        <v>0.14636208289927513</v>
      </c>
      <c r="KJ26" s="1542">
        <f t="shared" si="30"/>
        <v>0.14578213465342663</v>
      </c>
      <c r="KK26" s="1542">
        <f t="shared" si="30"/>
        <v>0.14525325443832041</v>
      </c>
      <c r="KL26" s="1542">
        <f t="shared" si="30"/>
        <v>0.14745568201570503</v>
      </c>
      <c r="KM26" s="1542">
        <f t="shared" si="30"/>
        <v>0.1505844491265734</v>
      </c>
      <c r="KN26" s="1543">
        <f t="shared" si="30"/>
        <v>0.15047124058359121</v>
      </c>
      <c r="KO26" s="1541">
        <f t="shared" si="30"/>
        <v>0.14697714268969758</v>
      </c>
      <c r="KP26" s="1542">
        <f t="shared" si="30"/>
        <v>0.14636249844692695</v>
      </c>
      <c r="KQ26" s="1542">
        <f t="shared" si="30"/>
        <v>0.15195204659920622</v>
      </c>
      <c r="KR26" s="1542">
        <f t="shared" si="30"/>
        <v>0.15463652516136212</v>
      </c>
      <c r="KS26" s="1542">
        <f t="shared" si="30"/>
        <v>0.15713383377617626</v>
      </c>
      <c r="KT26" s="1542">
        <f t="shared" si="30"/>
        <v>0.15974847552191945</v>
      </c>
      <c r="KU26" s="1542">
        <f t="shared" si="30"/>
        <v>0.16251588532323716</v>
      </c>
      <c r="KV26" s="1542">
        <f t="shared" si="30"/>
        <v>0.16634013400618056</v>
      </c>
      <c r="KW26" s="1542">
        <f t="shared" si="30"/>
        <v>0.16952481985181841</v>
      </c>
      <c r="KX26" s="1542">
        <f t="shared" si="30"/>
        <v>0.17660738569593951</v>
      </c>
      <c r="KY26" s="1542">
        <f t="shared" si="30"/>
        <v>0.19114410222364095</v>
      </c>
      <c r="KZ26" s="1543">
        <f t="shared" si="30"/>
        <v>0.19458334845962924</v>
      </c>
      <c r="LA26" s="1836">
        <f t="shared" si="30"/>
        <v>0.18798061759412227</v>
      </c>
      <c r="LB26" s="1834">
        <f t="shared" si="30"/>
        <v>0.18078831033422443</v>
      </c>
      <c r="LC26" s="1834">
        <f t="shared" si="30"/>
        <v>0.18025610548756571</v>
      </c>
      <c r="LD26" s="1834">
        <f t="shared" si="30"/>
        <v>0.18350243395390423</v>
      </c>
      <c r="LE26" s="1834">
        <f>LE15/LE22</f>
        <v>0.19043682248454721</v>
      </c>
      <c r="LF26" s="1834">
        <f t="shared" ref="LF26:LH26" si="31">LF15/LF22</f>
        <v>0.17874253065133441</v>
      </c>
      <c r="LG26" s="1834">
        <f t="shared" si="31"/>
        <v>0.16519912781231696</v>
      </c>
      <c r="LH26" s="1834">
        <f t="shared" si="31"/>
        <v>0.16550795734982285</v>
      </c>
      <c r="LI26" s="1834">
        <f t="shared" ref="LI26:LL26" si="32">LI15/LI22</f>
        <v>0.17007024700688203</v>
      </c>
      <c r="LJ26" s="1834">
        <f t="shared" si="32"/>
        <v>0.18674100303009408</v>
      </c>
      <c r="LK26" s="1834">
        <f>LK15/LK22</f>
        <v>0.18739678229770851</v>
      </c>
      <c r="LL26" s="1835">
        <f t="shared" si="32"/>
        <v>0.19229585272615213</v>
      </c>
      <c r="LM26" s="194"/>
      <c r="LN26" s="194"/>
    </row>
    <row r="27" spans="1:327" ht="40.5" customHeight="1" x14ac:dyDescent="0.45">
      <c r="A27" s="195"/>
      <c r="AK27" s="185"/>
      <c r="AL27" s="185"/>
      <c r="AM27" s="185"/>
      <c r="AN27" s="185"/>
      <c r="AO27" s="185"/>
      <c r="AP27" s="185"/>
      <c r="AQ27" s="185"/>
      <c r="AR27" s="185"/>
      <c r="AS27" s="185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JE27" s="173"/>
      <c r="JF27" s="173"/>
      <c r="JG27" s="173"/>
      <c r="JH27" s="173"/>
      <c r="JI27" s="173"/>
      <c r="JJ27" s="173"/>
      <c r="JK27" s="173"/>
      <c r="JL27" s="173"/>
      <c r="JM27" s="173"/>
      <c r="JN27" s="173"/>
      <c r="JO27" s="173"/>
      <c r="JP27" s="173"/>
      <c r="JQ27" s="173"/>
      <c r="JR27" s="173"/>
      <c r="JS27" s="173"/>
      <c r="JT27" s="173"/>
      <c r="JU27" s="173"/>
      <c r="JV27" s="173"/>
      <c r="JW27" s="173"/>
      <c r="JX27" s="173"/>
      <c r="JY27" s="173"/>
      <c r="JZ27" s="173"/>
      <c r="KA27" s="173"/>
      <c r="KB27" s="173"/>
      <c r="KC27" s="173"/>
      <c r="KD27" s="173"/>
      <c r="KE27" s="173"/>
      <c r="KF27" s="173"/>
      <c r="KG27" s="173"/>
      <c r="KH27" s="173"/>
      <c r="KI27" s="173"/>
      <c r="KJ27" s="173"/>
      <c r="KK27" s="173"/>
      <c r="KL27" s="173"/>
      <c r="KM27" s="173"/>
      <c r="KN27" s="173"/>
      <c r="KO27" s="173"/>
      <c r="KP27" s="173"/>
      <c r="KQ27" s="173"/>
      <c r="KR27" s="173"/>
      <c r="KS27" s="173"/>
      <c r="KT27" s="173"/>
      <c r="KU27" s="173"/>
      <c r="KV27" s="173"/>
      <c r="KW27" s="173"/>
      <c r="KX27" s="173"/>
      <c r="KZ27" s="173"/>
      <c r="LA27" s="173"/>
      <c r="LB27" s="173"/>
      <c r="LC27" s="173"/>
      <c r="LD27" s="173"/>
      <c r="LE27" s="173"/>
      <c r="LF27" s="173"/>
      <c r="LG27" s="173"/>
      <c r="LH27" s="173"/>
      <c r="LI27" s="173"/>
      <c r="LJ27" s="173"/>
      <c r="LK27" s="173"/>
      <c r="LL27" s="173"/>
    </row>
    <row r="40" spans="81:81" x14ac:dyDescent="0.4">
      <c r="CC40" s="166"/>
    </row>
    <row r="41" spans="81:81" x14ac:dyDescent="0.4">
      <c r="CC41" s="166"/>
    </row>
    <row r="42" spans="81:81" x14ac:dyDescent="0.4">
      <c r="CC42" s="166"/>
    </row>
    <row r="43" spans="81:81" x14ac:dyDescent="0.4">
      <c r="CC43" s="166"/>
    </row>
    <row r="44" spans="81:81" x14ac:dyDescent="0.4">
      <c r="CC44" s="166"/>
    </row>
    <row r="45" spans="81:81" x14ac:dyDescent="0.4">
      <c r="CC45" s="166"/>
    </row>
    <row r="46" spans="81:81" x14ac:dyDescent="0.4">
      <c r="CC46" s="166"/>
    </row>
  </sheetData>
  <mergeCells count="10">
    <mergeCell ref="JQ2:KB2"/>
    <mergeCell ref="KC2:KN2"/>
    <mergeCell ref="KO2:KZ2"/>
    <mergeCell ref="LA2:LL2"/>
    <mergeCell ref="A2:A3"/>
    <mergeCell ref="HI2:HT2"/>
    <mergeCell ref="HU2:IF2"/>
    <mergeCell ref="IG2:IR2"/>
    <mergeCell ref="IS2:JD2"/>
    <mergeCell ref="JE2:JP2"/>
  </mergeCells>
  <phoneticPr fontId="153" type="noConversion"/>
  <printOptions horizontalCentered="1"/>
  <pageMargins left="0" right="0" top="0.39370078740157483" bottom="0.98425196850393704" header="0.43307086614173229" footer="0.51181102362204722"/>
  <pageSetup paperSize="9" scale="5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491E6-6E0F-463C-BAB2-20AC78C9194C}">
  <dimension ref="A1:GL101"/>
  <sheetViews>
    <sheetView showGridLines="0" view="pageBreakPreview" topLeftCell="A2" zoomScale="70" zoomScaleNormal="100" zoomScaleSheetLayoutView="70" workbookViewId="0">
      <pane xSplit="32" topLeftCell="FT1" activePane="topRight" state="frozen"/>
      <selection activeCell="FZ29" sqref="FZ29"/>
      <selection pane="topRight" activeCell="FZ29" sqref="FZ29"/>
    </sheetView>
  </sheetViews>
  <sheetFormatPr defaultColWidth="9.1796875" defaultRowHeight="39" customHeight="1" x14ac:dyDescent="0.45"/>
  <cols>
    <col min="1" max="1" width="50.453125" style="199" customWidth="1"/>
    <col min="2" max="2" width="52.6328125" style="199" hidden="1" customWidth="1"/>
    <col min="3" max="4" width="10.453125" style="199" hidden="1" customWidth="1"/>
    <col min="5" max="5" width="10.54296875" style="199" hidden="1" customWidth="1"/>
    <col min="6" max="7" width="11.81640625" style="199" hidden="1" customWidth="1"/>
    <col min="8" max="9" width="12.453125" style="199" hidden="1" customWidth="1"/>
    <col min="10" max="10" width="3" style="199" hidden="1" customWidth="1"/>
    <col min="11" max="13" width="12.453125" style="199" hidden="1" customWidth="1"/>
    <col min="14" max="14" width="13.1796875" style="199" hidden="1" customWidth="1"/>
    <col min="15" max="16" width="12.453125" style="199" hidden="1" customWidth="1"/>
    <col min="17" max="17" width="12.54296875" style="199" hidden="1" customWidth="1"/>
    <col min="18" max="18" width="12.453125" style="199" hidden="1" customWidth="1"/>
    <col min="19" max="19" width="13.81640625" style="199" hidden="1" customWidth="1"/>
    <col min="20" max="20" width="11.453125" style="199" hidden="1" customWidth="1"/>
    <col min="21" max="21" width="2.81640625" style="199" hidden="1" customWidth="1"/>
    <col min="22" max="22" width="11.81640625" style="199" hidden="1" customWidth="1"/>
    <col min="23" max="23" width="12.1796875" style="199" hidden="1" customWidth="1"/>
    <col min="24" max="24" width="12.81640625" style="199" hidden="1" customWidth="1"/>
    <col min="25" max="26" width="12.1796875" style="199" hidden="1" customWidth="1"/>
    <col min="27" max="27" width="12.81640625" style="199" hidden="1" customWidth="1"/>
    <col min="28" max="30" width="11.54296875" style="199" hidden="1" customWidth="1"/>
    <col min="31" max="31" width="13.453125" style="199" hidden="1" customWidth="1"/>
    <col min="32" max="32" width="13" style="199" hidden="1" customWidth="1"/>
    <col min="33" max="33" width="11.81640625" style="199" hidden="1" customWidth="1"/>
    <col min="34" max="34" width="1.81640625" style="199" hidden="1" customWidth="1"/>
    <col min="35" max="37" width="11.54296875" style="199" hidden="1" customWidth="1"/>
    <col min="38" max="38" width="11.81640625" style="199" hidden="1" customWidth="1"/>
    <col min="39" max="40" width="11.54296875" style="199" hidden="1" customWidth="1"/>
    <col min="41" max="41" width="12.453125" style="199" hidden="1" customWidth="1"/>
    <col min="42" max="42" width="11.81640625" style="199" hidden="1" customWidth="1"/>
    <col min="43" max="43" width="13.1796875" style="199" hidden="1" customWidth="1"/>
    <col min="44" max="45" width="11.54296875" style="199" hidden="1" customWidth="1"/>
    <col min="46" max="46" width="14" style="199" hidden="1" customWidth="1"/>
    <col min="47" max="47" width="2.453125" style="199" hidden="1" customWidth="1"/>
    <col min="48" max="48" width="11.54296875" style="199" hidden="1" customWidth="1"/>
    <col min="49" max="49" width="11.81640625" style="199" hidden="1" customWidth="1"/>
    <col min="50" max="50" width="12.1796875" style="199" hidden="1" customWidth="1"/>
    <col min="51" max="51" width="12" style="199" hidden="1" customWidth="1"/>
    <col min="52" max="53" width="11.54296875" style="199" hidden="1" customWidth="1"/>
    <col min="54" max="54" width="12" style="199" hidden="1" customWidth="1"/>
    <col min="55" max="59" width="11.54296875" style="199" hidden="1" customWidth="1"/>
    <col min="60" max="60" width="11.453125" style="199" hidden="1" customWidth="1"/>
    <col min="61" max="61" width="12.1796875" style="199" hidden="1" customWidth="1"/>
    <col min="62" max="64" width="11.54296875" style="199" hidden="1" customWidth="1"/>
    <col min="65" max="65" width="14.1796875" style="199" hidden="1" customWidth="1"/>
    <col min="66" max="66" width="11.81640625" style="199" hidden="1" customWidth="1"/>
    <col min="67" max="68" width="11.54296875" style="199" hidden="1" customWidth="1"/>
    <col min="69" max="91" width="14" style="199" hidden="1" customWidth="1"/>
    <col min="92" max="92" width="14" style="200" hidden="1" customWidth="1"/>
    <col min="93" max="140" width="14" style="199" hidden="1" customWidth="1"/>
    <col min="141" max="152" width="14.453125" style="199" hidden="1" customWidth="1"/>
    <col min="153" max="153" width="18.1796875" style="199" hidden="1" customWidth="1"/>
    <col min="154" max="154" width="17.54296875" style="199" hidden="1" customWidth="1"/>
    <col min="155" max="157" width="18.1796875" style="199" hidden="1" customWidth="1"/>
    <col min="158" max="160" width="17.54296875" style="199" hidden="1" customWidth="1"/>
    <col min="161" max="175" width="14" style="199" hidden="1" customWidth="1"/>
    <col min="176" max="182" width="14" style="199" customWidth="1"/>
    <col min="183" max="183" width="14.90625" style="199" customWidth="1"/>
    <col min="184" max="184" width="14.81640625" style="199" bestFit="1" customWidth="1"/>
    <col min="185" max="188" width="14.81640625" style="199" customWidth="1"/>
    <col min="189" max="192" width="20.08984375" style="199" bestFit="1" customWidth="1"/>
    <col min="193" max="193" width="17.36328125" style="199" bestFit="1" customWidth="1"/>
    <col min="194" max="16384" width="9.1796875" style="199"/>
  </cols>
  <sheetData>
    <row r="1" spans="1:194" ht="39" customHeight="1" thickBot="1" x14ac:dyDescent="0.5">
      <c r="A1" s="197" t="s">
        <v>152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198"/>
      <c r="BC1" s="198"/>
      <c r="BD1" s="198"/>
      <c r="BE1" s="198"/>
      <c r="BF1" s="198"/>
      <c r="BG1" s="198"/>
      <c r="BH1" s="198"/>
      <c r="BI1" s="198"/>
      <c r="BJ1" s="198"/>
      <c r="BK1" s="198"/>
      <c r="BL1" s="198"/>
      <c r="BM1" s="198"/>
      <c r="BN1" s="198"/>
      <c r="BO1" s="198"/>
      <c r="BP1" s="198"/>
      <c r="BQ1" s="198"/>
    </row>
    <row r="2" spans="1:194" ht="39" customHeight="1" thickTop="1" thickBot="1" x14ac:dyDescent="0.5">
      <c r="A2" s="1967" t="s">
        <v>153</v>
      </c>
      <c r="B2" s="201" t="s">
        <v>154</v>
      </c>
      <c r="C2" s="202" t="s">
        <v>155</v>
      </c>
      <c r="D2" s="203" t="s">
        <v>156</v>
      </c>
      <c r="E2" s="204">
        <v>2008</v>
      </c>
      <c r="F2" s="205">
        <v>2009</v>
      </c>
      <c r="G2" s="206">
        <v>2010</v>
      </c>
      <c r="H2" s="207">
        <v>2011</v>
      </c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8">
        <v>2011</v>
      </c>
      <c r="U2" s="209"/>
      <c r="V2" s="1969">
        <v>2012</v>
      </c>
      <c r="W2" s="1969"/>
      <c r="X2" s="1969"/>
      <c r="Y2" s="1969"/>
      <c r="Z2" s="1969"/>
      <c r="AA2" s="1969"/>
      <c r="AB2" s="1969"/>
      <c r="AC2" s="1969"/>
      <c r="AD2" s="1969"/>
      <c r="AE2" s="1969"/>
      <c r="AF2" s="1969"/>
      <c r="AG2" s="1969"/>
      <c r="AH2" s="209"/>
      <c r="AI2" s="1962">
        <v>2013</v>
      </c>
      <c r="AJ2" s="1962"/>
      <c r="AK2" s="1962"/>
      <c r="AL2" s="1962"/>
      <c r="AM2" s="1962"/>
      <c r="AN2" s="1962"/>
      <c r="AO2" s="1962"/>
      <c r="AP2" s="1962"/>
      <c r="AQ2" s="1962"/>
      <c r="AR2" s="1962"/>
      <c r="AS2" s="1962"/>
      <c r="AT2" s="1962"/>
      <c r="AU2" s="209"/>
      <c r="AV2" s="210">
        <v>2014</v>
      </c>
      <c r="AW2" s="210"/>
      <c r="AX2" s="210"/>
      <c r="AY2" s="210"/>
      <c r="AZ2" s="210"/>
      <c r="BA2" s="210"/>
      <c r="BB2" s="210"/>
      <c r="BC2" s="210"/>
      <c r="BD2" s="211">
        <v>2014</v>
      </c>
      <c r="BE2" s="1962">
        <v>2015</v>
      </c>
      <c r="BF2" s="1962"/>
      <c r="BG2" s="1962"/>
      <c r="BH2" s="1962"/>
      <c r="BI2" s="1962"/>
      <c r="BJ2" s="1962"/>
      <c r="BK2" s="1962"/>
      <c r="BL2" s="1962"/>
      <c r="BM2" s="1962"/>
      <c r="BN2" s="212"/>
      <c r="BO2" s="212"/>
      <c r="BP2" s="213"/>
      <c r="BQ2" s="1961">
        <v>2016</v>
      </c>
      <c r="BR2" s="1962"/>
      <c r="BS2" s="1962"/>
      <c r="BT2" s="1962"/>
      <c r="BU2" s="1962"/>
      <c r="BV2" s="1962"/>
      <c r="BW2" s="1962"/>
      <c r="BX2" s="1962"/>
      <c r="BY2" s="1962"/>
      <c r="BZ2" s="1962"/>
      <c r="CA2" s="1962"/>
      <c r="CB2" s="1963"/>
      <c r="CC2" s="1961">
        <v>2017</v>
      </c>
      <c r="CD2" s="1962"/>
      <c r="CE2" s="1962"/>
      <c r="CF2" s="1962"/>
      <c r="CG2" s="1962"/>
      <c r="CH2" s="1962"/>
      <c r="CI2" s="1962"/>
      <c r="CJ2" s="1962"/>
      <c r="CK2" s="1962"/>
      <c r="CL2" s="1962"/>
      <c r="CM2" s="1962"/>
      <c r="CN2" s="1962"/>
      <c r="CO2" s="1961">
        <v>2018</v>
      </c>
      <c r="CP2" s="1962"/>
      <c r="CQ2" s="1962"/>
      <c r="CR2" s="1962"/>
      <c r="CS2" s="1962"/>
      <c r="CT2" s="1962"/>
      <c r="CU2" s="1962"/>
      <c r="CV2" s="1962"/>
      <c r="CW2" s="1962"/>
      <c r="CX2" s="1962"/>
      <c r="CY2" s="1962"/>
      <c r="CZ2" s="1963"/>
      <c r="DA2" s="1964">
        <v>2019</v>
      </c>
      <c r="DB2" s="1965"/>
      <c r="DC2" s="1965"/>
      <c r="DD2" s="1965"/>
      <c r="DE2" s="1965"/>
      <c r="DF2" s="1965"/>
      <c r="DG2" s="1965"/>
      <c r="DH2" s="1965"/>
      <c r="DI2" s="1965"/>
      <c r="DJ2" s="1965"/>
      <c r="DK2" s="1965"/>
      <c r="DL2" s="1966"/>
      <c r="DM2" s="1961">
        <v>2020</v>
      </c>
      <c r="DN2" s="1962"/>
      <c r="DO2" s="1962"/>
      <c r="DP2" s="1962"/>
      <c r="DQ2" s="1962"/>
      <c r="DR2" s="1962"/>
      <c r="DS2" s="1962"/>
      <c r="DT2" s="1962"/>
      <c r="DU2" s="1962"/>
      <c r="DV2" s="1962"/>
      <c r="DW2" s="1962"/>
      <c r="DX2" s="1963"/>
      <c r="DY2" s="1961">
        <v>2021</v>
      </c>
      <c r="DZ2" s="1962"/>
      <c r="EA2" s="1962"/>
      <c r="EB2" s="1962"/>
      <c r="EC2" s="1962"/>
      <c r="ED2" s="1962"/>
      <c r="EE2" s="1962"/>
      <c r="EF2" s="1962"/>
      <c r="EG2" s="1962"/>
      <c r="EH2" s="1962"/>
      <c r="EI2" s="1962"/>
      <c r="EJ2" s="1962"/>
      <c r="EK2" s="1961">
        <v>2022</v>
      </c>
      <c r="EL2" s="1962"/>
      <c r="EM2" s="1962"/>
      <c r="EN2" s="1962"/>
      <c r="EO2" s="1962"/>
      <c r="EP2" s="1962"/>
      <c r="EQ2" s="1962"/>
      <c r="ER2" s="1962"/>
      <c r="ES2" s="1962"/>
      <c r="ET2" s="1962"/>
      <c r="EU2" s="1962"/>
      <c r="EV2" s="1963"/>
      <c r="EW2" s="1961">
        <v>2023</v>
      </c>
      <c r="EX2" s="1962"/>
      <c r="EY2" s="1962"/>
      <c r="EZ2" s="1962"/>
      <c r="FA2" s="1962"/>
      <c r="FB2" s="1962"/>
      <c r="FC2" s="1962"/>
      <c r="FD2" s="1962"/>
      <c r="FE2" s="1962"/>
      <c r="FF2" s="1962"/>
      <c r="FG2" s="1962"/>
      <c r="FH2" s="1963"/>
      <c r="FI2" s="1961">
        <v>2024</v>
      </c>
      <c r="FJ2" s="1962"/>
      <c r="FK2" s="1962"/>
      <c r="FL2" s="1962"/>
      <c r="FM2" s="1962"/>
      <c r="FN2" s="1962"/>
      <c r="FO2" s="1962"/>
      <c r="FP2" s="1962"/>
      <c r="FQ2" s="1962"/>
      <c r="FR2" s="1962"/>
      <c r="FS2" s="1962"/>
      <c r="FT2" s="1963"/>
      <c r="FU2" s="1961">
        <v>2025</v>
      </c>
      <c r="FV2" s="1962"/>
      <c r="FW2" s="1962"/>
      <c r="FX2" s="1962"/>
      <c r="FY2" s="1962"/>
      <c r="FZ2" s="1962"/>
      <c r="GA2" s="1962"/>
      <c r="GB2" s="1962"/>
      <c r="GC2" s="1962"/>
      <c r="GD2" s="1962"/>
      <c r="GE2" s="1962"/>
      <c r="GF2" s="1963"/>
      <c r="GG2" s="215"/>
    </row>
    <row r="3" spans="1:194" ht="39" customHeight="1" thickTop="1" thickBot="1" x14ac:dyDescent="0.5">
      <c r="A3" s="1968"/>
      <c r="B3" s="216"/>
      <c r="C3" s="217"/>
      <c r="D3" s="218"/>
      <c r="E3" s="219" t="s">
        <v>90</v>
      </c>
      <c r="F3" s="220" t="s">
        <v>90</v>
      </c>
      <c r="G3" s="221" t="s">
        <v>90</v>
      </c>
      <c r="H3" s="222" t="s">
        <v>79</v>
      </c>
      <c r="I3" s="222" t="s">
        <v>80</v>
      </c>
      <c r="J3" s="222"/>
      <c r="K3" s="222" t="s">
        <v>81</v>
      </c>
      <c r="L3" s="222" t="s">
        <v>82</v>
      </c>
      <c r="M3" s="222" t="s">
        <v>83</v>
      </c>
      <c r="N3" s="222" t="s">
        <v>84</v>
      </c>
      <c r="O3" s="222" t="s">
        <v>85</v>
      </c>
      <c r="P3" s="222" t="s">
        <v>86</v>
      </c>
      <c r="Q3" s="222" t="s">
        <v>87</v>
      </c>
      <c r="R3" s="222" t="s">
        <v>88</v>
      </c>
      <c r="S3" s="222" t="s">
        <v>89</v>
      </c>
      <c r="T3" s="222" t="s">
        <v>90</v>
      </c>
      <c r="U3" s="222"/>
      <c r="V3" s="222" t="s">
        <v>79</v>
      </c>
      <c r="W3" s="222" t="s">
        <v>80</v>
      </c>
      <c r="X3" s="222" t="s">
        <v>81</v>
      </c>
      <c r="Y3" s="222" t="s">
        <v>82</v>
      </c>
      <c r="Z3" s="222" t="s">
        <v>83</v>
      </c>
      <c r="AA3" s="222" t="s">
        <v>84</v>
      </c>
      <c r="AB3" s="222" t="s">
        <v>85</v>
      </c>
      <c r="AC3" s="222" t="s">
        <v>86</v>
      </c>
      <c r="AD3" s="222" t="s">
        <v>87</v>
      </c>
      <c r="AE3" s="222" t="s">
        <v>88</v>
      </c>
      <c r="AF3" s="222" t="s">
        <v>89</v>
      </c>
      <c r="AG3" s="222" t="s">
        <v>90</v>
      </c>
      <c r="AH3" s="222"/>
      <c r="AI3" s="222" t="s">
        <v>79</v>
      </c>
      <c r="AJ3" s="222" t="s">
        <v>80</v>
      </c>
      <c r="AK3" s="222" t="s">
        <v>81</v>
      </c>
      <c r="AL3" s="222" t="s">
        <v>82</v>
      </c>
      <c r="AM3" s="222" t="s">
        <v>83</v>
      </c>
      <c r="AN3" s="222" t="s">
        <v>84</v>
      </c>
      <c r="AO3" s="222" t="s">
        <v>91</v>
      </c>
      <c r="AP3" s="222" t="s">
        <v>86</v>
      </c>
      <c r="AQ3" s="223" t="s">
        <v>87</v>
      </c>
      <c r="AR3" s="223" t="s">
        <v>88</v>
      </c>
      <c r="AS3" s="223" t="s">
        <v>89</v>
      </c>
      <c r="AT3" s="223" t="s">
        <v>90</v>
      </c>
      <c r="AU3" s="222"/>
      <c r="AV3" s="222" t="s">
        <v>79</v>
      </c>
      <c r="AW3" s="222" t="s">
        <v>80</v>
      </c>
      <c r="AX3" s="222" t="s">
        <v>81</v>
      </c>
      <c r="AY3" s="222" t="s">
        <v>82</v>
      </c>
      <c r="AZ3" s="222" t="s">
        <v>83</v>
      </c>
      <c r="BA3" s="222" t="s">
        <v>84</v>
      </c>
      <c r="BB3" s="222" t="s">
        <v>85</v>
      </c>
      <c r="BC3" s="222" t="s">
        <v>86</v>
      </c>
      <c r="BD3" s="224" t="s">
        <v>90</v>
      </c>
      <c r="BE3" s="222" t="s">
        <v>79</v>
      </c>
      <c r="BF3" s="222" t="s">
        <v>80</v>
      </c>
      <c r="BG3" s="222" t="s">
        <v>81</v>
      </c>
      <c r="BH3" s="222" t="s">
        <v>82</v>
      </c>
      <c r="BI3" s="222" t="s">
        <v>83</v>
      </c>
      <c r="BJ3" s="222" t="s">
        <v>84</v>
      </c>
      <c r="BK3" s="222" t="s">
        <v>85</v>
      </c>
      <c r="BL3" s="222" t="s">
        <v>86</v>
      </c>
      <c r="BM3" s="222" t="s">
        <v>87</v>
      </c>
      <c r="BN3" s="222" t="s">
        <v>88</v>
      </c>
      <c r="BO3" s="222" t="s">
        <v>89</v>
      </c>
      <c r="BP3" s="222" t="s">
        <v>90</v>
      </c>
      <c r="BQ3" s="225" t="s">
        <v>79</v>
      </c>
      <c r="BR3" s="223" t="s">
        <v>80</v>
      </c>
      <c r="BS3" s="223" t="s">
        <v>81</v>
      </c>
      <c r="BT3" s="223" t="s">
        <v>82</v>
      </c>
      <c r="BU3" s="223" t="s">
        <v>83</v>
      </c>
      <c r="BV3" s="223" t="s">
        <v>84</v>
      </c>
      <c r="BW3" s="223" t="s">
        <v>85</v>
      </c>
      <c r="BX3" s="223" t="s">
        <v>86</v>
      </c>
      <c r="BY3" s="223" t="s">
        <v>87</v>
      </c>
      <c r="BZ3" s="223" t="s">
        <v>88</v>
      </c>
      <c r="CA3" s="223" t="s">
        <v>89</v>
      </c>
      <c r="CB3" s="226" t="s">
        <v>90</v>
      </c>
      <c r="CC3" s="225" t="s">
        <v>79</v>
      </c>
      <c r="CD3" s="223" t="s">
        <v>80</v>
      </c>
      <c r="CE3" s="223" t="s">
        <v>81</v>
      </c>
      <c r="CF3" s="223" t="s">
        <v>82</v>
      </c>
      <c r="CG3" s="223" t="s">
        <v>83</v>
      </c>
      <c r="CH3" s="223" t="s">
        <v>84</v>
      </c>
      <c r="CI3" s="223" t="s">
        <v>85</v>
      </c>
      <c r="CJ3" s="223" t="s">
        <v>86</v>
      </c>
      <c r="CK3" s="223" t="s">
        <v>87</v>
      </c>
      <c r="CL3" s="223" t="s">
        <v>88</v>
      </c>
      <c r="CM3" s="223" t="s">
        <v>89</v>
      </c>
      <c r="CN3" s="227" t="s">
        <v>90</v>
      </c>
      <c r="CO3" s="225" t="s">
        <v>79</v>
      </c>
      <c r="CP3" s="223" t="s">
        <v>80</v>
      </c>
      <c r="CQ3" s="223" t="s">
        <v>81</v>
      </c>
      <c r="CR3" s="223" t="s">
        <v>82</v>
      </c>
      <c r="CS3" s="223" t="s">
        <v>83</v>
      </c>
      <c r="CT3" s="223" t="s">
        <v>84</v>
      </c>
      <c r="CU3" s="223" t="s">
        <v>85</v>
      </c>
      <c r="CV3" s="223" t="s">
        <v>86</v>
      </c>
      <c r="CW3" s="223" t="s">
        <v>87</v>
      </c>
      <c r="CX3" s="223" t="s">
        <v>88</v>
      </c>
      <c r="CY3" s="223" t="s">
        <v>89</v>
      </c>
      <c r="CZ3" s="226" t="s">
        <v>90</v>
      </c>
      <c r="DA3" s="225" t="s">
        <v>79</v>
      </c>
      <c r="DB3" s="223" t="s">
        <v>80</v>
      </c>
      <c r="DC3" s="223" t="s">
        <v>81</v>
      </c>
      <c r="DD3" s="223" t="s">
        <v>82</v>
      </c>
      <c r="DE3" s="223" t="s">
        <v>83</v>
      </c>
      <c r="DF3" s="223" t="s">
        <v>84</v>
      </c>
      <c r="DG3" s="223" t="s">
        <v>85</v>
      </c>
      <c r="DH3" s="223" t="s">
        <v>86</v>
      </c>
      <c r="DI3" s="223" t="s">
        <v>87</v>
      </c>
      <c r="DJ3" s="223" t="s">
        <v>88</v>
      </c>
      <c r="DK3" s="223" t="s">
        <v>89</v>
      </c>
      <c r="DL3" s="226" t="s">
        <v>90</v>
      </c>
      <c r="DM3" s="225" t="s">
        <v>79</v>
      </c>
      <c r="DN3" s="223" t="s">
        <v>80</v>
      </c>
      <c r="DO3" s="223" t="s">
        <v>81</v>
      </c>
      <c r="DP3" s="223" t="s">
        <v>82</v>
      </c>
      <c r="DQ3" s="223" t="s">
        <v>83</v>
      </c>
      <c r="DR3" s="223" t="s">
        <v>84</v>
      </c>
      <c r="DS3" s="223" t="s">
        <v>85</v>
      </c>
      <c r="DT3" s="223" t="s">
        <v>86</v>
      </c>
      <c r="DU3" s="223" t="s">
        <v>87</v>
      </c>
      <c r="DV3" s="223" t="s">
        <v>88</v>
      </c>
      <c r="DW3" s="223" t="s">
        <v>89</v>
      </c>
      <c r="DX3" s="226" t="s">
        <v>90</v>
      </c>
      <c r="DY3" s="225" t="s">
        <v>79</v>
      </c>
      <c r="DZ3" s="223" t="s">
        <v>80</v>
      </c>
      <c r="EA3" s="223" t="s">
        <v>81</v>
      </c>
      <c r="EB3" s="223" t="s">
        <v>82</v>
      </c>
      <c r="EC3" s="223" t="s">
        <v>83</v>
      </c>
      <c r="ED3" s="223" t="s">
        <v>84</v>
      </c>
      <c r="EE3" s="223" t="s">
        <v>85</v>
      </c>
      <c r="EF3" s="223" t="s">
        <v>86</v>
      </c>
      <c r="EG3" s="223" t="s">
        <v>87</v>
      </c>
      <c r="EH3" s="223" t="s">
        <v>88</v>
      </c>
      <c r="EI3" s="223" t="s">
        <v>89</v>
      </c>
      <c r="EJ3" s="223" t="s">
        <v>90</v>
      </c>
      <c r="EK3" s="225" t="s">
        <v>79</v>
      </c>
      <c r="EL3" s="223" t="s">
        <v>80</v>
      </c>
      <c r="EM3" s="223" t="s">
        <v>81</v>
      </c>
      <c r="EN3" s="223" t="s">
        <v>82</v>
      </c>
      <c r="EO3" s="223" t="s">
        <v>83</v>
      </c>
      <c r="EP3" s="223" t="s">
        <v>84</v>
      </c>
      <c r="EQ3" s="223" t="s">
        <v>85</v>
      </c>
      <c r="ER3" s="223" t="s">
        <v>86</v>
      </c>
      <c r="ES3" s="223" t="s">
        <v>87</v>
      </c>
      <c r="ET3" s="223" t="s">
        <v>88</v>
      </c>
      <c r="EU3" s="223" t="s">
        <v>89</v>
      </c>
      <c r="EV3" s="226" t="s">
        <v>90</v>
      </c>
      <c r="EW3" s="225" t="s">
        <v>79</v>
      </c>
      <c r="EX3" s="223" t="s">
        <v>80</v>
      </c>
      <c r="EY3" s="223" t="s">
        <v>81</v>
      </c>
      <c r="EZ3" s="223" t="s">
        <v>82</v>
      </c>
      <c r="FA3" s="223" t="s">
        <v>83</v>
      </c>
      <c r="FB3" s="223" t="s">
        <v>84</v>
      </c>
      <c r="FC3" s="223" t="s">
        <v>85</v>
      </c>
      <c r="FD3" s="223" t="s">
        <v>86</v>
      </c>
      <c r="FE3" s="223" t="s">
        <v>87</v>
      </c>
      <c r="FF3" s="223" t="s">
        <v>88</v>
      </c>
      <c r="FG3" s="223" t="s">
        <v>89</v>
      </c>
      <c r="FH3" s="226" t="s">
        <v>90</v>
      </c>
      <c r="FI3" s="225" t="s">
        <v>79</v>
      </c>
      <c r="FJ3" s="223" t="s">
        <v>80</v>
      </c>
      <c r="FK3" s="223" t="s">
        <v>81</v>
      </c>
      <c r="FL3" s="223" t="s">
        <v>82</v>
      </c>
      <c r="FM3" s="223" t="s">
        <v>83</v>
      </c>
      <c r="FN3" s="223" t="s">
        <v>84</v>
      </c>
      <c r="FO3" s="223" t="s">
        <v>85</v>
      </c>
      <c r="FP3" s="223" t="s">
        <v>86</v>
      </c>
      <c r="FQ3" s="223" t="s">
        <v>87</v>
      </c>
      <c r="FR3" s="223" t="s">
        <v>88</v>
      </c>
      <c r="FS3" s="223" t="s">
        <v>89</v>
      </c>
      <c r="FT3" s="226" t="s">
        <v>90</v>
      </c>
      <c r="FU3" s="225" t="s">
        <v>79</v>
      </c>
      <c r="FV3" s="223" t="s">
        <v>80</v>
      </c>
      <c r="FW3" s="223" t="s">
        <v>81</v>
      </c>
      <c r="FX3" s="223" t="s">
        <v>82</v>
      </c>
      <c r="FY3" s="223" t="s">
        <v>83</v>
      </c>
      <c r="FZ3" s="223" t="s">
        <v>84</v>
      </c>
      <c r="GA3" s="223" t="s">
        <v>85</v>
      </c>
      <c r="GB3" s="223" t="s">
        <v>86</v>
      </c>
      <c r="GC3" s="223" t="s">
        <v>87</v>
      </c>
      <c r="GD3" s="223" t="s">
        <v>88</v>
      </c>
      <c r="GE3" s="223" t="s">
        <v>89</v>
      </c>
      <c r="GF3" s="226" t="s">
        <v>90</v>
      </c>
      <c r="GG3" s="228"/>
    </row>
    <row r="4" spans="1:194" s="198" customFormat="1" ht="39" customHeight="1" thickTop="1" x14ac:dyDescent="0.45">
      <c r="A4" s="229" t="s">
        <v>157</v>
      </c>
      <c r="B4" s="230">
        <v>1731.3732971979321</v>
      </c>
      <c r="C4" s="231">
        <v>2101.96</v>
      </c>
      <c r="D4" s="232">
        <v>2694.3697000000002</v>
      </c>
      <c r="E4" s="233">
        <v>2446.7242000000001</v>
      </c>
      <c r="F4" s="1548">
        <v>4533.9771000000001</v>
      </c>
      <c r="G4" s="234">
        <v>6811.6477999999997</v>
      </c>
      <c r="H4" s="1548">
        <v>7156.1211000000003</v>
      </c>
      <c r="I4" s="1548">
        <v>7202.9503999999997</v>
      </c>
      <c r="J4" s="1548"/>
      <c r="K4" s="235">
        <v>6751.4501</v>
      </c>
      <c r="L4" s="235">
        <v>7278.9038</v>
      </c>
      <c r="M4" s="1548">
        <v>7050.0986999999996</v>
      </c>
      <c r="N4" s="1548">
        <v>7148.7772999999997</v>
      </c>
      <c r="O4" s="1548">
        <v>6963.86</v>
      </c>
      <c r="P4" s="1548">
        <v>6780.7402000000002</v>
      </c>
      <c r="Q4" s="1548">
        <v>6990.3475930199993</v>
      </c>
      <c r="R4" s="1548">
        <v>7621.6115591400012</v>
      </c>
      <c r="S4" s="1548">
        <v>7461.977500930001</v>
      </c>
      <c r="T4" s="236">
        <v>8336.4256144800001</v>
      </c>
      <c r="U4" s="1548"/>
      <c r="V4" s="1548">
        <v>7483.2366267599982</v>
      </c>
      <c r="W4" s="1548">
        <v>7861.7941829199999</v>
      </c>
      <c r="X4" s="1548">
        <v>7825.5710175900003</v>
      </c>
      <c r="Y4" s="1548">
        <v>7493.878859030001</v>
      </c>
      <c r="Z4" s="1548">
        <v>7537.9888109000012</v>
      </c>
      <c r="AA4" s="236">
        <v>7661.4321602000018</v>
      </c>
      <c r="AB4" s="1548">
        <v>7517.94</v>
      </c>
      <c r="AC4" s="1548">
        <v>7394.9</v>
      </c>
      <c r="AD4" s="1548">
        <v>7728.62</v>
      </c>
      <c r="AE4" s="1548">
        <v>9706.0667281999995</v>
      </c>
      <c r="AF4" s="1548">
        <v>9842.133850279999</v>
      </c>
      <c r="AG4" s="1548">
        <v>9772.4126197599999</v>
      </c>
      <c r="AH4" s="1548"/>
      <c r="AI4" s="1548">
        <v>10323.396269050001</v>
      </c>
      <c r="AJ4" s="1548">
        <v>9886.8988080499985</v>
      </c>
      <c r="AK4" s="1548">
        <v>9646.3405091299992</v>
      </c>
      <c r="AL4" s="1548">
        <v>9502.6346429200003</v>
      </c>
      <c r="AM4" s="1548">
        <v>8910.2769411200024</v>
      </c>
      <c r="AN4" s="1548">
        <v>8977.0530640000015</v>
      </c>
      <c r="AO4" s="1548">
        <v>9024.0844420499998</v>
      </c>
      <c r="AP4" s="1548">
        <v>9060.8058365599991</v>
      </c>
      <c r="AQ4" s="1548">
        <v>9157.9994199600023</v>
      </c>
      <c r="AR4" s="1548">
        <v>9284.6292945799978</v>
      </c>
      <c r="AS4" s="1548">
        <v>10861.200698209997</v>
      </c>
      <c r="AT4" s="1548">
        <v>11186.929458459999</v>
      </c>
      <c r="AU4" s="1548"/>
      <c r="AV4" s="1548">
        <v>10543.093947900003</v>
      </c>
      <c r="AW4" s="1548">
        <v>10854.587008009998</v>
      </c>
      <c r="AX4" s="1548">
        <v>10886.899186369999</v>
      </c>
      <c r="AY4" s="1548">
        <v>11701.666002829999</v>
      </c>
      <c r="AZ4" s="1548">
        <v>11824.181431569999</v>
      </c>
      <c r="BA4" s="1548">
        <v>12020.563810159996</v>
      </c>
      <c r="BB4" s="1548">
        <v>11430.877909999997</v>
      </c>
      <c r="BC4" s="1548">
        <v>12026.44118208</v>
      </c>
      <c r="BD4" s="1548">
        <v>15642.20132846</v>
      </c>
      <c r="BE4" s="1548">
        <v>15642.20133</v>
      </c>
      <c r="BF4" s="1548">
        <v>14244.873387759999</v>
      </c>
      <c r="BG4" s="1548">
        <v>16431.678380240002</v>
      </c>
      <c r="BH4" s="1548">
        <v>16572.732020790001</v>
      </c>
      <c r="BI4" s="1548">
        <v>15954.20594817</v>
      </c>
      <c r="BJ4" s="1548">
        <v>17337.01529168</v>
      </c>
      <c r="BK4" s="1548">
        <v>13358.34595375</v>
      </c>
      <c r="BL4" s="1548">
        <v>16367.28780253</v>
      </c>
      <c r="BM4" s="1548">
        <v>14919.585938940003</v>
      </c>
      <c r="BN4" s="1548">
        <v>19733.335658370001</v>
      </c>
      <c r="BO4" s="1548">
        <v>21004.687532859993</v>
      </c>
      <c r="BP4" s="1548">
        <v>20506.600439690003</v>
      </c>
      <c r="BQ4" s="1548">
        <v>20534.550182079998</v>
      </c>
      <c r="BR4" s="1548">
        <v>19064.959211290003</v>
      </c>
      <c r="BS4" s="1548">
        <v>19454.111000749999</v>
      </c>
      <c r="BT4" s="1548">
        <v>20241.402518479998</v>
      </c>
      <c r="BU4" s="1548">
        <v>18707.393790360002</v>
      </c>
      <c r="BV4" s="1548">
        <v>17937.524807140002</v>
      </c>
      <c r="BW4" s="1548">
        <v>17460.305802750001</v>
      </c>
      <c r="BX4" s="1548">
        <v>16843.769774639997</v>
      </c>
      <c r="BY4" s="1548">
        <v>16471.705944630001</v>
      </c>
      <c r="BZ4" s="1548">
        <v>20933.665891289998</v>
      </c>
      <c r="CA4" s="1548">
        <v>21729.525964160002</v>
      </c>
      <c r="CB4" s="1548">
        <v>23042.854577150003</v>
      </c>
      <c r="CC4" s="1548">
        <v>24552.968551809998</v>
      </c>
      <c r="CD4" s="1548">
        <v>25798.82078536</v>
      </c>
      <c r="CE4" s="1548">
        <v>24683.486920389998</v>
      </c>
      <c r="CF4" s="1548">
        <v>31746.855396179992</v>
      </c>
      <c r="CG4" s="1548">
        <v>31692.496457520003</v>
      </c>
      <c r="CH4" s="1548">
        <v>30990.221853790001</v>
      </c>
      <c r="CI4" s="1548">
        <v>29486.715413910002</v>
      </c>
      <c r="CJ4" s="1548">
        <v>27808.174866670004</v>
      </c>
      <c r="CK4" s="1548">
        <v>26637.58868106001</v>
      </c>
      <c r="CL4" s="1548">
        <v>26859.527155960008</v>
      </c>
      <c r="CM4" s="1548">
        <v>28822.403091419994</v>
      </c>
      <c r="CN4" s="1549">
        <v>29470.150307480006</v>
      </c>
      <c r="CO4" s="234">
        <v>27578.38983851</v>
      </c>
      <c r="CP4" s="1548">
        <v>26664.671928659998</v>
      </c>
      <c r="CQ4" s="1548">
        <v>27007.877221670009</v>
      </c>
      <c r="CR4" s="1548">
        <v>26753.606933420004</v>
      </c>
      <c r="CS4" s="1548">
        <v>30734.57800537</v>
      </c>
      <c r="CT4" s="1548">
        <v>28977.046846820005</v>
      </c>
      <c r="CU4" s="1548">
        <v>28263.457977030001</v>
      </c>
      <c r="CV4" s="1548">
        <v>27370.442835360001</v>
      </c>
      <c r="CW4" s="1548">
        <v>27481.721983830004</v>
      </c>
      <c r="CX4" s="1548">
        <v>25646.111083919994</v>
      </c>
      <c r="CY4" s="1548">
        <v>27988.32197135</v>
      </c>
      <c r="CZ4" s="237">
        <v>29050.543121169998</v>
      </c>
      <c r="DA4" s="234">
        <v>27450.369739999998</v>
      </c>
      <c r="DB4" s="1548">
        <v>27684.765520000001</v>
      </c>
      <c r="DC4" s="1548">
        <v>45212.929310599997</v>
      </c>
      <c r="DD4" s="1548">
        <v>41976.524782530003</v>
      </c>
      <c r="DE4" s="1548">
        <v>40412.04591126</v>
      </c>
      <c r="DF4" s="1548">
        <v>39083.862043080007</v>
      </c>
      <c r="DG4" s="1548">
        <v>37570.386766100004</v>
      </c>
      <c r="DH4" s="1548">
        <v>38209.708571700001</v>
      </c>
      <c r="DI4" s="1548">
        <v>36801.09072326</v>
      </c>
      <c r="DJ4" s="1548">
        <v>37392.336430229996</v>
      </c>
      <c r="DK4" s="1548">
        <v>37123.342841290003</v>
      </c>
      <c r="DL4" s="237">
        <v>40293.941538179999</v>
      </c>
      <c r="DM4" s="234">
        <v>39564.056039340001</v>
      </c>
      <c r="DN4" s="1548">
        <v>42268.430066010005</v>
      </c>
      <c r="DO4" s="1548">
        <v>47846.006052999997</v>
      </c>
      <c r="DP4" s="1548">
        <v>52564.846683699994</v>
      </c>
      <c r="DQ4" s="238">
        <v>50007.455123139996</v>
      </c>
      <c r="DR4" s="238">
        <v>46792.064827789996</v>
      </c>
      <c r="DS4" s="238">
        <v>44890.130887929998</v>
      </c>
      <c r="DT4" s="238">
        <v>43366.723661489996</v>
      </c>
      <c r="DU4" s="238">
        <v>42958.248693940004</v>
      </c>
      <c r="DV4" s="238">
        <v>43870.983928540008</v>
      </c>
      <c r="DW4" s="238">
        <v>41397.645171709999</v>
      </c>
      <c r="DX4" s="239">
        <v>43581.359609440005</v>
      </c>
      <c r="DY4" s="240">
        <v>44993.027910759993</v>
      </c>
      <c r="DZ4" s="238">
        <v>44128.782554870013</v>
      </c>
      <c r="EA4" s="238">
        <v>41590.12573331999</v>
      </c>
      <c r="EB4" s="238">
        <v>56803.501022800003</v>
      </c>
      <c r="EC4" s="238">
        <v>59367.598253310003</v>
      </c>
      <c r="ED4" s="238">
        <v>57795.008127690009</v>
      </c>
      <c r="EE4" s="238">
        <v>56405.721987609992</v>
      </c>
      <c r="EF4" s="238">
        <v>61043.027626109993</v>
      </c>
      <c r="EG4" s="238">
        <v>56642.637091659999</v>
      </c>
      <c r="EH4" s="238">
        <v>57347.46201512999</v>
      </c>
      <c r="EI4" s="238">
        <v>54133.63523597001</v>
      </c>
      <c r="EJ4" s="238">
        <v>51469.729208109995</v>
      </c>
      <c r="EK4" s="240">
        <f t="shared" ref="EK4:GC4" si="0">SUM(EK5:EK9)</f>
        <v>52874.388300229999</v>
      </c>
      <c r="EL4" s="238">
        <f t="shared" si="0"/>
        <v>56480.461365800002</v>
      </c>
      <c r="EM4" s="238">
        <f t="shared" si="0"/>
        <v>55920.374028850005</v>
      </c>
      <c r="EN4" s="238">
        <f t="shared" si="0"/>
        <v>52098.087873870005</v>
      </c>
      <c r="EO4" s="238">
        <f t="shared" si="0"/>
        <v>47573.319942869995</v>
      </c>
      <c r="EP4" s="238">
        <f t="shared" si="0"/>
        <v>45259.807059109997</v>
      </c>
      <c r="EQ4" s="238">
        <f t="shared" si="0"/>
        <v>44896.307194940004</v>
      </c>
      <c r="ER4" s="238">
        <f t="shared" si="0"/>
        <v>48263.292221570002</v>
      </c>
      <c r="ES4" s="238">
        <f t="shared" si="0"/>
        <v>50711.054508349996</v>
      </c>
      <c r="ET4" s="238">
        <f t="shared" si="0"/>
        <v>70922.596606480001</v>
      </c>
      <c r="EU4" s="238">
        <f t="shared" si="0"/>
        <v>64603.120895809996</v>
      </c>
      <c r="EV4" s="239">
        <f t="shared" si="0"/>
        <v>42793.656269710016</v>
      </c>
      <c r="EW4" s="241">
        <f t="shared" si="0"/>
        <v>50175.858617140002</v>
      </c>
      <c r="EX4" s="242">
        <f t="shared" si="0"/>
        <v>51215.558205540008</v>
      </c>
      <c r="EY4" s="242">
        <f t="shared" si="0"/>
        <v>41885.810903560006</v>
      </c>
      <c r="EZ4" s="242">
        <f t="shared" si="0"/>
        <v>42534.006416289994</v>
      </c>
      <c r="FA4" s="242">
        <f t="shared" si="0"/>
        <v>49905.210262089997</v>
      </c>
      <c r="FB4" s="242">
        <f t="shared" si="0"/>
        <v>43412.274755819999</v>
      </c>
      <c r="FC4" s="242">
        <f t="shared" si="0"/>
        <v>41668.092693310005</v>
      </c>
      <c r="FD4" s="242">
        <f t="shared" si="0"/>
        <v>38832.958388849998</v>
      </c>
      <c r="FE4" s="238">
        <f t="shared" si="0"/>
        <v>36746.518336320005</v>
      </c>
      <c r="FF4" s="238">
        <f t="shared" si="0"/>
        <v>41954.975570589995</v>
      </c>
      <c r="FG4" s="238">
        <f t="shared" si="0"/>
        <v>40357.309480140008</v>
      </c>
      <c r="FH4" s="239">
        <f t="shared" si="0"/>
        <v>51640.816037590004</v>
      </c>
      <c r="FI4" s="240">
        <f t="shared" si="0"/>
        <v>58540.01104474</v>
      </c>
      <c r="FJ4" s="238">
        <f t="shared" si="0"/>
        <v>59074.830193360009</v>
      </c>
      <c r="FK4" s="238">
        <f t="shared" si="0"/>
        <v>57920.008459520002</v>
      </c>
      <c r="FL4" s="238">
        <f t="shared" si="0"/>
        <v>66075.947618520004</v>
      </c>
      <c r="FM4" s="238">
        <f t="shared" si="0"/>
        <v>67827.337212910017</v>
      </c>
      <c r="FN4" s="238">
        <f t="shared" si="0"/>
        <v>76154.960161270006</v>
      </c>
      <c r="FO4" s="238">
        <f t="shared" si="0"/>
        <v>84829.84640533998</v>
      </c>
      <c r="FP4" s="238">
        <f t="shared" si="0"/>
        <v>85934.664176580001</v>
      </c>
      <c r="FQ4" s="238">
        <f t="shared" si="0"/>
        <v>93144.274190750002</v>
      </c>
      <c r="FR4" s="238">
        <f t="shared" si="0"/>
        <v>95109.303909249997</v>
      </c>
      <c r="FS4" s="238">
        <f t="shared" si="0"/>
        <v>90988.572652390008</v>
      </c>
      <c r="FT4" s="239">
        <f t="shared" si="0"/>
        <v>102203.13171075002</v>
      </c>
      <c r="FU4" s="240">
        <f t="shared" si="0"/>
        <v>109801.86771568999</v>
      </c>
      <c r="FV4" s="238">
        <f t="shared" si="0"/>
        <v>118899.14839353999</v>
      </c>
      <c r="FW4" s="238">
        <f t="shared" si="0"/>
        <v>129731.03056881001</v>
      </c>
      <c r="FX4" s="238">
        <f t="shared" si="0"/>
        <v>125473.67029164001</v>
      </c>
      <c r="FY4" s="238">
        <f t="shared" si="0"/>
        <v>89109.772305840001</v>
      </c>
      <c r="FZ4" s="238">
        <f t="shared" si="0"/>
        <v>94091.600422179996</v>
      </c>
      <c r="GA4" s="238">
        <f t="shared" si="0"/>
        <v>89276.172436039997</v>
      </c>
      <c r="GB4" s="238">
        <f t="shared" si="0"/>
        <v>97464.558733160025</v>
      </c>
      <c r="GC4" s="238">
        <f t="shared" si="0"/>
        <v>118178.69932761999</v>
      </c>
      <c r="GD4" s="238">
        <f>GD5+GD6+GD7+GD8+GD9</f>
        <v>101850.42493576001</v>
      </c>
      <c r="GE4" s="238">
        <f>GE5+GE6+GE7+GE8+GE9</f>
        <v>107811.35733513</v>
      </c>
      <c r="GF4" s="239">
        <f>GF5+GF6+GF7+GF8+GF9</f>
        <v>130121.32379944999</v>
      </c>
      <c r="GG4" s="238"/>
    </row>
    <row r="5" spans="1:194" ht="39" customHeight="1" x14ac:dyDescent="0.45">
      <c r="A5" s="243" t="s">
        <v>158</v>
      </c>
      <c r="B5" s="244">
        <v>131.64632450601297</v>
      </c>
      <c r="C5" s="245">
        <v>164.25</v>
      </c>
      <c r="D5" s="246">
        <v>228.7</v>
      </c>
      <c r="E5" s="247">
        <v>294.07479999999998</v>
      </c>
      <c r="F5" s="248">
        <v>339.12900000000002</v>
      </c>
      <c r="G5" s="249">
        <v>447.17258047000007</v>
      </c>
      <c r="H5" s="1550">
        <v>456.2226</v>
      </c>
      <c r="I5" s="1550">
        <v>415.95740000000001</v>
      </c>
      <c r="J5" s="1550"/>
      <c r="K5" s="1550">
        <v>417.72770000000003</v>
      </c>
      <c r="L5" s="248">
        <v>415.38589999999999</v>
      </c>
      <c r="M5" s="1550">
        <v>417.5883</v>
      </c>
      <c r="N5" s="1550">
        <v>418.06220000000002</v>
      </c>
      <c r="O5" s="248">
        <v>419.19130000000001</v>
      </c>
      <c r="P5" s="1550">
        <v>419.69310000000002</v>
      </c>
      <c r="Q5" s="1550">
        <v>423.94450673999995</v>
      </c>
      <c r="R5" s="248">
        <v>426.69051408999997</v>
      </c>
      <c r="S5" s="248">
        <v>429.10198248</v>
      </c>
      <c r="T5" s="248">
        <v>498.79641061000001</v>
      </c>
      <c r="U5" s="248"/>
      <c r="V5" s="248">
        <v>527.97839762000001</v>
      </c>
      <c r="W5" s="248">
        <v>536.79412467000009</v>
      </c>
      <c r="X5" s="248">
        <v>542.26373632999992</v>
      </c>
      <c r="Y5" s="248">
        <v>547.55638999000007</v>
      </c>
      <c r="Z5" s="248">
        <v>581.85407261</v>
      </c>
      <c r="AA5" s="248">
        <v>602.2364196499999</v>
      </c>
      <c r="AB5" s="248">
        <v>606.04906073000006</v>
      </c>
      <c r="AC5" s="248">
        <v>583.68568749000008</v>
      </c>
      <c r="AD5" s="248">
        <v>582.77399250000008</v>
      </c>
      <c r="AE5" s="248">
        <v>580.16252712999994</v>
      </c>
      <c r="AF5" s="248">
        <v>579.11175999</v>
      </c>
      <c r="AG5" s="248">
        <v>633.87638064999999</v>
      </c>
      <c r="AH5" s="248"/>
      <c r="AI5" s="248">
        <v>636.10813696000002</v>
      </c>
      <c r="AJ5" s="248">
        <v>636.86852655000007</v>
      </c>
      <c r="AK5" s="248">
        <v>641.88709784999992</v>
      </c>
      <c r="AL5" s="248">
        <v>646.02699673000006</v>
      </c>
      <c r="AM5" s="248">
        <v>652.61703985999998</v>
      </c>
      <c r="AN5" s="248">
        <v>657.85527926999998</v>
      </c>
      <c r="AO5" s="248">
        <v>658.4635909399999</v>
      </c>
      <c r="AP5" s="248">
        <v>643.99981616000002</v>
      </c>
      <c r="AQ5" s="248">
        <v>645.46569809999994</v>
      </c>
      <c r="AR5" s="248">
        <v>665.21392775000004</v>
      </c>
      <c r="AS5" s="248">
        <v>685.63745133000009</v>
      </c>
      <c r="AT5" s="248">
        <v>440.31190357000003</v>
      </c>
      <c r="AU5" s="248"/>
      <c r="AV5" s="248">
        <v>440.31190357000003</v>
      </c>
      <c r="AW5" s="248">
        <v>503.78715839</v>
      </c>
      <c r="AX5" s="248">
        <v>534.61140055999999</v>
      </c>
      <c r="AY5" s="248">
        <v>560.85867938999991</v>
      </c>
      <c r="AZ5" s="248">
        <v>561.0794977999999</v>
      </c>
      <c r="BA5" s="248">
        <v>561.0794977999999</v>
      </c>
      <c r="BB5" s="248">
        <v>561.07950000000005</v>
      </c>
      <c r="BC5" s="248">
        <v>667.33390666000003</v>
      </c>
      <c r="BD5" s="248">
        <v>755.76842077000003</v>
      </c>
      <c r="BE5" s="248">
        <v>755.76841999999999</v>
      </c>
      <c r="BF5" s="248">
        <v>820.57353768000007</v>
      </c>
      <c r="BG5" s="248">
        <v>884.97716518000004</v>
      </c>
      <c r="BH5" s="248">
        <v>909.09014782000008</v>
      </c>
      <c r="BI5" s="248">
        <v>944.11419608000006</v>
      </c>
      <c r="BJ5" s="248">
        <v>1021.9913363899999</v>
      </c>
      <c r="BK5" s="248">
        <v>815.87374970000008</v>
      </c>
      <c r="BL5" s="250">
        <v>958.54576199999997</v>
      </c>
      <c r="BM5" s="250">
        <v>889.57387368999991</v>
      </c>
      <c r="BN5" s="250">
        <v>896.8951768500001</v>
      </c>
      <c r="BO5" s="250">
        <v>897.0610316100001</v>
      </c>
      <c r="BP5" s="250">
        <v>755.55958005000002</v>
      </c>
      <c r="BQ5" s="251">
        <v>762.73689833000003</v>
      </c>
      <c r="BR5" s="251">
        <v>772.21374577000006</v>
      </c>
      <c r="BS5" s="251">
        <v>762.60748760999991</v>
      </c>
      <c r="BT5" s="251">
        <v>755.57948939000005</v>
      </c>
      <c r="BU5" s="251">
        <v>763.26449594000007</v>
      </c>
      <c r="BV5" s="251">
        <v>781.03358487000014</v>
      </c>
      <c r="BW5" s="251">
        <v>785.80187260999992</v>
      </c>
      <c r="BX5" s="251">
        <v>1177.25595924</v>
      </c>
      <c r="BY5" s="251">
        <v>834.97756847000005</v>
      </c>
      <c r="BZ5" s="251">
        <v>833.58975916999998</v>
      </c>
      <c r="CA5" s="251">
        <v>836.98568647000002</v>
      </c>
      <c r="CB5" s="251">
        <v>996.63534336000009</v>
      </c>
      <c r="CC5" s="251">
        <v>1013.32819046</v>
      </c>
      <c r="CD5" s="251">
        <v>1058.13905295</v>
      </c>
      <c r="CE5" s="251">
        <v>1029.4278304900001</v>
      </c>
      <c r="CF5" s="251">
        <v>993.59812312999998</v>
      </c>
      <c r="CG5" s="251">
        <v>1019.7466910200002</v>
      </c>
      <c r="CH5" s="251">
        <v>1034.98024872</v>
      </c>
      <c r="CI5" s="251">
        <v>1037.43612601</v>
      </c>
      <c r="CJ5" s="251">
        <v>1043.78344173</v>
      </c>
      <c r="CK5" s="251">
        <v>1009.3454920200002</v>
      </c>
      <c r="CL5" s="251">
        <v>1003.01673207</v>
      </c>
      <c r="CM5" s="251">
        <v>1011.77610277</v>
      </c>
      <c r="CN5" s="1551">
        <v>1183.7232917300003</v>
      </c>
      <c r="CO5" s="252">
        <v>1185.9617140400001</v>
      </c>
      <c r="CP5" s="251">
        <v>1184.4068817700002</v>
      </c>
      <c r="CQ5" s="251">
        <v>1180.7074532899999</v>
      </c>
      <c r="CR5" s="251">
        <v>1181.4312545</v>
      </c>
      <c r="CS5" s="251">
        <v>1185.1574904400002</v>
      </c>
      <c r="CT5" s="251">
        <v>1211.6030426899999</v>
      </c>
      <c r="CU5" s="251">
        <v>1258.50268145</v>
      </c>
      <c r="CV5" s="251">
        <v>1266.1159980599998</v>
      </c>
      <c r="CW5" s="251">
        <v>1224.74051654</v>
      </c>
      <c r="CX5" s="251">
        <v>1229.1800276900001</v>
      </c>
      <c r="CY5" s="251">
        <v>1231.7718810199999</v>
      </c>
      <c r="CZ5" s="253">
        <v>1222.1106293900002</v>
      </c>
      <c r="DA5" s="252">
        <v>1254.67912</v>
      </c>
      <c r="DB5" s="251">
        <v>1307.07521</v>
      </c>
      <c r="DC5" s="251">
        <v>1288.6421292199998</v>
      </c>
      <c r="DD5" s="251">
        <v>1290.08736378</v>
      </c>
      <c r="DE5" s="251">
        <v>1305.8581690000001</v>
      </c>
      <c r="DF5" s="251">
        <v>1333.41904563</v>
      </c>
      <c r="DG5" s="251">
        <v>1332.9119457900001</v>
      </c>
      <c r="DH5" s="251">
        <v>1339.0985639099999</v>
      </c>
      <c r="DI5" s="251">
        <v>1347.8967462400001</v>
      </c>
      <c r="DJ5" s="251">
        <v>1353.2466496299999</v>
      </c>
      <c r="DK5" s="251">
        <v>1394.8034820199998</v>
      </c>
      <c r="DL5" s="253">
        <v>1669.4606171100002</v>
      </c>
      <c r="DM5" s="252">
        <v>1658.9014755600001</v>
      </c>
      <c r="DN5" s="251">
        <v>1597.26625788</v>
      </c>
      <c r="DO5" s="251">
        <v>1640.4078933599999</v>
      </c>
      <c r="DP5" s="251">
        <v>1679.9594207099999</v>
      </c>
      <c r="DQ5" s="251">
        <v>1695.2852604400002</v>
      </c>
      <c r="DR5" s="251">
        <v>1709.7965378299998</v>
      </c>
      <c r="DS5" s="251">
        <v>1713.0849561999999</v>
      </c>
      <c r="DT5" s="251">
        <v>1715.0459396300002</v>
      </c>
      <c r="DU5" s="251">
        <v>1720.5065242600003</v>
      </c>
      <c r="DV5" s="251">
        <v>1722.6485215500002</v>
      </c>
      <c r="DW5" s="251">
        <v>1723.6742667299998</v>
      </c>
      <c r="DX5" s="253">
        <v>2157.5146219799999</v>
      </c>
      <c r="DY5" s="252">
        <v>2163.9502033899998</v>
      </c>
      <c r="DZ5" s="251">
        <v>2160.9449257000006</v>
      </c>
      <c r="EA5" s="251">
        <v>2152.0793565000004</v>
      </c>
      <c r="EB5" s="251">
        <v>2152.9809398100001</v>
      </c>
      <c r="EC5" s="251">
        <v>2156.88780081</v>
      </c>
      <c r="ED5" s="251">
        <v>2164.2882971300005</v>
      </c>
      <c r="EE5" s="251">
        <v>2179.2395536599997</v>
      </c>
      <c r="EF5" s="251">
        <v>2197.6844455100004</v>
      </c>
      <c r="EG5" s="251">
        <v>2203.3569071600004</v>
      </c>
      <c r="EH5" s="251">
        <v>2216.54256304</v>
      </c>
      <c r="EI5" s="251">
        <v>2222.1023267599994</v>
      </c>
      <c r="EJ5" s="251">
        <v>2256.2497945700002</v>
      </c>
      <c r="EK5" s="252">
        <v>2180.0215373800002</v>
      </c>
      <c r="EL5" s="251">
        <v>2389.1698195599997</v>
      </c>
      <c r="EM5" s="251">
        <v>2574.5002461499998</v>
      </c>
      <c r="EN5" s="251">
        <v>2574.4640488</v>
      </c>
      <c r="EO5" s="251">
        <v>2584.9612799899996</v>
      </c>
      <c r="EP5" s="251">
        <v>2834.3722928899997</v>
      </c>
      <c r="EQ5" s="251">
        <v>2966.7829301500001</v>
      </c>
      <c r="ER5" s="251">
        <v>3334.9417698300008</v>
      </c>
      <c r="ES5" s="251">
        <v>3874.4504292700003</v>
      </c>
      <c r="ET5" s="251">
        <v>5273.1195354400006</v>
      </c>
      <c r="EU5" s="251">
        <v>5699.5131105</v>
      </c>
      <c r="EV5" s="253">
        <v>4649.8177696600005</v>
      </c>
      <c r="EW5" s="252">
        <v>6643.3089565500004</v>
      </c>
      <c r="EX5" s="251">
        <v>7022.6662636100009</v>
      </c>
      <c r="EY5" s="251">
        <v>7192.4364194599993</v>
      </c>
      <c r="EZ5" s="251">
        <v>7241.0236167099993</v>
      </c>
      <c r="FA5" s="251">
        <v>7254.7098773100006</v>
      </c>
      <c r="FB5" s="251">
        <v>8313.5345006799998</v>
      </c>
      <c r="FC5" s="251">
        <v>8741.8002470400006</v>
      </c>
      <c r="FD5" s="251">
        <v>8752.2075304099999</v>
      </c>
      <c r="FE5" s="251">
        <v>10084.74887234</v>
      </c>
      <c r="FF5" s="251">
        <v>11815.439592370001</v>
      </c>
      <c r="FG5" s="251">
        <v>13958.826278580002</v>
      </c>
      <c r="FH5" s="253">
        <v>16803.15978536</v>
      </c>
      <c r="FI5" s="252">
        <v>17992.672627700002</v>
      </c>
      <c r="FJ5" s="251">
        <v>19025.647562329999</v>
      </c>
      <c r="FK5" s="251">
        <v>19699.979349549994</v>
      </c>
      <c r="FL5" s="251">
        <v>20274.653930549997</v>
      </c>
      <c r="FM5" s="251">
        <v>22278.882197079998</v>
      </c>
      <c r="FN5" s="251">
        <v>24952.048166870001</v>
      </c>
      <c r="FO5" s="251">
        <v>26301.821092409995</v>
      </c>
      <c r="FP5" s="251">
        <v>26798.691753989999</v>
      </c>
      <c r="FQ5" s="251">
        <v>31300.042740320001</v>
      </c>
      <c r="FR5" s="251">
        <v>34034.406980330001</v>
      </c>
      <c r="FS5" s="251">
        <v>32205.973916039999</v>
      </c>
      <c r="FT5" s="253">
        <v>36995.051321610001</v>
      </c>
      <c r="FU5" s="252">
        <v>39313.649197290004</v>
      </c>
      <c r="FV5" s="251">
        <v>43524.117581979997</v>
      </c>
      <c r="FW5" s="251">
        <v>43496.10978431</v>
      </c>
      <c r="FX5" s="251">
        <v>39911.111682319999</v>
      </c>
      <c r="FY5" s="251">
        <v>29387.022057450005</v>
      </c>
      <c r="FZ5" s="251">
        <v>29415.410353559997</v>
      </c>
      <c r="GA5" s="251">
        <v>31021.419427469998</v>
      </c>
      <c r="GB5" s="251">
        <v>37078.957405469999</v>
      </c>
      <c r="GC5" s="1837">
        <v>44754.92754474</v>
      </c>
      <c r="GD5" s="1837">
        <v>40509.281241930003</v>
      </c>
      <c r="GE5" s="1837">
        <v>28149.572335450001</v>
      </c>
      <c r="GF5" s="1838">
        <v>24674.832765970004</v>
      </c>
      <c r="GG5" s="251"/>
      <c r="GH5" s="254"/>
      <c r="GI5" s="254"/>
      <c r="GJ5" s="254"/>
    </row>
    <row r="6" spans="1:194" ht="39" customHeight="1" x14ac:dyDescent="0.45">
      <c r="A6" s="243" t="s">
        <v>159</v>
      </c>
      <c r="B6" s="244">
        <v>1.0032369086999999</v>
      </c>
      <c r="C6" s="245">
        <v>1.0900000000000001</v>
      </c>
      <c r="D6" s="246">
        <v>0.56369999999999998</v>
      </c>
      <c r="E6" s="247">
        <v>1.7314000000000001</v>
      </c>
      <c r="F6" s="248">
        <v>654.35199999999998</v>
      </c>
      <c r="G6" s="249">
        <v>659.55292199000007</v>
      </c>
      <c r="H6" s="1550">
        <v>676.94079999999997</v>
      </c>
      <c r="I6" s="1550">
        <v>684.13639999999998</v>
      </c>
      <c r="J6" s="1550"/>
      <c r="K6" s="1550">
        <v>683.15509999999995</v>
      </c>
      <c r="L6" s="248">
        <v>693.17010000000005</v>
      </c>
      <c r="M6" s="1550">
        <v>688.48339999999996</v>
      </c>
      <c r="N6" s="1550">
        <v>691.13800000000003</v>
      </c>
      <c r="O6" s="248">
        <v>688.48590000000002</v>
      </c>
      <c r="P6" s="1550">
        <v>694.01020000000005</v>
      </c>
      <c r="Q6" s="1550">
        <v>681.17721962999997</v>
      </c>
      <c r="R6" s="248">
        <v>698.58320824999998</v>
      </c>
      <c r="S6" s="248">
        <v>683.71819787000004</v>
      </c>
      <c r="T6" s="248">
        <v>669.76235650000001</v>
      </c>
      <c r="U6" s="248"/>
      <c r="V6" s="248">
        <v>705.53623703999995</v>
      </c>
      <c r="W6" s="248">
        <v>719.77349111000001</v>
      </c>
      <c r="X6" s="248">
        <v>723.44070204000002</v>
      </c>
      <c r="Y6" s="248">
        <v>725.59201357000006</v>
      </c>
      <c r="Z6" s="248">
        <v>752.14287797000009</v>
      </c>
      <c r="AA6" s="248">
        <v>763.07829195000011</v>
      </c>
      <c r="AB6" s="248">
        <v>758.99508344000003</v>
      </c>
      <c r="AC6" s="248">
        <v>767.26474608000012</v>
      </c>
      <c r="AD6" s="248">
        <v>775.89590663000001</v>
      </c>
      <c r="AE6" s="248">
        <v>762.70071003999999</v>
      </c>
      <c r="AF6" s="248">
        <v>760.72006808999993</v>
      </c>
      <c r="AG6" s="248">
        <v>749.22271990000002</v>
      </c>
      <c r="AH6" s="248"/>
      <c r="AI6" s="248">
        <v>744.25244909999992</v>
      </c>
      <c r="AJ6" s="248">
        <v>732.35082038000007</v>
      </c>
      <c r="AK6" s="248">
        <v>734.14730753000003</v>
      </c>
      <c r="AL6" s="248">
        <v>732.79294847000006</v>
      </c>
      <c r="AM6" s="248">
        <v>732.67753740000001</v>
      </c>
      <c r="AN6" s="248">
        <v>728.01988710000001</v>
      </c>
      <c r="AO6" s="248">
        <v>726.23708945999999</v>
      </c>
      <c r="AP6" s="248">
        <v>731.47420065000006</v>
      </c>
      <c r="AQ6" s="248">
        <v>738.92968647999999</v>
      </c>
      <c r="AR6" s="248">
        <v>733.58170824000001</v>
      </c>
      <c r="AS6" s="248">
        <v>733.52052409999999</v>
      </c>
      <c r="AT6" s="248">
        <v>824.43753829999991</v>
      </c>
      <c r="AU6" s="248"/>
      <c r="AV6" s="248">
        <v>815.31464129999995</v>
      </c>
      <c r="AW6" s="248">
        <v>910.8014091</v>
      </c>
      <c r="AX6" s="248">
        <v>968.01787733000003</v>
      </c>
      <c r="AY6" s="248">
        <v>1008.61724579</v>
      </c>
      <c r="AZ6" s="248">
        <v>1009.42983287</v>
      </c>
      <c r="BA6" s="248">
        <v>986.57700487000011</v>
      </c>
      <c r="BB6" s="248">
        <v>986.577</v>
      </c>
      <c r="BC6" s="248">
        <v>975.02852121000001</v>
      </c>
      <c r="BD6" s="248">
        <v>1030.1424178699999</v>
      </c>
      <c r="BE6" s="248">
        <v>1030.1424200000001</v>
      </c>
      <c r="BF6" s="248">
        <v>1019.58914846</v>
      </c>
      <c r="BG6" s="248">
        <v>1077.8976291500001</v>
      </c>
      <c r="BH6" s="248">
        <v>1101.6739038199999</v>
      </c>
      <c r="BI6" s="248">
        <v>1137.90451196</v>
      </c>
      <c r="BJ6" s="248">
        <v>1214.8001669400001</v>
      </c>
      <c r="BK6" s="248">
        <v>919.08972029999995</v>
      </c>
      <c r="BL6" s="250">
        <v>1084.35200749</v>
      </c>
      <c r="BM6" s="250">
        <v>1001.0661064500001</v>
      </c>
      <c r="BN6" s="250">
        <v>988.85515658000008</v>
      </c>
      <c r="BO6" s="250">
        <v>975.02204433000009</v>
      </c>
      <c r="BP6" s="250">
        <v>916.14685385000007</v>
      </c>
      <c r="BQ6" s="251">
        <v>886.06304131000002</v>
      </c>
      <c r="BR6" s="251">
        <v>901.38672035000013</v>
      </c>
      <c r="BS6" s="251">
        <v>890.37951112000007</v>
      </c>
      <c r="BT6" s="251">
        <v>897.33847622000008</v>
      </c>
      <c r="BU6" s="251">
        <v>887.18083111999999</v>
      </c>
      <c r="BV6" s="251">
        <v>901.40337936999993</v>
      </c>
      <c r="BW6" s="251">
        <v>792.54770065999992</v>
      </c>
      <c r="BX6" s="251">
        <v>799.96852905999992</v>
      </c>
      <c r="BY6" s="251">
        <v>801.84588095999993</v>
      </c>
      <c r="BZ6" s="251">
        <v>770.94024586</v>
      </c>
      <c r="CA6" s="251">
        <v>762.87695047</v>
      </c>
      <c r="CB6" s="251">
        <v>720.70794441999999</v>
      </c>
      <c r="CC6" s="251">
        <v>699.69751195000003</v>
      </c>
      <c r="CD6" s="251">
        <v>728.59034629000007</v>
      </c>
      <c r="CE6" s="251">
        <v>712.58706054999993</v>
      </c>
      <c r="CF6" s="251">
        <v>692.41688153999996</v>
      </c>
      <c r="CG6" s="251">
        <v>715.64985729</v>
      </c>
      <c r="CH6" s="251">
        <v>609.90733168999998</v>
      </c>
      <c r="CI6" s="251">
        <v>576.33898135000004</v>
      </c>
      <c r="CJ6" s="251">
        <v>583.54649319999999</v>
      </c>
      <c r="CK6" s="251">
        <v>581.25484764999999</v>
      </c>
      <c r="CL6" s="251">
        <v>574.2489598300001</v>
      </c>
      <c r="CM6" s="251">
        <v>582.92001406999998</v>
      </c>
      <c r="CN6" s="1551">
        <v>420.23953533999997</v>
      </c>
      <c r="CO6" s="252">
        <v>350.98252269999995</v>
      </c>
      <c r="CP6" s="251">
        <v>347.18399449000003</v>
      </c>
      <c r="CQ6" s="251">
        <v>307.52948550999997</v>
      </c>
      <c r="CR6" s="251">
        <v>303.01378158</v>
      </c>
      <c r="CS6" s="251">
        <v>295.49753962</v>
      </c>
      <c r="CT6" s="251">
        <v>211.14909030000001</v>
      </c>
      <c r="CU6" s="251">
        <v>58.267382900000001</v>
      </c>
      <c r="CV6" s="251">
        <v>55.000898849999992</v>
      </c>
      <c r="CW6" s="251">
        <v>55.985684370000001</v>
      </c>
      <c r="CX6" s="251">
        <v>54.965010159999999</v>
      </c>
      <c r="CY6" s="251">
        <v>283.23947106999998</v>
      </c>
      <c r="CZ6" s="253">
        <v>181.42895441000002</v>
      </c>
      <c r="DA6" s="252">
        <v>28.703279999999999</v>
      </c>
      <c r="DB6" s="251">
        <v>26.732749999999999</v>
      </c>
      <c r="DC6" s="251">
        <v>25.338195389999999</v>
      </c>
      <c r="DD6" s="251">
        <v>54.741867600000006</v>
      </c>
      <c r="DE6" s="251">
        <v>354.83776759999995</v>
      </c>
      <c r="DF6" s="251">
        <v>262.92981779999997</v>
      </c>
      <c r="DG6" s="251">
        <v>81.806429080000015</v>
      </c>
      <c r="DH6" s="251">
        <v>76.929249630000001</v>
      </c>
      <c r="DI6" s="251">
        <v>77.150349070000004</v>
      </c>
      <c r="DJ6" s="251">
        <v>78.29692489</v>
      </c>
      <c r="DK6" s="251">
        <v>76.177814670000004</v>
      </c>
      <c r="DL6" s="253">
        <v>187.44703471</v>
      </c>
      <c r="DM6" s="252">
        <v>138.50180232000002</v>
      </c>
      <c r="DN6" s="251">
        <v>41.207928380000006</v>
      </c>
      <c r="DO6" s="251">
        <v>43.796089079999994</v>
      </c>
      <c r="DP6" s="251">
        <v>44.861586109999998</v>
      </c>
      <c r="DQ6" s="251">
        <v>43.689657169999997</v>
      </c>
      <c r="DR6" s="251">
        <v>181.47315792000001</v>
      </c>
      <c r="DS6" s="251">
        <v>25.11980432</v>
      </c>
      <c r="DT6" s="251">
        <v>25.084227420000001</v>
      </c>
      <c r="DU6" s="251">
        <v>305.81095527000002</v>
      </c>
      <c r="DV6" s="251">
        <v>240.32914516999998</v>
      </c>
      <c r="DW6" s="251">
        <v>242.39248305999996</v>
      </c>
      <c r="DX6" s="253">
        <v>148.31471886999998</v>
      </c>
      <c r="DY6" s="252">
        <v>147.54771375999999</v>
      </c>
      <c r="DZ6" s="251">
        <v>131.07228166000002</v>
      </c>
      <c r="EA6" s="251">
        <v>60.125786049999995</v>
      </c>
      <c r="EB6" s="251">
        <v>-7.175543750000001</v>
      </c>
      <c r="EC6" s="251">
        <v>282.54077365000001</v>
      </c>
      <c r="ED6" s="251">
        <v>182.19011530999998</v>
      </c>
      <c r="EE6" s="251">
        <v>42.218322650000005</v>
      </c>
      <c r="EF6" s="251">
        <v>5999.7985076499999</v>
      </c>
      <c r="EG6" s="251">
        <v>5907.917757799999</v>
      </c>
      <c r="EH6" s="251">
        <v>5943.3424099199992</v>
      </c>
      <c r="EI6" s="251">
        <v>5824.1198823399991</v>
      </c>
      <c r="EJ6" s="251">
        <v>5870.2403130199991</v>
      </c>
      <c r="EK6" s="252">
        <v>5569.5505507800008</v>
      </c>
      <c r="EL6" s="251">
        <v>6131.0037640099999</v>
      </c>
      <c r="EM6" s="251">
        <v>6481.7774545900002</v>
      </c>
      <c r="EN6" s="251">
        <v>6274.4666219400006</v>
      </c>
      <c r="EO6" s="251">
        <v>6343.05596298</v>
      </c>
      <c r="EP6" s="251">
        <v>6179.3363227600003</v>
      </c>
      <c r="EQ6" s="251">
        <v>6193.2818193100002</v>
      </c>
      <c r="ER6" s="251">
        <v>1310.0667060999999</v>
      </c>
      <c r="ES6" s="251">
        <v>1404.5620405899999</v>
      </c>
      <c r="ET6" s="251">
        <v>1693.9320943799999</v>
      </c>
      <c r="EU6" s="251">
        <v>1772.63169023</v>
      </c>
      <c r="EV6" s="253">
        <v>1199.96812428</v>
      </c>
      <c r="EW6" s="252">
        <v>1162.62054979</v>
      </c>
      <c r="EX6" s="251">
        <v>1128.63451706</v>
      </c>
      <c r="EY6" s="251">
        <v>1216.6053686099999</v>
      </c>
      <c r="EZ6" s="251">
        <v>968.90572212000006</v>
      </c>
      <c r="FA6" s="251">
        <v>746.03707344999987</v>
      </c>
      <c r="FB6" s="251">
        <v>749.40589463000003</v>
      </c>
      <c r="FC6" s="251">
        <v>632.31196332000002</v>
      </c>
      <c r="FD6" s="251">
        <v>634.13101382999992</v>
      </c>
      <c r="FE6" s="251">
        <v>271.18144592000004</v>
      </c>
      <c r="FF6" s="251">
        <v>397.44314222000003</v>
      </c>
      <c r="FG6" s="251">
        <v>409.90712223000003</v>
      </c>
      <c r="FH6" s="253">
        <v>50.475265890000003</v>
      </c>
      <c r="FI6" s="252">
        <v>478.76795543000003</v>
      </c>
      <c r="FJ6" s="251">
        <v>313.82925590000002</v>
      </c>
      <c r="FK6" s="251">
        <v>774.00302408999994</v>
      </c>
      <c r="FL6" s="251">
        <v>805.21823596000002</v>
      </c>
      <c r="FM6" s="251">
        <v>121.06911506</v>
      </c>
      <c r="FN6" s="251">
        <v>124.32733708000001</v>
      </c>
      <c r="FO6" s="251">
        <v>1081.3960095699999</v>
      </c>
      <c r="FP6" s="251">
        <v>729.8654699199999</v>
      </c>
      <c r="FQ6" s="251">
        <v>322.73643303</v>
      </c>
      <c r="FR6" s="251">
        <v>518.52667178000002</v>
      </c>
      <c r="FS6" s="251">
        <v>-144.52764106000001</v>
      </c>
      <c r="FT6" s="253">
        <v>34.586384090000003</v>
      </c>
      <c r="FU6" s="252">
        <v>964.60519233999992</v>
      </c>
      <c r="FV6" s="251">
        <v>639.00372637000009</v>
      </c>
      <c r="FW6" s="251">
        <v>1451.8737043599999</v>
      </c>
      <c r="FX6" s="251">
        <v>1106.4601039500001</v>
      </c>
      <c r="FY6" s="251">
        <v>64.729864250000006</v>
      </c>
      <c r="FZ6" s="251">
        <v>72.049010109999998</v>
      </c>
      <c r="GA6" s="251">
        <v>721.69939191999993</v>
      </c>
      <c r="GB6" s="251">
        <v>649.98187281000003</v>
      </c>
      <c r="GC6" s="1837">
        <v>2264.8733973400003</v>
      </c>
      <c r="GD6" s="1837">
        <v>1532.37175837</v>
      </c>
      <c r="GE6" s="1837">
        <v>1574.32999288</v>
      </c>
      <c r="GF6" s="1838">
        <v>1384.0526336799999</v>
      </c>
      <c r="GG6" s="251"/>
      <c r="GH6" s="254"/>
      <c r="GI6" s="254"/>
      <c r="GJ6" s="254"/>
    </row>
    <row r="7" spans="1:194" ht="39" customHeight="1" x14ac:dyDescent="0.45">
      <c r="A7" s="243" t="s">
        <v>160</v>
      </c>
      <c r="B7" s="244">
        <v>743.54</v>
      </c>
      <c r="C7" s="245">
        <v>920.8</v>
      </c>
      <c r="D7" s="246">
        <v>215.512</v>
      </c>
      <c r="E7" s="247">
        <v>241.3553</v>
      </c>
      <c r="F7" s="248">
        <v>243.0496</v>
      </c>
      <c r="G7" s="249">
        <v>861.98019999999997</v>
      </c>
      <c r="H7" s="1550">
        <v>1248.1824999999999</v>
      </c>
      <c r="I7" s="1550">
        <v>675.95830000000001</v>
      </c>
      <c r="J7" s="1550"/>
      <c r="K7" s="1550">
        <v>257.67140000000001</v>
      </c>
      <c r="L7" s="248">
        <v>588.4905</v>
      </c>
      <c r="M7" s="1550">
        <v>411.2919</v>
      </c>
      <c r="N7" s="1550">
        <v>2209.5879</v>
      </c>
      <c r="O7" s="248">
        <v>415.02569999999997</v>
      </c>
      <c r="P7" s="1550">
        <v>714.91740000000004</v>
      </c>
      <c r="Q7" s="1550">
        <v>645.75644409999984</v>
      </c>
      <c r="R7" s="248">
        <v>661.46676137999998</v>
      </c>
      <c r="S7" s="248">
        <v>597.72587267999984</v>
      </c>
      <c r="T7" s="248">
        <v>881.12137479000035</v>
      </c>
      <c r="U7" s="248"/>
      <c r="V7" s="248">
        <v>273.29426776000014</v>
      </c>
      <c r="W7" s="248">
        <v>812.06053205000012</v>
      </c>
      <c r="X7" s="248">
        <v>922.86776840999994</v>
      </c>
      <c r="Y7" s="248">
        <v>172.24365700999996</v>
      </c>
      <c r="Z7" s="248">
        <v>368.69180236000011</v>
      </c>
      <c r="AA7" s="248">
        <v>327.36055497000001</v>
      </c>
      <c r="AB7" s="248">
        <v>483.8423841799999</v>
      </c>
      <c r="AC7" s="248">
        <v>205.50973407999999</v>
      </c>
      <c r="AD7" s="248">
        <v>746.94362278000017</v>
      </c>
      <c r="AE7" s="248">
        <v>1980.7341022000001</v>
      </c>
      <c r="AF7" s="248">
        <v>1974.63792674</v>
      </c>
      <c r="AG7" s="248">
        <v>1913.0777300299999</v>
      </c>
      <c r="AH7" s="248"/>
      <c r="AI7" s="248">
        <v>2159.9903853299998</v>
      </c>
      <c r="AJ7" s="248">
        <v>1879.3327056200003</v>
      </c>
      <c r="AK7" s="248">
        <v>1522.5128888500003</v>
      </c>
      <c r="AL7" s="248">
        <v>1317.6274515199996</v>
      </c>
      <c r="AM7" s="248">
        <v>1057.3444123100003</v>
      </c>
      <c r="AN7" s="248">
        <v>944.6245523499997</v>
      </c>
      <c r="AO7" s="248">
        <v>1422.82785382</v>
      </c>
      <c r="AP7" s="248">
        <v>1418.7520820100001</v>
      </c>
      <c r="AQ7" s="248">
        <v>1705.9046070700003</v>
      </c>
      <c r="AR7" s="248">
        <v>1712.8798065699996</v>
      </c>
      <c r="AS7" s="248">
        <v>1315.8756077199992</v>
      </c>
      <c r="AT7" s="248">
        <v>1105.05172027</v>
      </c>
      <c r="AU7" s="248"/>
      <c r="AV7" s="248">
        <v>593.51527141999998</v>
      </c>
      <c r="AW7" s="248">
        <v>389.04821722000008</v>
      </c>
      <c r="AX7" s="248">
        <v>301.41057202000002</v>
      </c>
      <c r="AY7" s="248">
        <v>1410.7267845999997</v>
      </c>
      <c r="AZ7" s="248">
        <v>1390.4620835699995</v>
      </c>
      <c r="BA7" s="248">
        <v>1376.76836884</v>
      </c>
      <c r="BB7" s="248">
        <v>1119.3559400000001</v>
      </c>
      <c r="BC7" s="248">
        <v>1003.0076857399999</v>
      </c>
      <c r="BD7" s="248">
        <v>3125.36146856</v>
      </c>
      <c r="BE7" s="248">
        <v>3125.3614700000003</v>
      </c>
      <c r="BF7" s="248">
        <v>1785.9962026900002</v>
      </c>
      <c r="BG7" s="248">
        <v>3002.9273274200004</v>
      </c>
      <c r="BH7" s="248">
        <v>2469.6174019900004</v>
      </c>
      <c r="BI7" s="248">
        <v>1534.8481407299996</v>
      </c>
      <c r="BJ7" s="248">
        <v>1713.1207949500001</v>
      </c>
      <c r="BK7" s="248">
        <v>1190.7560679999999</v>
      </c>
      <c r="BL7" s="250">
        <v>4459.463478130001</v>
      </c>
      <c r="BM7" s="250">
        <v>3793.1885268000005</v>
      </c>
      <c r="BN7" s="250">
        <v>8412.7673755700034</v>
      </c>
      <c r="BO7" s="250">
        <v>9806.5472672199958</v>
      </c>
      <c r="BP7" s="250">
        <v>8510.3500122099995</v>
      </c>
      <c r="BQ7" s="251">
        <v>7665.311435749999</v>
      </c>
      <c r="BR7" s="251">
        <v>4314.9303582500015</v>
      </c>
      <c r="BS7" s="251">
        <v>6837.631294679999</v>
      </c>
      <c r="BT7" s="251">
        <v>6262.4997135599979</v>
      </c>
      <c r="BU7" s="251">
        <v>3446.9496108300004</v>
      </c>
      <c r="BV7" s="251">
        <v>3135.9200384600003</v>
      </c>
      <c r="BW7" s="251">
        <v>3871.9427954899993</v>
      </c>
      <c r="BX7" s="251">
        <v>4430.7832439499989</v>
      </c>
      <c r="BY7" s="251">
        <v>2727.0084742499998</v>
      </c>
      <c r="BZ7" s="251">
        <v>6984.3948932099993</v>
      </c>
      <c r="CA7" s="251">
        <v>4610.6214984299986</v>
      </c>
      <c r="CB7" s="251">
        <v>4327.2040944800001</v>
      </c>
      <c r="CC7" s="251">
        <v>3338.24299458</v>
      </c>
      <c r="CD7" s="251">
        <v>4910.1724313199984</v>
      </c>
      <c r="CE7" s="251">
        <v>5551.5140848799992</v>
      </c>
      <c r="CF7" s="251">
        <v>12795.963248999997</v>
      </c>
      <c r="CG7" s="251">
        <v>11840.236303200003</v>
      </c>
      <c r="CH7" s="251">
        <v>7930.6604699400013</v>
      </c>
      <c r="CI7" s="251">
        <v>4840.1309726100008</v>
      </c>
      <c r="CJ7" s="251">
        <v>4058.9703427299996</v>
      </c>
      <c r="CK7" s="251">
        <v>5760.2497912899998</v>
      </c>
      <c r="CL7" s="251">
        <v>6098.4075916300017</v>
      </c>
      <c r="CM7" s="251">
        <v>7937.4085403300014</v>
      </c>
      <c r="CN7" s="1551">
        <v>9043.6168885900006</v>
      </c>
      <c r="CO7" s="252">
        <v>7178.1772918999986</v>
      </c>
      <c r="CP7" s="251">
        <v>6739.6612545399976</v>
      </c>
      <c r="CQ7" s="251">
        <v>8446.5876215100052</v>
      </c>
      <c r="CR7" s="251">
        <v>8176.8007578399993</v>
      </c>
      <c r="CS7" s="251">
        <v>12884.925766879998</v>
      </c>
      <c r="CT7" s="251">
        <v>11875.108678880002</v>
      </c>
      <c r="CU7" s="251">
        <v>10524.770880620001</v>
      </c>
      <c r="CV7" s="251">
        <v>9381.8409183699987</v>
      </c>
      <c r="CW7" s="251">
        <v>8991.5049545099992</v>
      </c>
      <c r="CX7" s="251">
        <v>7063.6572428999989</v>
      </c>
      <c r="CY7" s="251">
        <v>9206.2165660900009</v>
      </c>
      <c r="CZ7" s="253">
        <v>8677.3815928700005</v>
      </c>
      <c r="DA7" s="252">
        <v>6367.4156199999998</v>
      </c>
      <c r="DB7" s="251">
        <v>7976.1626500000002</v>
      </c>
      <c r="DC7" s="251">
        <v>25730.989912639998</v>
      </c>
      <c r="DD7" s="251">
        <v>22929.235075480003</v>
      </c>
      <c r="DE7" s="251">
        <v>20636.659814220006</v>
      </c>
      <c r="DF7" s="251">
        <v>18951.150091390002</v>
      </c>
      <c r="DG7" s="251">
        <v>17683.198956259999</v>
      </c>
      <c r="DH7" s="251">
        <v>17996.327817049998</v>
      </c>
      <c r="DI7" s="251">
        <v>11504.05509023</v>
      </c>
      <c r="DJ7" s="251">
        <v>11311.5527155</v>
      </c>
      <c r="DK7" s="251">
        <v>10804.187063330002</v>
      </c>
      <c r="DL7" s="253">
        <v>10110.790787089998</v>
      </c>
      <c r="DM7" s="252">
        <v>9177.198931949999</v>
      </c>
      <c r="DN7" s="251">
        <v>13070.392109350001</v>
      </c>
      <c r="DO7" s="251">
        <v>17462.715929020003</v>
      </c>
      <c r="DP7" s="251">
        <v>16759.086198380002</v>
      </c>
      <c r="DQ7" s="251">
        <v>14289.271443699996</v>
      </c>
      <c r="DR7" s="251">
        <v>10105.618238540001</v>
      </c>
      <c r="DS7" s="251">
        <v>9500.1094778800034</v>
      </c>
      <c r="DT7" s="251">
        <v>8586.9604197500012</v>
      </c>
      <c r="DU7" s="251">
        <v>9180.6850933700025</v>
      </c>
      <c r="DV7" s="251">
        <v>6781.6471950100013</v>
      </c>
      <c r="DW7" s="251">
        <v>7808.4957651600016</v>
      </c>
      <c r="DX7" s="253">
        <v>13370.313161309999</v>
      </c>
      <c r="DY7" s="252">
        <v>10905.125350899998</v>
      </c>
      <c r="DZ7" s="251">
        <v>12382.287321310003</v>
      </c>
      <c r="EA7" s="251">
        <v>11384.669280329999</v>
      </c>
      <c r="EB7" s="251">
        <v>15954.696926350001</v>
      </c>
      <c r="EC7" s="251">
        <v>18079.961001610001</v>
      </c>
      <c r="ED7" s="251">
        <v>19023.860450280004</v>
      </c>
      <c r="EE7" s="251">
        <v>17408.890784999996</v>
      </c>
      <c r="EF7" s="251">
        <v>15836.611854509998</v>
      </c>
      <c r="EG7" s="251">
        <v>17112.997031759998</v>
      </c>
      <c r="EH7" s="251">
        <v>13913.739163649998</v>
      </c>
      <c r="EI7" s="251">
        <v>15560.795437320001</v>
      </c>
      <c r="EJ7" s="251">
        <v>15867.558203760002</v>
      </c>
      <c r="EK7" s="252">
        <v>17417.116377760001</v>
      </c>
      <c r="EL7" s="251">
        <v>17545.370001679999</v>
      </c>
      <c r="EM7" s="251">
        <v>14415.509769479999</v>
      </c>
      <c r="EN7" s="251">
        <v>15248.712548209998</v>
      </c>
      <c r="EO7" s="251">
        <v>13840.825579699998</v>
      </c>
      <c r="EP7" s="251">
        <v>12927.358057859998</v>
      </c>
      <c r="EQ7" s="251">
        <v>11531.78195371</v>
      </c>
      <c r="ER7" s="251">
        <v>21224.998799030003</v>
      </c>
      <c r="ES7" s="251">
        <v>20326.784846349998</v>
      </c>
      <c r="ET7" s="251">
        <v>30327.902353410005</v>
      </c>
      <c r="EU7" s="251">
        <v>22785.625022409997</v>
      </c>
      <c r="EV7" s="253">
        <v>15360.115295280002</v>
      </c>
      <c r="EW7" s="252">
        <v>15997.716099290001</v>
      </c>
      <c r="EX7" s="251">
        <v>15989.639130219999</v>
      </c>
      <c r="EY7" s="251">
        <v>13277.285616840001</v>
      </c>
      <c r="EZ7" s="251">
        <v>13531.772382110001</v>
      </c>
      <c r="FA7" s="251">
        <v>21395.965682889997</v>
      </c>
      <c r="FB7" s="251">
        <v>13519.116406769999</v>
      </c>
      <c r="FC7" s="251">
        <v>11412.199673489999</v>
      </c>
      <c r="FD7" s="251">
        <v>8644.0843504900004</v>
      </c>
      <c r="FE7" s="251">
        <v>5338.8587473299995</v>
      </c>
      <c r="FF7" s="251">
        <v>8090.4544414099983</v>
      </c>
      <c r="FG7" s="251">
        <v>3434.2500937399996</v>
      </c>
      <c r="FH7" s="253">
        <v>13588.366094280002</v>
      </c>
      <c r="FI7" s="252">
        <v>18851.30337465</v>
      </c>
      <c r="FJ7" s="251">
        <v>17893.261750630001</v>
      </c>
      <c r="FK7" s="251">
        <v>14640.391530540001</v>
      </c>
      <c r="FL7" s="251">
        <v>21018.897604759997</v>
      </c>
      <c r="FM7" s="251">
        <v>19962.472452080005</v>
      </c>
      <c r="FN7" s="251">
        <v>24213.016914920012</v>
      </c>
      <c r="FO7" s="251">
        <v>29530.524582399983</v>
      </c>
      <c r="FP7" s="251">
        <v>29377.72842191</v>
      </c>
      <c r="FQ7" s="251">
        <v>31378.881172779998</v>
      </c>
      <c r="FR7" s="251">
        <v>28495.088000959993</v>
      </c>
      <c r="FS7" s="251">
        <v>29766.363568539997</v>
      </c>
      <c r="FT7" s="253">
        <v>51444.034799890011</v>
      </c>
      <c r="FU7" s="252">
        <v>56145.082436839992</v>
      </c>
      <c r="FV7" s="251">
        <v>60204.890697599993</v>
      </c>
      <c r="FW7" s="251">
        <v>64527.73923182</v>
      </c>
      <c r="FX7" s="251">
        <v>62663.618553829998</v>
      </c>
      <c r="FY7" s="251">
        <v>43809.990327240004</v>
      </c>
      <c r="FZ7" s="251">
        <v>44597.060723020004</v>
      </c>
      <c r="GA7" s="251">
        <v>35466.91098914</v>
      </c>
      <c r="GB7" s="251">
        <v>41563.078437040014</v>
      </c>
      <c r="GC7" s="1837">
        <v>40287.026145750002</v>
      </c>
      <c r="GD7" s="1837">
        <v>32504.816854410001</v>
      </c>
      <c r="GE7" s="1837">
        <v>50534.562949489999</v>
      </c>
      <c r="GF7" s="1838">
        <v>69824.366286180011</v>
      </c>
      <c r="GG7" s="251"/>
      <c r="GH7" s="254"/>
      <c r="GI7" s="254"/>
      <c r="GJ7" s="254"/>
    </row>
    <row r="8" spans="1:194" ht="39" customHeight="1" x14ac:dyDescent="0.45">
      <c r="A8" s="243" t="s">
        <v>161</v>
      </c>
      <c r="B8" s="244">
        <v>844.66</v>
      </c>
      <c r="C8" s="245">
        <v>1004.82</v>
      </c>
      <c r="D8" s="246">
        <v>2238.5</v>
      </c>
      <c r="E8" s="247">
        <v>1898.1806999999999</v>
      </c>
      <c r="F8" s="248">
        <v>3284.5563000000002</v>
      </c>
      <c r="G8" s="249">
        <v>4832.3236999999999</v>
      </c>
      <c r="H8" s="1550">
        <v>4763.8792000000003</v>
      </c>
      <c r="I8" s="1550">
        <v>5418.5177000000003</v>
      </c>
      <c r="J8" s="1550"/>
      <c r="K8" s="1550">
        <v>5353.8019000000004</v>
      </c>
      <c r="L8" s="248">
        <v>5542.6936999999998</v>
      </c>
      <c r="M8" s="1550">
        <v>5493.5891000000001</v>
      </c>
      <c r="N8" s="1550">
        <v>3790.7755000000002</v>
      </c>
      <c r="O8" s="248">
        <v>5401.8828999999996</v>
      </c>
      <c r="P8" s="1550">
        <v>4912.8293000000003</v>
      </c>
      <c r="Q8" s="1550">
        <v>5200.3110593000001</v>
      </c>
      <c r="R8" s="248">
        <v>5795.596110550001</v>
      </c>
      <c r="S8" s="248">
        <v>5712.2394957100014</v>
      </c>
      <c r="T8" s="248">
        <v>6247.5348750900012</v>
      </c>
      <c r="U8" s="248"/>
      <c r="V8" s="248">
        <v>5936.9087486999988</v>
      </c>
      <c r="W8" s="248">
        <v>5753.6312014899995</v>
      </c>
      <c r="X8" s="248">
        <v>5562.9710383700003</v>
      </c>
      <c r="Y8" s="248">
        <v>5974.3599729100006</v>
      </c>
      <c r="Z8" s="248">
        <v>5761.1353934400004</v>
      </c>
      <c r="AA8" s="248">
        <v>5894.4098891400017</v>
      </c>
      <c r="AB8" s="248">
        <v>5594.6739543799986</v>
      </c>
      <c r="AC8" s="248">
        <v>5764.0275041100003</v>
      </c>
      <c r="AD8" s="248">
        <v>5548.4754034399994</v>
      </c>
      <c r="AE8" s="248">
        <v>6308.0730075399997</v>
      </c>
      <c r="AF8" s="248">
        <v>6453.2120741100007</v>
      </c>
      <c r="AG8" s="248">
        <v>6401.7274206700004</v>
      </c>
      <c r="AH8" s="248"/>
      <c r="AI8" s="248">
        <v>6708.6360508000007</v>
      </c>
      <c r="AJ8" s="248">
        <v>6564.0991468599996</v>
      </c>
      <c r="AK8" s="248">
        <v>6673.5167471899995</v>
      </c>
      <c r="AL8" s="248">
        <v>6731.7987011000014</v>
      </c>
      <c r="AM8" s="248">
        <v>6393.2862857300015</v>
      </c>
      <c r="AN8" s="248">
        <v>6572.1608928900005</v>
      </c>
      <c r="AO8" s="248">
        <v>6142.1559150700004</v>
      </c>
      <c r="AP8" s="248">
        <v>6289.8489944200001</v>
      </c>
      <c r="AQ8" s="248">
        <v>5993.0388127700016</v>
      </c>
      <c r="AR8" s="248">
        <v>6098.1759493799991</v>
      </c>
      <c r="AS8" s="248">
        <v>8020.6232996499994</v>
      </c>
      <c r="AT8" s="248">
        <v>8711.8196883799992</v>
      </c>
      <c r="AU8" s="248"/>
      <c r="AV8" s="248">
        <v>8588.6435236700036</v>
      </c>
      <c r="AW8" s="248">
        <v>8944.8842875299997</v>
      </c>
      <c r="AX8" s="248">
        <v>9006.4584709499995</v>
      </c>
      <c r="AY8" s="248">
        <v>8636.3669231299991</v>
      </c>
      <c r="AZ8" s="248">
        <v>8786.4182862099988</v>
      </c>
      <c r="BA8" s="248">
        <v>9019.2244961799988</v>
      </c>
      <c r="BB8" s="248">
        <v>8687.0064399999992</v>
      </c>
      <c r="BC8" s="248">
        <v>9301.5231190699997</v>
      </c>
      <c r="BD8" s="248">
        <v>10653.76184802</v>
      </c>
      <c r="BE8" s="248">
        <v>10653.761849999999</v>
      </c>
      <c r="BF8" s="248">
        <v>10541.044588329998</v>
      </c>
      <c r="BG8" s="248">
        <v>11387.942708960003</v>
      </c>
      <c r="BH8" s="248">
        <v>12013.86853018</v>
      </c>
      <c r="BI8" s="248">
        <v>12258.64257303</v>
      </c>
      <c r="BJ8" s="248">
        <v>13307.424875320001</v>
      </c>
      <c r="BK8" s="248">
        <v>10354.92113393</v>
      </c>
      <c r="BL8" s="250">
        <v>9786.0757530500014</v>
      </c>
      <c r="BM8" s="250">
        <v>9157.6218689700017</v>
      </c>
      <c r="BN8" s="250">
        <v>9356.5587927499964</v>
      </c>
      <c r="BO8" s="250">
        <v>9247.9143604999972</v>
      </c>
      <c r="BP8" s="250">
        <v>10246.516943400002</v>
      </c>
      <c r="BQ8" s="251">
        <v>11142.578947189999</v>
      </c>
      <c r="BR8" s="251">
        <v>12997.74259066</v>
      </c>
      <c r="BS8" s="251">
        <v>10884.373871199999</v>
      </c>
      <c r="BT8" s="251">
        <v>12245.13051875</v>
      </c>
      <c r="BU8" s="251">
        <v>13529.04369653</v>
      </c>
      <c r="BV8" s="251">
        <v>13038.630042519997</v>
      </c>
      <c r="BW8" s="251">
        <v>11931.634393920003</v>
      </c>
      <c r="BX8" s="251">
        <v>10357.336307579999</v>
      </c>
      <c r="BY8" s="251">
        <v>12029.448421660001</v>
      </c>
      <c r="BZ8" s="251">
        <v>12266.86187981</v>
      </c>
      <c r="CA8" s="251">
        <v>15447.768632330004</v>
      </c>
      <c r="CB8" s="251">
        <v>16927.033998429997</v>
      </c>
      <c r="CC8" s="251">
        <v>19430.426658359997</v>
      </c>
      <c r="CD8" s="251">
        <v>19030.645758340001</v>
      </c>
      <c r="CE8" s="251">
        <v>17318.684748009997</v>
      </c>
      <c r="CF8" s="251">
        <v>17193.603946049996</v>
      </c>
      <c r="CG8" s="251">
        <v>18045.590409550001</v>
      </c>
      <c r="CH8" s="251">
        <v>21343.400606979998</v>
      </c>
      <c r="CI8" s="251">
        <v>22961.536137479998</v>
      </c>
      <c r="CJ8" s="251">
        <v>22050.601392550001</v>
      </c>
      <c r="CK8" s="251">
        <v>19215.465353640004</v>
      </c>
      <c r="CL8" s="251">
        <v>19112.580675970006</v>
      </c>
      <c r="CM8" s="251">
        <v>19219.025237789992</v>
      </c>
      <c r="CN8" s="1551">
        <v>18751.297395360005</v>
      </c>
      <c r="CO8" s="252">
        <v>18791.995113410001</v>
      </c>
      <c r="CP8" s="251">
        <v>18322.1466014</v>
      </c>
      <c r="CQ8" s="251">
        <v>17001.779464900002</v>
      </c>
      <c r="CR8" s="251">
        <v>17021.087943040002</v>
      </c>
      <c r="CS8" s="251">
        <v>16297.724011969996</v>
      </c>
      <c r="CT8" s="251">
        <v>15607.912838489998</v>
      </c>
      <c r="CU8" s="251">
        <v>16350.6438356</v>
      </c>
      <c r="CV8" s="251">
        <v>16596.21182362</v>
      </c>
      <c r="CW8" s="251">
        <v>17138.217631950003</v>
      </c>
      <c r="CX8" s="251">
        <v>17227.035606709993</v>
      </c>
      <c r="CY8" s="251">
        <v>17195.820856709997</v>
      </c>
      <c r="CZ8" s="253">
        <v>18306.752104709998</v>
      </c>
      <c r="DA8" s="252">
        <v>16982.46918</v>
      </c>
      <c r="DB8" s="251">
        <v>17789.474120000003</v>
      </c>
      <c r="DC8" s="251">
        <v>17582.638279300001</v>
      </c>
      <c r="DD8" s="251">
        <v>17630.755211869997</v>
      </c>
      <c r="DE8" s="251">
        <v>18042.984896639999</v>
      </c>
      <c r="DF8" s="251">
        <v>18464.657824460002</v>
      </c>
      <c r="DG8" s="251">
        <v>18400.764171170005</v>
      </c>
      <c r="DH8" s="251">
        <v>18725.647677309997</v>
      </c>
      <c r="DI8" s="251">
        <v>23800.283273919998</v>
      </c>
      <c r="DJ8" s="251">
        <v>24012.276734790001</v>
      </c>
      <c r="DK8" s="251">
        <v>24776.469217470003</v>
      </c>
      <c r="DL8" s="253">
        <v>28142.823484600001</v>
      </c>
      <c r="DM8" s="252">
        <v>28406.740794930003</v>
      </c>
      <c r="DN8" s="251">
        <v>27380.975144790002</v>
      </c>
      <c r="DO8" s="251">
        <v>28517.610631530002</v>
      </c>
      <c r="DP8" s="251">
        <v>33896.817321329996</v>
      </c>
      <c r="DQ8" s="251">
        <v>33794.061054120008</v>
      </c>
      <c r="DR8" s="251">
        <v>34609.106843959999</v>
      </c>
      <c r="DS8" s="251">
        <v>33465.561052119992</v>
      </c>
      <c r="DT8" s="251">
        <v>32853.248714149995</v>
      </c>
      <c r="DU8" s="251">
        <v>31679.623689060001</v>
      </c>
      <c r="DV8" s="251">
        <v>35054.736947280006</v>
      </c>
      <c r="DW8" s="251">
        <v>31551.463605180001</v>
      </c>
      <c r="DX8" s="253">
        <v>27657.496820450004</v>
      </c>
      <c r="DY8" s="252">
        <v>31526.010822979995</v>
      </c>
      <c r="DZ8" s="251">
        <v>29204.332367790004</v>
      </c>
      <c r="EA8" s="251">
        <v>27743.837727909999</v>
      </c>
      <c r="EB8" s="251">
        <v>38453.510669460004</v>
      </c>
      <c r="EC8" s="251">
        <v>38598.398036600011</v>
      </c>
      <c r="ED8" s="251">
        <v>36174.247527090003</v>
      </c>
      <c r="EE8" s="251">
        <v>36523.716985869993</v>
      </c>
      <c r="EF8" s="251">
        <v>36755.753387929995</v>
      </c>
      <c r="EG8" s="251">
        <v>31164.717559949997</v>
      </c>
      <c r="EH8" s="251">
        <v>34782.209427850001</v>
      </c>
      <c r="EI8" s="251">
        <v>30034.530040440008</v>
      </c>
      <c r="EJ8" s="251">
        <v>26980.773614699996</v>
      </c>
      <c r="EK8" s="252">
        <v>27281.319170370003</v>
      </c>
      <c r="EL8" s="251">
        <v>29939.890128129999</v>
      </c>
      <c r="EM8" s="251">
        <v>31681.35406134</v>
      </c>
      <c r="EN8" s="251">
        <v>27233.212157630001</v>
      </c>
      <c r="EO8" s="251">
        <v>24037.244622909999</v>
      </c>
      <c r="EP8" s="251">
        <v>22551.07582097</v>
      </c>
      <c r="EQ8" s="251">
        <v>23437.227994480003</v>
      </c>
      <c r="ER8" s="251">
        <v>21626.052449319999</v>
      </c>
      <c r="ES8" s="251">
        <v>24338.024694849999</v>
      </c>
      <c r="ET8" s="251">
        <v>32860.410125959999</v>
      </c>
      <c r="EU8" s="251">
        <v>33160.723803519999</v>
      </c>
      <c r="EV8" s="253">
        <v>20543.368304290008</v>
      </c>
      <c r="EW8" s="252">
        <v>25260.992769720004</v>
      </c>
      <c r="EX8" s="251">
        <v>25956.610602200006</v>
      </c>
      <c r="EY8" s="251">
        <v>19081.45032539</v>
      </c>
      <c r="EZ8" s="251">
        <v>19676.246284839999</v>
      </c>
      <c r="FA8" s="251">
        <v>19391.779901979997</v>
      </c>
      <c r="FB8" s="251">
        <v>19712.713507280001</v>
      </c>
      <c r="FC8" s="251">
        <v>19764.072516529999</v>
      </c>
      <c r="FD8" s="251">
        <v>19684.40995293</v>
      </c>
      <c r="FE8" s="251">
        <v>19930.695732140004</v>
      </c>
      <c r="FF8" s="251">
        <v>20519.033383339996</v>
      </c>
      <c r="FG8" s="251">
        <v>21417.268189750004</v>
      </c>
      <c r="FH8" s="253">
        <v>20053.192358790002</v>
      </c>
      <c r="FI8" s="252">
        <v>20067.421109349998</v>
      </c>
      <c r="FJ8" s="251">
        <v>20679.005180730001</v>
      </c>
      <c r="FK8" s="251">
        <v>21628.517740280004</v>
      </c>
      <c r="FL8" s="251">
        <v>22788.104161860003</v>
      </c>
      <c r="FM8" s="251">
        <v>24248.648553400002</v>
      </c>
      <c r="FN8" s="251">
        <v>25634.552642929997</v>
      </c>
      <c r="FO8" s="251">
        <v>26674.591527550005</v>
      </c>
      <c r="FP8" s="251">
        <v>27777.90564737</v>
      </c>
      <c r="FQ8" s="251">
        <v>28871.179809480003</v>
      </c>
      <c r="FR8" s="251">
        <v>30776.470795530004</v>
      </c>
      <c r="FS8" s="251">
        <v>27903.75728268001</v>
      </c>
      <c r="FT8" s="253">
        <v>12494.015222310001</v>
      </c>
      <c r="FU8" s="252">
        <v>12124.057518569998</v>
      </c>
      <c r="FV8" s="251">
        <v>13268.939146260002</v>
      </c>
      <c r="FW8" s="251">
        <v>18993.429117120002</v>
      </c>
      <c r="FX8" s="251">
        <v>20571.370517150001</v>
      </c>
      <c r="FY8" s="251">
        <v>14752.730531820001</v>
      </c>
      <c r="FZ8" s="251">
        <v>18911.463892830001</v>
      </c>
      <c r="GA8" s="251">
        <v>20964.472899799999</v>
      </c>
      <c r="GB8" s="251">
        <v>17046.984622839998</v>
      </c>
      <c r="GC8" s="1837">
        <v>29458.56735116</v>
      </c>
      <c r="GD8" s="1837">
        <v>25938.754777540002</v>
      </c>
      <c r="GE8" s="1837">
        <v>26785.659547349998</v>
      </c>
      <c r="GF8" s="1838">
        <v>33470.839603659995</v>
      </c>
      <c r="GG8" s="251"/>
      <c r="GH8" s="254"/>
      <c r="GI8" s="254"/>
      <c r="GJ8" s="254"/>
    </row>
    <row r="9" spans="1:194" ht="39" customHeight="1" x14ac:dyDescent="0.45">
      <c r="A9" s="243" t="s">
        <v>162</v>
      </c>
      <c r="B9" s="244">
        <v>10.523735783218999</v>
      </c>
      <c r="C9" s="245">
        <v>11</v>
      </c>
      <c r="D9" s="246">
        <v>11.0748</v>
      </c>
      <c r="E9" s="247">
        <v>11.382</v>
      </c>
      <c r="F9" s="248">
        <v>12.8902</v>
      </c>
      <c r="G9" s="249">
        <v>10.618399999999999</v>
      </c>
      <c r="H9" s="1550">
        <v>10.895799999999999</v>
      </c>
      <c r="I9" s="1550">
        <v>8.3804999999999996</v>
      </c>
      <c r="J9" s="1550"/>
      <c r="K9" s="1550">
        <v>39.093800000000002</v>
      </c>
      <c r="L9" s="248">
        <v>39.163400000000003</v>
      </c>
      <c r="M9" s="1550">
        <v>39.145899999999997</v>
      </c>
      <c r="N9" s="1550">
        <v>39.213700000000003</v>
      </c>
      <c r="O9" s="248">
        <v>39.274099999999997</v>
      </c>
      <c r="P9" s="1550">
        <v>39.290300000000002</v>
      </c>
      <c r="Q9" s="1550">
        <v>39.158363250000001</v>
      </c>
      <c r="R9" s="248">
        <v>39.274964869999998</v>
      </c>
      <c r="S9" s="248">
        <v>39.191952189999995</v>
      </c>
      <c r="T9" s="248">
        <v>39.210597489999998</v>
      </c>
      <c r="U9" s="248"/>
      <c r="V9" s="248">
        <v>39.518975640000001</v>
      </c>
      <c r="W9" s="248">
        <v>39.534833599999999</v>
      </c>
      <c r="X9" s="248">
        <v>74.027772440000007</v>
      </c>
      <c r="Y9" s="248">
        <v>74.126825549999992</v>
      </c>
      <c r="Z9" s="248">
        <v>74.164664519999988</v>
      </c>
      <c r="AA9" s="248">
        <v>74.347004489999989</v>
      </c>
      <c r="AB9" s="248">
        <v>74.38169022000001</v>
      </c>
      <c r="AC9" s="248">
        <v>74.415896099999998</v>
      </c>
      <c r="AD9" s="248">
        <v>74.52852188</v>
      </c>
      <c r="AE9" s="248">
        <v>74.396381290000008</v>
      </c>
      <c r="AF9" s="248">
        <v>74.452021349999995</v>
      </c>
      <c r="AG9" s="248">
        <v>74.508368509999997</v>
      </c>
      <c r="AH9" s="248"/>
      <c r="AI9" s="248">
        <v>74.409246859999996</v>
      </c>
      <c r="AJ9" s="248">
        <v>74.24760864000001</v>
      </c>
      <c r="AK9" s="248">
        <v>74.276467709999991</v>
      </c>
      <c r="AL9" s="248">
        <v>74.388545099999988</v>
      </c>
      <c r="AM9" s="248">
        <v>74.351665819999994</v>
      </c>
      <c r="AN9" s="248">
        <v>74.392452390000003</v>
      </c>
      <c r="AO9" s="248">
        <v>74.399992760000003</v>
      </c>
      <c r="AP9" s="251">
        <v>-23.269256679999998</v>
      </c>
      <c r="AQ9" s="248">
        <v>74.660615540000009</v>
      </c>
      <c r="AR9" s="248">
        <v>74.777902639999994</v>
      </c>
      <c r="AS9" s="248">
        <v>105.54381540999999</v>
      </c>
      <c r="AT9" s="248">
        <v>105.30860794</v>
      </c>
      <c r="AU9" s="248"/>
      <c r="AV9" s="248">
        <v>105.30860794</v>
      </c>
      <c r="AW9" s="248">
        <v>106.06593577</v>
      </c>
      <c r="AX9" s="248">
        <v>76.400865510000003</v>
      </c>
      <c r="AY9" s="248">
        <v>85.096369920000001</v>
      </c>
      <c r="AZ9" s="248">
        <v>76.791731120000009</v>
      </c>
      <c r="BA9" s="248">
        <v>76.914442469999997</v>
      </c>
      <c r="BB9" s="248">
        <v>76.859030000000004</v>
      </c>
      <c r="BC9" s="248">
        <v>79.547949400000007</v>
      </c>
      <c r="BD9" s="248">
        <v>77.167173239999983</v>
      </c>
      <c r="BE9" s="248">
        <v>77.167169999999999</v>
      </c>
      <c r="BF9" s="248">
        <v>77.669910599999994</v>
      </c>
      <c r="BG9" s="248">
        <v>77.933549530000008</v>
      </c>
      <c r="BH9" s="248">
        <v>78.482036980000004</v>
      </c>
      <c r="BI9" s="248">
        <v>78.696526370000001</v>
      </c>
      <c r="BJ9" s="248">
        <v>79.678118080000004</v>
      </c>
      <c r="BK9" s="248">
        <v>77.705281819999996</v>
      </c>
      <c r="BL9" s="250">
        <v>78.85080185999999</v>
      </c>
      <c r="BM9" s="250">
        <v>78.13556303</v>
      </c>
      <c r="BN9" s="250">
        <v>78.259156620000013</v>
      </c>
      <c r="BO9" s="250">
        <v>78.142829200000008</v>
      </c>
      <c r="BP9" s="250">
        <v>78.027050180000003</v>
      </c>
      <c r="BQ9" s="251">
        <v>77.859859499999999</v>
      </c>
      <c r="BR9" s="251">
        <v>78.685796259999989</v>
      </c>
      <c r="BS9" s="251">
        <v>79.118836139999999</v>
      </c>
      <c r="BT9" s="251">
        <v>80.854320560000005</v>
      </c>
      <c r="BU9" s="251">
        <v>80.955155939999997</v>
      </c>
      <c r="BV9" s="251">
        <v>80.537761920000008</v>
      </c>
      <c r="BW9" s="251">
        <v>78.379040069999988</v>
      </c>
      <c r="BX9" s="251">
        <v>78.425734809999994</v>
      </c>
      <c r="BY9" s="251">
        <v>78.425599289999994</v>
      </c>
      <c r="BZ9" s="251">
        <v>77.879113239999995</v>
      </c>
      <c r="CA9" s="251">
        <v>71.273196459999994</v>
      </c>
      <c r="CB9" s="251">
        <v>71.273196459999994</v>
      </c>
      <c r="CC9" s="251">
        <v>71.273196459999994</v>
      </c>
      <c r="CD9" s="251">
        <v>71.273196459999994</v>
      </c>
      <c r="CE9" s="251">
        <v>71.273196459999994</v>
      </c>
      <c r="CF9" s="251">
        <v>71.273196459999994</v>
      </c>
      <c r="CG9" s="251">
        <v>71.273196459999994</v>
      </c>
      <c r="CH9" s="251">
        <v>71.273196459999994</v>
      </c>
      <c r="CI9" s="251">
        <v>71.273196459999994</v>
      </c>
      <c r="CJ9" s="251">
        <v>71.273196459999994</v>
      </c>
      <c r="CK9" s="251">
        <v>71.273196459999994</v>
      </c>
      <c r="CL9" s="251">
        <v>71.273196459999994</v>
      </c>
      <c r="CM9" s="251">
        <v>71.273196459999994</v>
      </c>
      <c r="CN9" s="1551">
        <v>71.273196459999994</v>
      </c>
      <c r="CO9" s="252">
        <v>71.273196459999994</v>
      </c>
      <c r="CP9" s="251">
        <v>71.273196459999994</v>
      </c>
      <c r="CQ9" s="251">
        <v>71.273196459999994</v>
      </c>
      <c r="CR9" s="251">
        <v>71.273196459999994</v>
      </c>
      <c r="CS9" s="251">
        <v>71.273196459999994</v>
      </c>
      <c r="CT9" s="251">
        <v>71.273196459999994</v>
      </c>
      <c r="CU9" s="251">
        <v>71.273196459999994</v>
      </c>
      <c r="CV9" s="251">
        <v>71.273196459999994</v>
      </c>
      <c r="CW9" s="251">
        <v>71.273196459999994</v>
      </c>
      <c r="CX9" s="251">
        <v>71.273196459999994</v>
      </c>
      <c r="CY9" s="251">
        <v>71.273196459999994</v>
      </c>
      <c r="CZ9" s="253">
        <v>662.86983979000013</v>
      </c>
      <c r="DA9" s="252">
        <v>2817.1025399999999</v>
      </c>
      <c r="DB9" s="251">
        <v>585.32078999999999</v>
      </c>
      <c r="DC9" s="251">
        <v>585.3207940499999</v>
      </c>
      <c r="DD9" s="251">
        <v>71.705263799999997</v>
      </c>
      <c r="DE9" s="251">
        <v>71.705263799999997</v>
      </c>
      <c r="DF9" s="251">
        <v>71.705263799999997</v>
      </c>
      <c r="DG9" s="251">
        <v>71.705263799999997</v>
      </c>
      <c r="DH9" s="251">
        <v>71.705263799999997</v>
      </c>
      <c r="DI9" s="251">
        <v>71.705263799999997</v>
      </c>
      <c r="DJ9" s="251">
        <v>636.96340542000007</v>
      </c>
      <c r="DK9" s="251">
        <v>71.705263799999997</v>
      </c>
      <c r="DL9" s="253">
        <v>183.41961467000002</v>
      </c>
      <c r="DM9" s="252">
        <v>182.71303458</v>
      </c>
      <c r="DN9" s="251">
        <v>178.58862561000001</v>
      </c>
      <c r="DO9" s="251">
        <v>181.47551001000002</v>
      </c>
      <c r="DP9" s="251">
        <v>184.12215717000001</v>
      </c>
      <c r="DQ9" s="251">
        <v>185.14770771000002</v>
      </c>
      <c r="DR9" s="251">
        <v>186.07004954000001</v>
      </c>
      <c r="DS9" s="251">
        <v>186.25559740999998</v>
      </c>
      <c r="DT9" s="251">
        <v>186.38436054000002</v>
      </c>
      <c r="DU9" s="251">
        <v>71.622431979999988</v>
      </c>
      <c r="DV9" s="251">
        <v>71.622119529999978</v>
      </c>
      <c r="DW9" s="251">
        <v>71.619051580000004</v>
      </c>
      <c r="DX9" s="253">
        <v>247.72028683000002</v>
      </c>
      <c r="DY9" s="252">
        <v>250.39381973000002</v>
      </c>
      <c r="DZ9" s="251">
        <v>250.14565841000004</v>
      </c>
      <c r="EA9" s="251">
        <v>249.41358253000001</v>
      </c>
      <c r="EB9" s="251">
        <v>249.48803093000001</v>
      </c>
      <c r="EC9" s="251">
        <v>249.81064064000003</v>
      </c>
      <c r="ED9" s="251">
        <v>250.42173788000002</v>
      </c>
      <c r="EE9" s="251">
        <v>251.65634043</v>
      </c>
      <c r="EF9" s="251">
        <v>253.17943051000003</v>
      </c>
      <c r="EG9" s="251">
        <v>253.64783499000001</v>
      </c>
      <c r="EH9" s="251">
        <v>491.62845067000001</v>
      </c>
      <c r="EI9" s="251">
        <v>492.08754911</v>
      </c>
      <c r="EJ9" s="251">
        <v>494.90728206000006</v>
      </c>
      <c r="EK9" s="252">
        <v>426.38066393999998</v>
      </c>
      <c r="EL9" s="251">
        <v>475.02765241999998</v>
      </c>
      <c r="EM9" s="251">
        <v>767.23249728999997</v>
      </c>
      <c r="EN9" s="251">
        <v>767.23249728999997</v>
      </c>
      <c r="EO9" s="251">
        <v>767.23249728999997</v>
      </c>
      <c r="EP9" s="251">
        <v>767.66456463000009</v>
      </c>
      <c r="EQ9" s="251">
        <v>767.23249728999997</v>
      </c>
      <c r="ER9" s="251">
        <v>767.23249728999997</v>
      </c>
      <c r="ES9" s="251">
        <v>767.23249728999997</v>
      </c>
      <c r="ET9" s="251">
        <v>767.23249728999997</v>
      </c>
      <c r="EU9" s="251">
        <v>1184.6272691500001</v>
      </c>
      <c r="EV9" s="253">
        <v>1040.3867762</v>
      </c>
      <c r="EW9" s="252">
        <v>1111.2202417899998</v>
      </c>
      <c r="EX9" s="251">
        <v>1118.0076924499999</v>
      </c>
      <c r="EY9" s="251">
        <v>1118.0331732600002</v>
      </c>
      <c r="EZ9" s="251">
        <v>1116.0584105100004</v>
      </c>
      <c r="FA9" s="251">
        <v>1116.71772646</v>
      </c>
      <c r="FB9" s="251">
        <v>1117.5044464600001</v>
      </c>
      <c r="FC9" s="251">
        <v>1117.7082929299997</v>
      </c>
      <c r="FD9" s="251">
        <v>1118.1255411899999</v>
      </c>
      <c r="FE9" s="251">
        <v>1121.0335385900003</v>
      </c>
      <c r="FF9" s="251">
        <v>1132.60501125</v>
      </c>
      <c r="FG9" s="251">
        <v>1137.0577958400004</v>
      </c>
      <c r="FH9" s="253">
        <v>1145.6225332700001</v>
      </c>
      <c r="FI9" s="252">
        <v>1149.8459776100001</v>
      </c>
      <c r="FJ9" s="251">
        <v>1163.08644377</v>
      </c>
      <c r="FK9" s="251">
        <v>1177.1168150599999</v>
      </c>
      <c r="FL9" s="251">
        <v>1189.0736853899998</v>
      </c>
      <c r="FM9" s="251">
        <v>1216.2648952899999</v>
      </c>
      <c r="FN9" s="251">
        <v>1231.01509947</v>
      </c>
      <c r="FO9" s="251">
        <v>1241.5131934099998</v>
      </c>
      <c r="FP9" s="251">
        <v>1250.4728833899999</v>
      </c>
      <c r="FQ9" s="251">
        <v>1271.4340351399999</v>
      </c>
      <c r="FR9" s="251">
        <v>1284.8114606500001</v>
      </c>
      <c r="FS9" s="251">
        <v>1257.0055261900002</v>
      </c>
      <c r="FT9" s="253">
        <v>1235.4439828499999</v>
      </c>
      <c r="FU9" s="252">
        <v>1254.4733706500001</v>
      </c>
      <c r="FV9" s="251">
        <v>1262.1972413299998</v>
      </c>
      <c r="FW9" s="251">
        <v>1261.8787311999999</v>
      </c>
      <c r="FX9" s="251">
        <v>1221.1094343899999</v>
      </c>
      <c r="FY9" s="251">
        <v>1095.2995250799997</v>
      </c>
      <c r="FZ9" s="251">
        <v>1095.6164426599998</v>
      </c>
      <c r="GA9" s="251">
        <v>1101.66972771</v>
      </c>
      <c r="GB9" s="251">
        <v>1125.5563950000001</v>
      </c>
      <c r="GC9" s="1837">
        <v>1413.3048886300003</v>
      </c>
      <c r="GD9" s="1837">
        <v>1365.2003035099999</v>
      </c>
      <c r="GE9" s="1837">
        <v>767.23250996000002</v>
      </c>
      <c r="GF9" s="1838">
        <v>767.23250996000002</v>
      </c>
      <c r="GG9" s="251"/>
      <c r="GH9" s="254"/>
      <c r="GI9" s="254"/>
      <c r="GJ9" s="254"/>
    </row>
    <row r="10" spans="1:194" s="198" customFormat="1" ht="39" customHeight="1" x14ac:dyDescent="0.45">
      <c r="A10" s="255" t="s">
        <v>136</v>
      </c>
      <c r="B10" s="256">
        <v>1244.58</v>
      </c>
      <c r="C10" s="257">
        <v>1521.94</v>
      </c>
      <c r="D10" s="258">
        <v>2367.1005</v>
      </c>
      <c r="E10" s="259">
        <v>3495.9288999999999</v>
      </c>
      <c r="F10" s="260">
        <v>2570.6296000000002</v>
      </c>
      <c r="G10" s="261">
        <v>2770.0551</v>
      </c>
      <c r="H10" s="1552">
        <v>2816.15</v>
      </c>
      <c r="I10" s="1552">
        <v>2998.0835000000002</v>
      </c>
      <c r="J10" s="1552"/>
      <c r="K10" s="1552">
        <v>2989.0227</v>
      </c>
      <c r="L10" s="1552">
        <v>2999.4450000000002</v>
      </c>
      <c r="M10" s="1552">
        <v>3015.4459000000002</v>
      </c>
      <c r="N10" s="1552">
        <v>3102.4917</v>
      </c>
      <c r="O10" s="1552">
        <v>3102.4897999999998</v>
      </c>
      <c r="P10" s="1552">
        <v>3197.2963</v>
      </c>
      <c r="Q10" s="1552">
        <v>3419.0838328099994</v>
      </c>
      <c r="R10" s="260">
        <v>3700.6056706300001</v>
      </c>
      <c r="S10" s="260">
        <v>3800.5616704900003</v>
      </c>
      <c r="T10" s="260">
        <v>3179.5096573400006</v>
      </c>
      <c r="U10" s="260"/>
      <c r="V10" s="1552">
        <v>3134.0574393799998</v>
      </c>
      <c r="W10" s="1552">
        <v>3204.2760043399999</v>
      </c>
      <c r="X10" s="1552">
        <v>3308.8552824400003</v>
      </c>
      <c r="Y10" s="1552">
        <v>3420.0808726200003</v>
      </c>
      <c r="Z10" s="1552">
        <v>3484.0186513200001</v>
      </c>
      <c r="AA10" s="1552">
        <v>3534.4458870399999</v>
      </c>
      <c r="AB10" s="1552">
        <v>3203.7868021099998</v>
      </c>
      <c r="AC10" s="1552">
        <v>3340.14827582</v>
      </c>
      <c r="AD10" s="1552">
        <v>3343.2395209600004</v>
      </c>
      <c r="AE10" s="1552">
        <v>3260.36932075</v>
      </c>
      <c r="AF10" s="1552">
        <v>3126.1857952299997</v>
      </c>
      <c r="AG10" s="1552">
        <v>4132.5841422799995</v>
      </c>
      <c r="AH10" s="1552"/>
      <c r="AI10" s="1552">
        <v>3795.5837881300004</v>
      </c>
      <c r="AJ10" s="1552">
        <v>3708.7100814</v>
      </c>
      <c r="AK10" s="1552">
        <v>3922.5585339199997</v>
      </c>
      <c r="AL10" s="1552">
        <v>3692.9844248400004</v>
      </c>
      <c r="AM10" s="1552">
        <v>3679.5819868300005</v>
      </c>
      <c r="AN10" s="1552">
        <v>3679.6225684400006</v>
      </c>
      <c r="AO10" s="1552">
        <v>6070.1401795500005</v>
      </c>
      <c r="AP10" s="1552">
        <v>6459.4672687900011</v>
      </c>
      <c r="AQ10" s="1552">
        <v>6268.0185011900021</v>
      </c>
      <c r="AR10" s="1552">
        <v>6379.2331771500003</v>
      </c>
      <c r="AS10" s="1552">
        <v>6491.4049531999999</v>
      </c>
      <c r="AT10" s="1552">
        <v>6613.2007583500017</v>
      </c>
      <c r="AU10" s="1552"/>
      <c r="AV10" s="1552">
        <v>6754.7767389900027</v>
      </c>
      <c r="AW10" s="1552">
        <v>7266.7126584400012</v>
      </c>
      <c r="AX10" s="1552">
        <v>7539.6029620500012</v>
      </c>
      <c r="AY10" s="1552">
        <v>7756.2571255900011</v>
      </c>
      <c r="AZ10" s="1552">
        <v>7725.4118808200028</v>
      </c>
      <c r="BA10" s="1552">
        <v>7482.834970320002</v>
      </c>
      <c r="BB10" s="1552">
        <v>7938.1963100000012</v>
      </c>
      <c r="BC10" s="1552">
        <v>9105.3421455400003</v>
      </c>
      <c r="BD10" s="1552">
        <v>10911.771395549998</v>
      </c>
      <c r="BE10" s="1552">
        <v>10911.7714</v>
      </c>
      <c r="BF10" s="1552">
        <v>9529.5952264600019</v>
      </c>
      <c r="BG10" s="1552">
        <v>9308.2433295300034</v>
      </c>
      <c r="BH10" s="1552">
        <v>9261.4678530900019</v>
      </c>
      <c r="BI10" s="1552">
        <v>9267.9265632700008</v>
      </c>
      <c r="BJ10" s="1552">
        <v>9032.755476190001</v>
      </c>
      <c r="BK10" s="1552">
        <v>9014.8041458299995</v>
      </c>
      <c r="BL10" s="1552">
        <v>8994.7286827900025</v>
      </c>
      <c r="BM10" s="1552">
        <v>9147.9496567799997</v>
      </c>
      <c r="BN10" s="1552">
        <v>9129.6621038700032</v>
      </c>
      <c r="BO10" s="1552">
        <v>9093.3198615000019</v>
      </c>
      <c r="BP10" s="1552">
        <v>9090.5466223200019</v>
      </c>
      <c r="BQ10" s="1552">
        <v>10162.640221209998</v>
      </c>
      <c r="BR10" s="1552">
        <v>10212.01367385</v>
      </c>
      <c r="BS10" s="1552">
        <v>10109.605967700003</v>
      </c>
      <c r="BT10" s="1552">
        <v>10199.810371550004</v>
      </c>
      <c r="BU10" s="1552">
        <v>10291.879175950002</v>
      </c>
      <c r="BV10" s="1552">
        <v>10306.591850970002</v>
      </c>
      <c r="BW10" s="1552">
        <v>9923.509022430002</v>
      </c>
      <c r="BX10" s="1552">
        <v>9865.4228682300036</v>
      </c>
      <c r="BY10" s="1552">
        <v>9829.0507391300016</v>
      </c>
      <c r="BZ10" s="1552">
        <v>9822.8075666400018</v>
      </c>
      <c r="CA10" s="1552">
        <v>13603.679505330001</v>
      </c>
      <c r="CB10" s="1552">
        <v>13394.020317410001</v>
      </c>
      <c r="CC10" s="1552">
        <v>13402.959777780001</v>
      </c>
      <c r="CD10" s="1552">
        <v>13366.101556320002</v>
      </c>
      <c r="CE10" s="1552">
        <v>13356.332233069999</v>
      </c>
      <c r="CF10" s="1552">
        <v>13343.100311449998</v>
      </c>
      <c r="CG10" s="1552">
        <v>13356.80986152</v>
      </c>
      <c r="CH10" s="1552">
        <v>13404.902647270001</v>
      </c>
      <c r="CI10" s="1552">
        <v>13369.740702870002</v>
      </c>
      <c r="CJ10" s="1552">
        <v>13379.005799909999</v>
      </c>
      <c r="CK10" s="1552">
        <v>13376.599932350002</v>
      </c>
      <c r="CL10" s="1552">
        <v>13373.74643745</v>
      </c>
      <c r="CM10" s="1552">
        <v>13378.39116685</v>
      </c>
      <c r="CN10" s="1553">
        <v>13384.465209079999</v>
      </c>
      <c r="CO10" s="261">
        <v>13396.089904780003</v>
      </c>
      <c r="CP10" s="1552">
        <v>13394.888146420002</v>
      </c>
      <c r="CQ10" s="1552">
        <v>13395.051851260001</v>
      </c>
      <c r="CR10" s="1552">
        <v>13391.06404324</v>
      </c>
      <c r="CS10" s="1552">
        <v>13387.7052083</v>
      </c>
      <c r="CT10" s="1552">
        <v>13384.61798289</v>
      </c>
      <c r="CU10" s="1552">
        <v>13390.240914160002</v>
      </c>
      <c r="CV10" s="1552">
        <v>13391.512389950001</v>
      </c>
      <c r="CW10" s="1552">
        <v>13395.425179720001</v>
      </c>
      <c r="CX10" s="1552">
        <v>13392.864018780003</v>
      </c>
      <c r="CY10" s="1552">
        <v>16594.487196300001</v>
      </c>
      <c r="CZ10" s="262">
        <v>16600.734507410001</v>
      </c>
      <c r="DA10" s="261">
        <v>16232.172970000001</v>
      </c>
      <c r="DB10" s="1552">
        <v>16255.887510000002</v>
      </c>
      <c r="DC10" s="1552">
        <v>14481.762275000003</v>
      </c>
      <c r="DD10" s="1552">
        <v>15446.67402479</v>
      </c>
      <c r="DE10" s="1548">
        <v>15868.46577644</v>
      </c>
      <c r="DF10" s="1548">
        <v>16832.381956780002</v>
      </c>
      <c r="DG10" s="1548">
        <v>16541.180895050002</v>
      </c>
      <c r="DH10" s="1548">
        <v>16497.8067042</v>
      </c>
      <c r="DI10" s="1548">
        <v>16508.554322579999</v>
      </c>
      <c r="DJ10" s="1548">
        <v>16514.849983190001</v>
      </c>
      <c r="DK10" s="1548">
        <v>16562.172352760001</v>
      </c>
      <c r="DL10" s="237">
        <v>16574.794401440002</v>
      </c>
      <c r="DM10" s="234">
        <v>16342.839633160003</v>
      </c>
      <c r="DN10" s="1548">
        <v>17213.700978730001</v>
      </c>
      <c r="DO10" s="1548">
        <v>19292.13341848</v>
      </c>
      <c r="DP10" s="1548">
        <v>24972.828524350003</v>
      </c>
      <c r="DQ10" s="238">
        <v>30721.222196359999</v>
      </c>
      <c r="DR10" s="238">
        <v>30796.787729129999</v>
      </c>
      <c r="DS10" s="238">
        <v>30703.35182141</v>
      </c>
      <c r="DT10" s="238">
        <v>30458.697787000001</v>
      </c>
      <c r="DU10" s="238">
        <v>38589.089236029999</v>
      </c>
      <c r="DV10" s="238">
        <v>41032.271649730006</v>
      </c>
      <c r="DW10" s="238">
        <v>41102.92989205</v>
      </c>
      <c r="DX10" s="239">
        <v>42101.448962319999</v>
      </c>
      <c r="DY10" s="240">
        <v>42244.887569609993</v>
      </c>
      <c r="DZ10" s="238">
        <v>42108.772600570002</v>
      </c>
      <c r="EA10" s="238">
        <v>42608.620903509996</v>
      </c>
      <c r="EB10" s="238">
        <v>42720.716426090003</v>
      </c>
      <c r="EC10" s="238">
        <v>42903.052167839996</v>
      </c>
      <c r="ED10" s="238">
        <v>43055.820457399997</v>
      </c>
      <c r="EE10" s="238">
        <v>42451.883220570002</v>
      </c>
      <c r="EF10" s="238">
        <v>42417.680673390001</v>
      </c>
      <c r="EG10" s="238">
        <v>42457.862724810002</v>
      </c>
      <c r="EH10" s="238">
        <v>42525.034410840002</v>
      </c>
      <c r="EI10" s="238">
        <v>42781.902189100016</v>
      </c>
      <c r="EJ10" s="238">
        <v>43133.927922710005</v>
      </c>
      <c r="EK10" s="240">
        <f>EK11+EK12+EK13+EK14</f>
        <v>45348.047340270001</v>
      </c>
      <c r="EL10" s="238">
        <f t="shared" ref="EL10:FK10" si="1">EL11+EL12+EL13+EL14</f>
        <v>46557.433123190014</v>
      </c>
      <c r="EM10" s="238">
        <f t="shared" si="1"/>
        <v>50891.332311530001</v>
      </c>
      <c r="EN10" s="238">
        <f t="shared" si="1"/>
        <v>50712.678248590004</v>
      </c>
      <c r="EO10" s="238">
        <f t="shared" si="1"/>
        <v>50795.679918909998</v>
      </c>
      <c r="EP10" s="238">
        <f t="shared" si="1"/>
        <v>50960.543113600004</v>
      </c>
      <c r="EQ10" s="238">
        <f t="shared" si="1"/>
        <v>51664.23003199001</v>
      </c>
      <c r="ER10" s="238">
        <f t="shared" si="1"/>
        <v>56481.127062500003</v>
      </c>
      <c r="ES10" s="238">
        <f t="shared" si="1"/>
        <v>59197.287633850006</v>
      </c>
      <c r="ET10" s="238">
        <f t="shared" si="1"/>
        <v>66256.109337979986</v>
      </c>
      <c r="EU10" s="238">
        <f t="shared" si="1"/>
        <v>68506.262772220012</v>
      </c>
      <c r="EV10" s="239">
        <f t="shared" si="1"/>
        <v>97203.042759330012</v>
      </c>
      <c r="EW10" s="240">
        <f t="shared" si="1"/>
        <v>102456.52492706</v>
      </c>
      <c r="EX10" s="238">
        <f t="shared" si="1"/>
        <v>103569.63231178002</v>
      </c>
      <c r="EY10" s="238">
        <f t="shared" si="1"/>
        <v>103759.50959775</v>
      </c>
      <c r="EZ10" s="238">
        <f t="shared" si="1"/>
        <v>103746.72716783002</v>
      </c>
      <c r="FA10" s="238">
        <f t="shared" si="1"/>
        <v>104638.61043895001</v>
      </c>
      <c r="FB10" s="238">
        <f t="shared" si="1"/>
        <v>104654.48443241003</v>
      </c>
      <c r="FC10" s="238">
        <f t="shared" si="1"/>
        <v>104677.25863651998</v>
      </c>
      <c r="FD10" s="238">
        <f t="shared" si="1"/>
        <v>104573.14214985</v>
      </c>
      <c r="FE10" s="238">
        <f t="shared" si="1"/>
        <v>77039.971017910008</v>
      </c>
      <c r="FF10" s="238">
        <f t="shared" si="1"/>
        <v>78704.660002969991</v>
      </c>
      <c r="FG10" s="238">
        <f t="shared" si="1"/>
        <v>79240.248235630002</v>
      </c>
      <c r="FH10" s="239">
        <f t="shared" si="1"/>
        <v>79906.614438889999</v>
      </c>
      <c r="FI10" s="240">
        <f t="shared" si="1"/>
        <v>79963.956010110007</v>
      </c>
      <c r="FJ10" s="238">
        <f t="shared" si="1"/>
        <v>82036.02321123</v>
      </c>
      <c r="FK10" s="238">
        <f t="shared" si="1"/>
        <v>82937.821378200009</v>
      </c>
      <c r="FL10" s="238">
        <f>FL11+FL12+FL13+FL14</f>
        <v>83610.063482049998</v>
      </c>
      <c r="FM10" s="238">
        <f t="shared" ref="FM10:GC10" si="2">FM11+FM12+FM13+FM14</f>
        <v>85515.244888829999</v>
      </c>
      <c r="FN10" s="238">
        <f t="shared" si="2"/>
        <v>86320.343964279993</v>
      </c>
      <c r="FO10" s="238">
        <f t="shared" si="2"/>
        <v>87246.981981089993</v>
      </c>
      <c r="FP10" s="238">
        <f t="shared" si="2"/>
        <v>90395.045383360004</v>
      </c>
      <c r="FQ10" s="238">
        <f t="shared" si="2"/>
        <v>92046.598952730012</v>
      </c>
      <c r="FR10" s="238">
        <f t="shared" si="2"/>
        <v>92428.62470136999</v>
      </c>
      <c r="FS10" s="238">
        <f t="shared" si="2"/>
        <v>90132.622812529997</v>
      </c>
      <c r="FT10" s="239">
        <f t="shared" si="2"/>
        <v>88432.486749739997</v>
      </c>
      <c r="FU10" s="240">
        <f t="shared" si="2"/>
        <v>89761.738532329997</v>
      </c>
      <c r="FV10" s="238">
        <f t="shared" si="2"/>
        <v>91767.921132719988</v>
      </c>
      <c r="FW10" s="238">
        <f t="shared" si="2"/>
        <v>92061.596147450007</v>
      </c>
      <c r="FX10" s="238">
        <f t="shared" si="2"/>
        <v>60674.512803339996</v>
      </c>
      <c r="FY10" s="238">
        <f t="shared" si="2"/>
        <v>81184.261482410016</v>
      </c>
      <c r="FZ10" s="238">
        <f t="shared" si="2"/>
        <v>81480.821672089995</v>
      </c>
      <c r="GA10" s="238">
        <f t="shared" si="2"/>
        <v>82089.304364209995</v>
      </c>
      <c r="GB10" s="238">
        <f t="shared" si="2"/>
        <v>83537.956576029988</v>
      </c>
      <c r="GC10" s="238">
        <f t="shared" si="2"/>
        <v>86131.416480269996</v>
      </c>
      <c r="GD10" s="238">
        <v>82232.539999999994</v>
      </c>
      <c r="GE10" s="238">
        <v>82900.522688369994</v>
      </c>
      <c r="GF10" s="239">
        <v>82685.538069510003</v>
      </c>
      <c r="GG10" s="238"/>
    </row>
    <row r="11" spans="1:194" ht="39" customHeight="1" x14ac:dyDescent="0.45">
      <c r="A11" s="243" t="s">
        <v>163</v>
      </c>
      <c r="B11" s="244">
        <v>162.16</v>
      </c>
      <c r="C11" s="245">
        <v>210.15</v>
      </c>
      <c r="D11" s="246">
        <v>739.38289999999995</v>
      </c>
      <c r="E11" s="247">
        <v>859.3886</v>
      </c>
      <c r="F11" s="248">
        <v>1287.8770999999999</v>
      </c>
      <c r="G11" s="249">
        <v>1132.26718003</v>
      </c>
      <c r="H11" s="1550">
        <v>1132.3625999999999</v>
      </c>
      <c r="I11" s="1550">
        <v>1147.3774000000001</v>
      </c>
      <c r="J11" s="1550"/>
      <c r="K11" s="1550">
        <v>2100.7561000000001</v>
      </c>
      <c r="L11" s="248">
        <v>2100.8078999999998</v>
      </c>
      <c r="M11" s="248">
        <v>2068.8654000000001</v>
      </c>
      <c r="N11" s="1550">
        <v>2043.8938000000001</v>
      </c>
      <c r="O11" s="248">
        <v>2043.9716000000001</v>
      </c>
      <c r="P11" s="248">
        <v>2101.3371999999999</v>
      </c>
      <c r="Q11" s="1550">
        <v>2288.0306361299999</v>
      </c>
      <c r="R11" s="248">
        <v>2532.4696063000001</v>
      </c>
      <c r="S11" s="248">
        <v>2597.4329405300005</v>
      </c>
      <c r="T11" s="248">
        <v>2676.3178429200002</v>
      </c>
      <c r="U11" s="248"/>
      <c r="V11" s="248">
        <v>2712.90135384</v>
      </c>
      <c r="W11" s="248">
        <v>2742.4191724500001</v>
      </c>
      <c r="X11" s="248">
        <v>2769.5320534899997</v>
      </c>
      <c r="Y11" s="248">
        <v>2837.6744770800001</v>
      </c>
      <c r="Z11" s="248">
        <v>2862.0730382199999</v>
      </c>
      <c r="AA11" s="248">
        <v>2862.1774017400003</v>
      </c>
      <c r="AB11" s="248">
        <v>2790.1540252599998</v>
      </c>
      <c r="AC11" s="248">
        <v>2790.2310135299999</v>
      </c>
      <c r="AD11" s="248">
        <v>2686.3779298400004</v>
      </c>
      <c r="AE11" s="248">
        <v>2617.0675054600001</v>
      </c>
      <c r="AF11" s="248">
        <v>2616.9748300700003</v>
      </c>
      <c r="AG11" s="248">
        <v>3673.4544423099996</v>
      </c>
      <c r="AH11" s="248"/>
      <c r="AI11" s="248">
        <v>3619.6765256400004</v>
      </c>
      <c r="AJ11" s="248">
        <v>3552.6808842300002</v>
      </c>
      <c r="AK11" s="248">
        <v>3570.76223286</v>
      </c>
      <c r="AL11" s="248">
        <v>3579.6843728000003</v>
      </c>
      <c r="AM11" s="248">
        <v>3584.7175391600003</v>
      </c>
      <c r="AN11" s="248">
        <v>3582.0800023300003</v>
      </c>
      <c r="AO11" s="248">
        <v>6002.5596234600007</v>
      </c>
      <c r="AP11" s="248">
        <v>6089.2107144600004</v>
      </c>
      <c r="AQ11" s="248">
        <v>6078.8641274600013</v>
      </c>
      <c r="AR11" s="248">
        <v>6078.6055444600006</v>
      </c>
      <c r="AS11" s="248">
        <v>6186.5934044600008</v>
      </c>
      <c r="AT11" s="248">
        <v>6151.6350138900007</v>
      </c>
      <c r="AU11" s="248"/>
      <c r="AV11" s="248">
        <v>6141.6468436400019</v>
      </c>
      <c r="AW11" s="248">
        <v>6493.4875396400012</v>
      </c>
      <c r="AX11" s="248">
        <v>6511.8261826400012</v>
      </c>
      <c r="AY11" s="248">
        <v>6696.1375798900017</v>
      </c>
      <c r="AZ11" s="248">
        <v>6808.1117728900017</v>
      </c>
      <c r="BA11" s="248">
        <v>6580.5665048900009</v>
      </c>
      <c r="BB11" s="248">
        <v>6575.2136300000011</v>
      </c>
      <c r="BC11" s="248">
        <v>6696.934906890001</v>
      </c>
      <c r="BD11" s="248">
        <v>9053.9038248199995</v>
      </c>
      <c r="BE11" s="248">
        <v>9053.9038299999993</v>
      </c>
      <c r="BF11" s="248">
        <v>9007.3005618200004</v>
      </c>
      <c r="BG11" s="248">
        <v>9007.5972518200015</v>
      </c>
      <c r="BH11" s="248">
        <v>8957.6310408200006</v>
      </c>
      <c r="BI11" s="248">
        <v>8957.25458282</v>
      </c>
      <c r="BJ11" s="248">
        <v>8933.2340828199995</v>
      </c>
      <c r="BK11" s="248">
        <v>8933.2640738200007</v>
      </c>
      <c r="BL11" s="250">
        <v>8903.274533820002</v>
      </c>
      <c r="BM11" s="250">
        <v>8903.1909138200008</v>
      </c>
      <c r="BN11" s="251">
        <v>8846.8950338200011</v>
      </c>
      <c r="BO11" s="251">
        <v>8847.1704118200014</v>
      </c>
      <c r="BP11" s="251">
        <v>8847.1203488200008</v>
      </c>
      <c r="BQ11" s="251">
        <v>9921.3601316800014</v>
      </c>
      <c r="BR11" s="251">
        <v>9921.3716836800013</v>
      </c>
      <c r="BS11" s="251">
        <v>9819.8239376800029</v>
      </c>
      <c r="BT11" s="251">
        <v>9819.7621876800022</v>
      </c>
      <c r="BU11" s="251">
        <v>9819.7426436800033</v>
      </c>
      <c r="BV11" s="251">
        <v>9819.6857306800011</v>
      </c>
      <c r="BW11" s="251">
        <v>9503.1989566800021</v>
      </c>
      <c r="BX11" s="251">
        <v>9503.1921466800031</v>
      </c>
      <c r="BY11" s="251">
        <v>9503.1867147500034</v>
      </c>
      <c r="BZ11" s="251">
        <v>9502.9962687500029</v>
      </c>
      <c r="CA11" s="251">
        <v>12998.764498030001</v>
      </c>
      <c r="CB11" s="251">
        <v>12998.795851030001</v>
      </c>
      <c r="CC11" s="251">
        <v>12998.414351030002</v>
      </c>
      <c r="CD11" s="251">
        <v>12998.095351030001</v>
      </c>
      <c r="CE11" s="251">
        <v>12998.13066203</v>
      </c>
      <c r="CF11" s="251">
        <v>12998.23667203</v>
      </c>
      <c r="CG11" s="251">
        <v>12998.319872030001</v>
      </c>
      <c r="CH11" s="251">
        <v>12998.334677030001</v>
      </c>
      <c r="CI11" s="251">
        <v>12998.869216030002</v>
      </c>
      <c r="CJ11" s="251">
        <v>12998.906686030001</v>
      </c>
      <c r="CK11" s="251">
        <v>12998.965223030002</v>
      </c>
      <c r="CL11" s="251">
        <v>12998.964643030002</v>
      </c>
      <c r="CM11" s="251">
        <v>12998.939828030001</v>
      </c>
      <c r="CN11" s="1551">
        <v>12998.96139303</v>
      </c>
      <c r="CO11" s="252">
        <v>12998.884294030002</v>
      </c>
      <c r="CP11" s="251">
        <v>12998.745374030001</v>
      </c>
      <c r="CQ11" s="251">
        <v>12998.70186203</v>
      </c>
      <c r="CR11" s="251">
        <v>12998.58353803</v>
      </c>
      <c r="CS11" s="251">
        <v>12998.62376803</v>
      </c>
      <c r="CT11" s="251">
        <v>12998.606588030001</v>
      </c>
      <c r="CU11" s="251">
        <v>12998.52973203</v>
      </c>
      <c r="CV11" s="251">
        <v>12998.604471870001</v>
      </c>
      <c r="CW11" s="251">
        <v>12998.52845487</v>
      </c>
      <c r="CX11" s="251">
        <v>12999.591312870001</v>
      </c>
      <c r="CY11" s="251">
        <v>16200.05446687</v>
      </c>
      <c r="CZ11" s="253">
        <v>16200.352363870001</v>
      </c>
      <c r="DA11" s="252">
        <v>15812.2333</v>
      </c>
      <c r="DB11" s="251">
        <v>15812.94406</v>
      </c>
      <c r="DC11" s="251">
        <v>14052.45354285</v>
      </c>
      <c r="DD11" s="251">
        <v>14052.53273553</v>
      </c>
      <c r="DE11" s="251">
        <v>14431.25462267</v>
      </c>
      <c r="DF11" s="251">
        <v>15364.717579420001</v>
      </c>
      <c r="DG11" s="251">
        <v>15073.40323609</v>
      </c>
      <c r="DH11" s="251">
        <v>15073.143232420001</v>
      </c>
      <c r="DI11" s="251">
        <v>15073.06810448</v>
      </c>
      <c r="DJ11" s="251">
        <v>15073.015112770001</v>
      </c>
      <c r="DK11" s="251">
        <v>15073.55913759</v>
      </c>
      <c r="DL11" s="253">
        <v>15073.734699570001</v>
      </c>
      <c r="DM11" s="252">
        <v>14796.683478100002</v>
      </c>
      <c r="DN11" s="251">
        <v>14797.168093600001</v>
      </c>
      <c r="DO11" s="251">
        <v>16817.012590710001</v>
      </c>
      <c r="DP11" s="251">
        <v>16816.798133910001</v>
      </c>
      <c r="DQ11" s="251">
        <v>22494.828890680001</v>
      </c>
      <c r="DR11" s="251">
        <v>22494.691940749999</v>
      </c>
      <c r="DS11" s="251">
        <v>22379.869725720004</v>
      </c>
      <c r="DT11" s="251">
        <v>22117.914391489998</v>
      </c>
      <c r="DU11" s="251">
        <v>30197.270204259999</v>
      </c>
      <c r="DV11" s="251">
        <v>32641.895623280005</v>
      </c>
      <c r="DW11" s="251">
        <v>32696.783915169999</v>
      </c>
      <c r="DX11" s="253">
        <v>33623.27402407</v>
      </c>
      <c r="DY11" s="252">
        <v>33735.489601039997</v>
      </c>
      <c r="DZ11" s="251">
        <v>33616.577429970006</v>
      </c>
      <c r="EA11" s="251">
        <v>33773.073098369998</v>
      </c>
      <c r="EB11" s="251">
        <v>33679.751570749999</v>
      </c>
      <c r="EC11" s="251">
        <v>33680.482041919997</v>
      </c>
      <c r="ED11" s="251">
        <v>33682.271518100002</v>
      </c>
      <c r="EE11" s="251">
        <v>33633.641329670005</v>
      </c>
      <c r="EF11" s="251">
        <v>33528.157931730006</v>
      </c>
      <c r="EG11" s="251">
        <v>33536.969139240005</v>
      </c>
      <c r="EH11" s="251">
        <v>33541.002303050002</v>
      </c>
      <c r="EI11" s="251">
        <v>33603.815948080002</v>
      </c>
      <c r="EJ11" s="251">
        <v>33990.0357841</v>
      </c>
      <c r="EK11" s="252">
        <v>34373.227395410002</v>
      </c>
      <c r="EL11" s="251">
        <v>34515.370146060006</v>
      </c>
      <c r="EM11" s="251">
        <v>35932.215840460005</v>
      </c>
      <c r="EN11" s="251">
        <v>35498.124955280007</v>
      </c>
      <c r="EO11" s="251">
        <v>35531.262162200001</v>
      </c>
      <c r="EP11" s="251">
        <v>35523.816724360004</v>
      </c>
      <c r="EQ11" s="251">
        <v>35512.942725840003</v>
      </c>
      <c r="ER11" s="251">
        <v>38937.475119490002</v>
      </c>
      <c r="ES11" s="251">
        <v>38850.339699280004</v>
      </c>
      <c r="ET11" s="251">
        <v>38601.83182444</v>
      </c>
      <c r="EU11" s="251">
        <v>40624.062831890005</v>
      </c>
      <c r="EV11" s="253">
        <v>78914.180947779998</v>
      </c>
      <c r="EW11" s="252">
        <v>79399.734178910003</v>
      </c>
      <c r="EX11" s="251">
        <v>80100.952579050005</v>
      </c>
      <c r="EY11" s="251">
        <v>80278.863886340012</v>
      </c>
      <c r="EZ11" s="251">
        <v>80278.535507770008</v>
      </c>
      <c r="FA11" s="251">
        <v>81152.279034840001</v>
      </c>
      <c r="FB11" s="251">
        <v>81150.869898110017</v>
      </c>
      <c r="FC11" s="251">
        <v>81149.834324750002</v>
      </c>
      <c r="FD11" s="251">
        <v>81150.210440880008</v>
      </c>
      <c r="FE11" s="251">
        <v>53415.196905720004</v>
      </c>
      <c r="FF11" s="251">
        <v>54302.794440329999</v>
      </c>
      <c r="FG11" s="251">
        <v>54306.290947419999</v>
      </c>
      <c r="FH11" s="253">
        <v>54306.293561190003</v>
      </c>
      <c r="FI11" s="252">
        <v>54306.668223610002</v>
      </c>
      <c r="FJ11" s="251">
        <v>55574.003022010002</v>
      </c>
      <c r="FK11" s="251">
        <v>55573.982638020003</v>
      </c>
      <c r="FL11" s="251">
        <v>55571.642761399999</v>
      </c>
      <c r="FM11" s="251">
        <v>55570.782470970007</v>
      </c>
      <c r="FN11" s="251">
        <v>55570.364171979993</v>
      </c>
      <c r="FO11" s="251">
        <v>55569.404903039998</v>
      </c>
      <c r="FP11" s="251">
        <v>56866.631959710001</v>
      </c>
      <c r="FQ11" s="251">
        <v>56866.236341470001</v>
      </c>
      <c r="FR11" s="251">
        <v>56978.112314929997</v>
      </c>
      <c r="FS11" s="251">
        <v>56982.435251909999</v>
      </c>
      <c r="FT11" s="253">
        <v>56983.922881459999</v>
      </c>
      <c r="FU11" s="252">
        <v>56985.956481399997</v>
      </c>
      <c r="FV11" s="251">
        <v>58311.397780380001</v>
      </c>
      <c r="FW11" s="251">
        <v>58310.517758770002</v>
      </c>
      <c r="FX11" s="251">
        <v>58310.191779859997</v>
      </c>
      <c r="FY11" s="251">
        <v>58310.766179690007</v>
      </c>
      <c r="FZ11" s="251">
        <v>58291.037808779998</v>
      </c>
      <c r="GA11" s="251">
        <v>58674.79</v>
      </c>
      <c r="GB11" s="251">
        <v>58292.805119470002</v>
      </c>
      <c r="GC11" s="251">
        <v>58291.425554809997</v>
      </c>
      <c r="GD11" s="251">
        <v>58226.270691589998</v>
      </c>
      <c r="GE11" s="251">
        <v>58221.580109269999</v>
      </c>
      <c r="GF11" s="253">
        <v>58220.309567050004</v>
      </c>
      <c r="GG11" s="263"/>
      <c r="GH11" s="264"/>
      <c r="GI11" s="265"/>
      <c r="GJ11" s="264"/>
      <c r="GK11" s="265"/>
      <c r="GL11" s="264"/>
    </row>
    <row r="12" spans="1:194" ht="39" customHeight="1" x14ac:dyDescent="0.45">
      <c r="A12" s="243" t="s">
        <v>164</v>
      </c>
      <c r="B12" s="244">
        <v>33.232860946295098</v>
      </c>
      <c r="C12" s="245">
        <v>28.64</v>
      </c>
      <c r="D12" s="246">
        <v>66.740799999999993</v>
      </c>
      <c r="E12" s="247">
        <v>247.91579999999999</v>
      </c>
      <c r="F12" s="248">
        <v>38.074616950000006</v>
      </c>
      <c r="G12" s="249">
        <v>39.111884070000002</v>
      </c>
      <c r="H12" s="1550">
        <v>47.868899999999996</v>
      </c>
      <c r="I12" s="1550">
        <v>57.604799999999997</v>
      </c>
      <c r="J12" s="1550"/>
      <c r="K12" s="1550">
        <v>48.450600000000001</v>
      </c>
      <c r="L12" s="248">
        <v>38.567900000000002</v>
      </c>
      <c r="M12" s="248">
        <v>38.606999999999999</v>
      </c>
      <c r="N12" s="1550">
        <v>62.331200000000003</v>
      </c>
      <c r="O12" s="248">
        <v>62.427799999999998</v>
      </c>
      <c r="P12" s="248">
        <v>63.0976</v>
      </c>
      <c r="Q12" s="1550">
        <v>62.766263369999997</v>
      </c>
      <c r="R12" s="248">
        <v>62.252564489999997</v>
      </c>
      <c r="S12" s="248">
        <v>62.345500489999992</v>
      </c>
      <c r="T12" s="248">
        <v>5.7812454799999999</v>
      </c>
      <c r="U12" s="248"/>
      <c r="V12" s="248">
        <v>5.6721249100000009</v>
      </c>
      <c r="W12" s="248">
        <v>9.0295937199999994</v>
      </c>
      <c r="X12" s="248">
        <v>26.061932549999998</v>
      </c>
      <c r="Y12" s="248">
        <v>25.863349730000003</v>
      </c>
      <c r="Z12" s="248">
        <v>26.936370549999996</v>
      </c>
      <c r="AA12" s="248">
        <v>36.585808990000004</v>
      </c>
      <c r="AB12" s="248">
        <v>16.629817619999997</v>
      </c>
      <c r="AC12" s="248">
        <v>152.90849006000002</v>
      </c>
      <c r="AD12" s="248">
        <v>259.84527989000003</v>
      </c>
      <c r="AE12" s="248">
        <v>246.29212606999999</v>
      </c>
      <c r="AF12" s="248">
        <v>112.20021593999999</v>
      </c>
      <c r="AG12" s="248">
        <v>62.117950750000006</v>
      </c>
      <c r="AH12" s="248"/>
      <c r="AI12" s="248">
        <v>98.89651327</v>
      </c>
      <c r="AJ12" s="248">
        <v>98.900880659999999</v>
      </c>
      <c r="AK12" s="248">
        <v>42.246974550000004</v>
      </c>
      <c r="AL12" s="248">
        <v>56.173735529999995</v>
      </c>
      <c r="AM12" s="248">
        <v>57.230956370000008</v>
      </c>
      <c r="AN12" s="248">
        <v>57.07384081</v>
      </c>
      <c r="AO12" s="248">
        <v>27.111774790000002</v>
      </c>
      <c r="AP12" s="248">
        <v>329.78777301999997</v>
      </c>
      <c r="AQ12" s="251">
        <v>-1.3144075800000001</v>
      </c>
      <c r="AR12" s="248">
        <v>110.13589086</v>
      </c>
      <c r="AS12" s="248">
        <v>110.51490595999999</v>
      </c>
      <c r="AT12" s="248">
        <v>236.16456578999998</v>
      </c>
      <c r="AU12" s="248"/>
      <c r="AV12" s="248">
        <v>537.98570028999995</v>
      </c>
      <c r="AW12" s="248">
        <v>698.08092365000005</v>
      </c>
      <c r="AX12" s="248">
        <v>952.63265421000006</v>
      </c>
      <c r="AY12" s="248">
        <v>959.97542046000001</v>
      </c>
      <c r="AZ12" s="248">
        <v>835.78915004999999</v>
      </c>
      <c r="BA12" s="248">
        <v>797.84664457999997</v>
      </c>
      <c r="BB12" s="248">
        <v>758.70490000000007</v>
      </c>
      <c r="BC12" s="248">
        <v>855.40446220000001</v>
      </c>
      <c r="BD12" s="248">
        <v>297.20382912999997</v>
      </c>
      <c r="BE12" s="248">
        <v>297.20383000000004</v>
      </c>
      <c r="BF12" s="248">
        <v>229.39922729</v>
      </c>
      <c r="BG12" s="248">
        <v>1.11518019</v>
      </c>
      <c r="BH12" s="248">
        <v>1.9575626000000002</v>
      </c>
      <c r="BI12" s="248">
        <v>1.6578929599999999</v>
      </c>
      <c r="BJ12" s="248">
        <v>2.16200875</v>
      </c>
      <c r="BK12" s="248">
        <v>3.38974011</v>
      </c>
      <c r="BL12" s="250">
        <v>2.29151902</v>
      </c>
      <c r="BM12" s="250">
        <v>2.3608201600000003</v>
      </c>
      <c r="BN12" s="250">
        <v>3.6554825100000001</v>
      </c>
      <c r="BO12" s="250">
        <v>3.4394249799999996</v>
      </c>
      <c r="BP12" s="250">
        <v>3.8037635599999993</v>
      </c>
      <c r="BQ12" s="251">
        <v>2.4295117799999999</v>
      </c>
      <c r="BR12" s="251">
        <v>1.9498938700000001</v>
      </c>
      <c r="BS12" s="251">
        <v>1.4281037900000002</v>
      </c>
      <c r="BT12" s="251">
        <v>94.737788269999996</v>
      </c>
      <c r="BU12" s="251">
        <v>188.61360704000003</v>
      </c>
      <c r="BV12" s="251">
        <v>199.1802242</v>
      </c>
      <c r="BW12" s="251">
        <v>99.725757229999999</v>
      </c>
      <c r="BX12" s="251">
        <v>42.265596540000004</v>
      </c>
      <c r="BY12" s="251">
        <v>2.9914308200000006</v>
      </c>
      <c r="BZ12" s="251">
        <v>2.7267204100000004</v>
      </c>
      <c r="CA12" s="251">
        <v>54.174964969999998</v>
      </c>
      <c r="CB12" s="251">
        <v>54.423203910000005</v>
      </c>
      <c r="CC12" s="251">
        <v>55.093398740000005</v>
      </c>
      <c r="CD12" s="251">
        <v>2.4564744000000003</v>
      </c>
      <c r="CE12" s="251">
        <v>3.4303020800000001</v>
      </c>
      <c r="CF12" s="251">
        <v>2.71856871</v>
      </c>
      <c r="CG12" s="251">
        <v>3.3443010699999998</v>
      </c>
      <c r="CH12" s="251">
        <v>42.546112390000005</v>
      </c>
      <c r="CI12" s="251">
        <v>3.2893915000000002</v>
      </c>
      <c r="CJ12" s="251">
        <v>2.5381774999999998</v>
      </c>
      <c r="CK12" s="251">
        <v>3.7679161199999998</v>
      </c>
      <c r="CL12" s="251">
        <v>4.1087946199999994</v>
      </c>
      <c r="CM12" s="251">
        <v>3.9910221599999995</v>
      </c>
      <c r="CN12" s="1551">
        <v>3.2124741700000001</v>
      </c>
      <c r="CO12" s="252">
        <v>3.4918988300000002</v>
      </c>
      <c r="CP12" s="251">
        <v>2.4010644699999997</v>
      </c>
      <c r="CQ12" s="251">
        <v>2.8322493500000001</v>
      </c>
      <c r="CR12" s="251">
        <v>2.0983178899999997</v>
      </c>
      <c r="CS12" s="251">
        <v>1.94678953</v>
      </c>
      <c r="CT12" s="251">
        <v>1.8163246399999999</v>
      </c>
      <c r="CU12" s="251">
        <v>2.0568909300000002</v>
      </c>
      <c r="CV12" s="251">
        <v>3.5055909299999999</v>
      </c>
      <c r="CW12" s="251">
        <v>3.6029530099999998</v>
      </c>
      <c r="CX12" s="251">
        <v>6.1380551599999995</v>
      </c>
      <c r="CY12" s="251">
        <v>5.1143902900000002</v>
      </c>
      <c r="CZ12" s="253">
        <v>4.9606753100000009</v>
      </c>
      <c r="DA12" s="252">
        <v>5.3409399999999998</v>
      </c>
      <c r="DB12" s="251">
        <v>9.0554699999999997</v>
      </c>
      <c r="DC12" s="251">
        <v>4.08754872</v>
      </c>
      <c r="DD12" s="251">
        <v>4.4418332300000003</v>
      </c>
      <c r="DE12" s="251">
        <v>40.591466109999999</v>
      </c>
      <c r="DF12" s="251">
        <v>40.107411159999998</v>
      </c>
      <c r="DG12" s="251">
        <v>41.775674049999992</v>
      </c>
      <c r="DH12" s="251">
        <v>3.2185576899999999</v>
      </c>
      <c r="DI12" s="251">
        <v>4.2715228300000003</v>
      </c>
      <c r="DJ12" s="251">
        <v>4.3524759099999999</v>
      </c>
      <c r="DK12" s="251">
        <v>4.9417105499999998</v>
      </c>
      <c r="DL12" s="253">
        <v>4.6290060100000003</v>
      </c>
      <c r="DM12" s="252">
        <v>57.648384399999991</v>
      </c>
      <c r="DN12" s="251">
        <v>10.964169059999998</v>
      </c>
      <c r="DO12" s="251">
        <v>8.4824218900000012</v>
      </c>
      <c r="DP12" s="251">
        <v>4.4394382400000003</v>
      </c>
      <c r="DQ12" s="251">
        <v>4.39499745</v>
      </c>
      <c r="DR12" s="251">
        <v>6.0088421099999998</v>
      </c>
      <c r="DS12" s="251">
        <v>6.7068792999999989</v>
      </c>
      <c r="DT12" s="251">
        <v>5.4354766699999999</v>
      </c>
      <c r="DU12" s="251">
        <v>26.823607459999998</v>
      </c>
      <c r="DV12" s="251">
        <v>8.8608972500000007</v>
      </c>
      <c r="DW12" s="251">
        <v>8.6137795399999995</v>
      </c>
      <c r="DX12" s="253">
        <v>7.9617725599999991</v>
      </c>
      <c r="DY12" s="252">
        <v>33.000782170000001</v>
      </c>
      <c r="DZ12" s="251">
        <v>27.85239052</v>
      </c>
      <c r="EA12" s="251">
        <v>36.043344050000002</v>
      </c>
      <c r="EB12" s="251">
        <v>30.326753810000003</v>
      </c>
      <c r="EC12" s="251">
        <v>7.6363500600000007</v>
      </c>
      <c r="ED12" s="251">
        <v>9.6300192599999992</v>
      </c>
      <c r="EE12" s="251">
        <v>12.553954649999998</v>
      </c>
      <c r="EF12" s="251">
        <v>10.315275210000001</v>
      </c>
      <c r="EG12" s="251">
        <v>19.406292310000001</v>
      </c>
      <c r="EH12" s="251">
        <v>19.371665020000002</v>
      </c>
      <c r="EI12" s="251">
        <v>14.593298769999999</v>
      </c>
      <c r="EJ12" s="251">
        <v>14.49694959</v>
      </c>
      <c r="EK12" s="252">
        <v>14.21178643</v>
      </c>
      <c r="EL12" s="251">
        <v>24.109767259999998</v>
      </c>
      <c r="EM12" s="251">
        <v>29.15624116</v>
      </c>
      <c r="EN12" s="251">
        <v>26.066493879999999</v>
      </c>
      <c r="EO12" s="251">
        <v>18.37624418</v>
      </c>
      <c r="EP12" s="251">
        <v>18.328008969999999</v>
      </c>
      <c r="EQ12" s="251">
        <v>20.915094029999999</v>
      </c>
      <c r="ER12" s="251">
        <v>18.234937049999999</v>
      </c>
      <c r="ES12" s="251">
        <v>22.493304539999997</v>
      </c>
      <c r="ET12" s="251">
        <v>23.930739810000002</v>
      </c>
      <c r="EU12" s="251">
        <v>26.565966589999999</v>
      </c>
      <c r="EV12" s="253">
        <v>21.667934849999998</v>
      </c>
      <c r="EW12" s="252">
        <v>19.244239410000002</v>
      </c>
      <c r="EX12" s="251">
        <v>16.384342250000003</v>
      </c>
      <c r="EY12" s="251">
        <v>12.463547850000001</v>
      </c>
      <c r="EZ12" s="251">
        <v>142.54232743</v>
      </c>
      <c r="FA12" s="251">
        <v>146.65941662999998</v>
      </c>
      <c r="FB12" s="251">
        <v>142.11333592000003</v>
      </c>
      <c r="FC12" s="251">
        <v>134.59012431000002</v>
      </c>
      <c r="FD12" s="251">
        <v>26.712931170000004</v>
      </c>
      <c r="FE12" s="251">
        <v>37.588551900000006</v>
      </c>
      <c r="FF12" s="251">
        <v>45.589082569999988</v>
      </c>
      <c r="FG12" s="251">
        <v>36.644871649999999</v>
      </c>
      <c r="FH12" s="253">
        <v>26.646957130000001</v>
      </c>
      <c r="FI12" s="252">
        <v>24.959261609999999</v>
      </c>
      <c r="FJ12" s="251">
        <v>16.570179289999999</v>
      </c>
      <c r="FK12" s="251">
        <v>14.0034174</v>
      </c>
      <c r="FL12" s="251">
        <v>34.150134510000001</v>
      </c>
      <c r="FM12" s="251">
        <v>37.889537469999993</v>
      </c>
      <c r="FN12" s="251">
        <v>37.361417860000003</v>
      </c>
      <c r="FO12" s="251">
        <v>30.79349075</v>
      </c>
      <c r="FP12" s="251">
        <v>29.584017680000002</v>
      </c>
      <c r="FQ12" s="251">
        <v>21.661706259999999</v>
      </c>
      <c r="FR12" s="251">
        <v>29.271561609999999</v>
      </c>
      <c r="FS12" s="251">
        <v>39.896446450000006</v>
      </c>
      <c r="FT12" s="253">
        <v>32.435109359999998</v>
      </c>
      <c r="FU12" s="252">
        <v>29.279501539999998</v>
      </c>
      <c r="FV12" s="251">
        <v>26.61697479</v>
      </c>
      <c r="FW12" s="251">
        <v>30.862715519999998</v>
      </c>
      <c r="FX12" s="251">
        <v>35.095215670000002</v>
      </c>
      <c r="FY12" s="251">
        <v>45.213499989999995</v>
      </c>
      <c r="FZ12" s="251">
        <v>39.424951660000005</v>
      </c>
      <c r="GA12" s="251">
        <v>38.378320840000001</v>
      </c>
      <c r="GB12" s="251">
        <v>42.465034829999993</v>
      </c>
      <c r="GC12" s="251">
        <v>37.709393769999998</v>
      </c>
      <c r="GD12" s="251">
        <v>36.890605479999998</v>
      </c>
      <c r="GE12" s="251">
        <v>42.520165040000002</v>
      </c>
      <c r="GF12" s="253">
        <v>19.037228199999998</v>
      </c>
      <c r="GG12" s="265"/>
      <c r="GH12" s="264"/>
      <c r="GI12" s="265"/>
      <c r="GJ12" s="264"/>
      <c r="GK12" s="265"/>
      <c r="GL12" s="264"/>
    </row>
    <row r="13" spans="1:194" ht="39" customHeight="1" x14ac:dyDescent="0.45">
      <c r="A13" s="243" t="s">
        <v>165</v>
      </c>
      <c r="B13" s="244">
        <v>615.21</v>
      </c>
      <c r="C13" s="245">
        <v>849.18</v>
      </c>
      <c r="D13" s="246">
        <v>1139.4000000000001</v>
      </c>
      <c r="E13" s="247">
        <v>1900.0245</v>
      </c>
      <c r="F13" s="248">
        <v>898.0933</v>
      </c>
      <c r="G13" s="249">
        <v>1289.4094</v>
      </c>
      <c r="H13" s="1550">
        <v>1289.3340000000001</v>
      </c>
      <c r="I13" s="1550">
        <v>1446.5156999999999</v>
      </c>
      <c r="J13" s="1550"/>
      <c r="K13" s="1550">
        <v>839.81500000000005</v>
      </c>
      <c r="L13" s="248">
        <v>860.0693</v>
      </c>
      <c r="M13" s="248">
        <v>907.97349999999994</v>
      </c>
      <c r="N13" s="1550">
        <v>996.26679999999999</v>
      </c>
      <c r="O13" s="248">
        <v>996.09040000000005</v>
      </c>
      <c r="P13" s="248">
        <v>1032.8634999999999</v>
      </c>
      <c r="Q13" s="1550">
        <v>1068.28693331</v>
      </c>
      <c r="R13" s="248">
        <v>1105.8824998400003</v>
      </c>
      <c r="S13" s="248">
        <v>1140.7822294699999</v>
      </c>
      <c r="T13" s="248">
        <v>497.4095689400001</v>
      </c>
      <c r="U13" s="248"/>
      <c r="V13" s="248">
        <v>415.48296063000009</v>
      </c>
      <c r="W13" s="248">
        <v>452.82623817000007</v>
      </c>
      <c r="X13" s="248">
        <v>513.26029640000013</v>
      </c>
      <c r="Y13" s="248">
        <v>556.54204580999988</v>
      </c>
      <c r="Z13" s="248">
        <v>595.00924255000018</v>
      </c>
      <c r="AA13" s="248">
        <v>635.68267630999992</v>
      </c>
      <c r="AB13" s="248">
        <v>397.00295923000004</v>
      </c>
      <c r="AC13" s="248">
        <v>397.00877222999998</v>
      </c>
      <c r="AD13" s="248">
        <v>397.01631122999999</v>
      </c>
      <c r="AE13" s="248">
        <v>397.00968921999998</v>
      </c>
      <c r="AF13" s="248">
        <v>397.00974922</v>
      </c>
      <c r="AG13" s="248">
        <v>397.00974922</v>
      </c>
      <c r="AH13" s="248"/>
      <c r="AI13" s="248">
        <v>77.00974921999979</v>
      </c>
      <c r="AJ13" s="248">
        <v>57.12631651000023</v>
      </c>
      <c r="AK13" s="248">
        <v>309.5463265100002</v>
      </c>
      <c r="AL13" s="248">
        <v>57.12631651000023</v>
      </c>
      <c r="AM13" s="248">
        <v>37.633491300000188</v>
      </c>
      <c r="AN13" s="248">
        <v>40.468725300000187</v>
      </c>
      <c r="AO13" s="248">
        <v>40.468781300000188</v>
      </c>
      <c r="AP13" s="248">
        <v>40.468781310000423</v>
      </c>
      <c r="AQ13" s="248">
        <v>190.46878131000042</v>
      </c>
      <c r="AR13" s="248">
        <v>190.49174182999994</v>
      </c>
      <c r="AS13" s="248">
        <v>194.29664277999973</v>
      </c>
      <c r="AT13" s="248">
        <v>225.40017867</v>
      </c>
      <c r="AU13" s="248"/>
      <c r="AV13" s="248">
        <v>75.144195060000413</v>
      </c>
      <c r="AW13" s="248">
        <v>75.144195149999618</v>
      </c>
      <c r="AX13" s="248">
        <v>75.144125199999806</v>
      </c>
      <c r="AY13" s="248">
        <v>100.14412523999978</v>
      </c>
      <c r="AZ13" s="248">
        <v>81.51095788000012</v>
      </c>
      <c r="BA13" s="248">
        <v>104.42182085000039</v>
      </c>
      <c r="BB13" s="248">
        <v>604.27778000000001</v>
      </c>
      <c r="BC13" s="248">
        <v>1553.0027764499998</v>
      </c>
      <c r="BD13" s="248">
        <v>1560.6637416000003</v>
      </c>
      <c r="BE13" s="248">
        <v>1560.66374</v>
      </c>
      <c r="BF13" s="248">
        <v>292.89543735000035</v>
      </c>
      <c r="BG13" s="248">
        <v>299.53089752000045</v>
      </c>
      <c r="BH13" s="248">
        <v>301.87924967000004</v>
      </c>
      <c r="BI13" s="248">
        <v>309.01408748999978</v>
      </c>
      <c r="BJ13" s="248">
        <v>97.359384620000839</v>
      </c>
      <c r="BK13" s="248">
        <v>78.149331899999609</v>
      </c>
      <c r="BL13" s="250">
        <v>89.162629950000763</v>
      </c>
      <c r="BM13" s="250">
        <v>242.39792279999924</v>
      </c>
      <c r="BN13" s="250">
        <v>279.11158754000093</v>
      </c>
      <c r="BO13" s="250">
        <v>242.71002470000076</v>
      </c>
      <c r="BP13" s="250">
        <v>239.62250994000055</v>
      </c>
      <c r="BQ13" s="251">
        <v>238.85057774999999</v>
      </c>
      <c r="BR13" s="251">
        <v>288.69209629999921</v>
      </c>
      <c r="BS13" s="251">
        <v>288.3539262299995</v>
      </c>
      <c r="BT13" s="251">
        <v>285.31039560000039</v>
      </c>
      <c r="BU13" s="251">
        <v>283.52292522999954</v>
      </c>
      <c r="BV13" s="251">
        <v>287.72589609000016</v>
      </c>
      <c r="BW13" s="251">
        <v>320.58430852000049</v>
      </c>
      <c r="BX13" s="251">
        <v>319.96512501000024</v>
      </c>
      <c r="BY13" s="251">
        <v>322.87259355999947</v>
      </c>
      <c r="BZ13" s="251">
        <v>317.08457747999955</v>
      </c>
      <c r="CA13" s="251">
        <v>550.74004232999994</v>
      </c>
      <c r="CB13" s="251">
        <v>340.8012624699993</v>
      </c>
      <c r="CC13" s="251">
        <v>349.45202801000022</v>
      </c>
      <c r="CD13" s="251">
        <v>365.54973088999935</v>
      </c>
      <c r="CE13" s="251">
        <v>354.77126895999908</v>
      </c>
      <c r="CF13" s="251">
        <v>342.14507070999906</v>
      </c>
      <c r="CG13" s="251">
        <v>355.14568842000006</v>
      </c>
      <c r="CH13" s="251">
        <v>364.0218578500004</v>
      </c>
      <c r="CI13" s="251">
        <v>367.58209534000019</v>
      </c>
      <c r="CJ13" s="251">
        <v>377.56093637999913</v>
      </c>
      <c r="CK13" s="251">
        <v>373.86679320000076</v>
      </c>
      <c r="CL13" s="251">
        <v>370.67299979999922</v>
      </c>
      <c r="CM13" s="251">
        <v>375.46031665999982</v>
      </c>
      <c r="CN13" s="1551">
        <v>382.29134187999915</v>
      </c>
      <c r="CO13" s="252">
        <v>393.71371192000009</v>
      </c>
      <c r="CP13" s="251">
        <v>393.74170792000007</v>
      </c>
      <c r="CQ13" s="251">
        <v>393.51773987999911</v>
      </c>
      <c r="CR13" s="251">
        <v>390.38218731999967</v>
      </c>
      <c r="CS13" s="251">
        <v>387.13465073999976</v>
      </c>
      <c r="CT13" s="251">
        <v>384.19507021999931</v>
      </c>
      <c r="CU13" s="251">
        <v>389.65429120000073</v>
      </c>
      <c r="CV13" s="251">
        <v>389.40232714999962</v>
      </c>
      <c r="CW13" s="251">
        <v>393.2937718400002</v>
      </c>
      <c r="CX13" s="251">
        <v>387.13465074999999</v>
      </c>
      <c r="CY13" s="251">
        <v>389.31833913999941</v>
      </c>
      <c r="CZ13" s="253">
        <v>395.4214682299995</v>
      </c>
      <c r="DA13" s="252">
        <v>414.59872999999999</v>
      </c>
      <c r="DB13" s="251">
        <v>433.88797999999997</v>
      </c>
      <c r="DC13" s="251">
        <v>425.22118343000034</v>
      </c>
      <c r="DD13" s="251">
        <v>1389.6994560300006</v>
      </c>
      <c r="DE13" s="251">
        <v>1396.6196876599997</v>
      </c>
      <c r="DF13" s="251">
        <v>1427.5569662000009</v>
      </c>
      <c r="DG13" s="251">
        <v>1426.0019849099999</v>
      </c>
      <c r="DH13" s="251">
        <v>1421.4449140900001</v>
      </c>
      <c r="DI13" s="251">
        <v>1431.2146952700004</v>
      </c>
      <c r="DJ13" s="251">
        <v>1437.4823945100002</v>
      </c>
      <c r="DK13" s="251">
        <v>1483.6715046199988</v>
      </c>
      <c r="DL13" s="253">
        <v>1496.4306958600005</v>
      </c>
      <c r="DM13" s="252">
        <v>1488.50777066</v>
      </c>
      <c r="DN13" s="251">
        <v>2405.5687160699995</v>
      </c>
      <c r="DO13" s="251">
        <v>2466.638405879999</v>
      </c>
      <c r="DP13" s="251">
        <v>8151.5909522000011</v>
      </c>
      <c r="DQ13" s="251">
        <v>8221.9983082300005</v>
      </c>
      <c r="DR13" s="251">
        <v>8296.0869462699993</v>
      </c>
      <c r="DS13" s="251">
        <v>8316.7752163900004</v>
      </c>
      <c r="DT13" s="251">
        <v>8335.3479188399997</v>
      </c>
      <c r="DU13" s="251">
        <v>8364.9954243099983</v>
      </c>
      <c r="DV13" s="251">
        <v>8381.515129200001</v>
      </c>
      <c r="DW13" s="251">
        <v>8397.5321973400005</v>
      </c>
      <c r="DX13" s="253">
        <v>8470.2131656900001</v>
      </c>
      <c r="DY13" s="252">
        <v>8476.3971863999977</v>
      </c>
      <c r="DZ13" s="251">
        <v>8464.3427800799982</v>
      </c>
      <c r="EA13" s="251">
        <v>8799.5044610900004</v>
      </c>
      <c r="EB13" s="251">
        <v>9010.638101530003</v>
      </c>
      <c r="EC13" s="251">
        <v>9214.9337758599959</v>
      </c>
      <c r="ED13" s="251">
        <v>9363.9189200399996</v>
      </c>
      <c r="EE13" s="251">
        <v>8805.6879362499985</v>
      </c>
      <c r="EF13" s="251">
        <v>8879.2074664499996</v>
      </c>
      <c r="EG13" s="251">
        <v>8901.4872932599992</v>
      </c>
      <c r="EH13" s="251">
        <v>8964.6604427700004</v>
      </c>
      <c r="EI13" s="251">
        <v>9163.4929422500045</v>
      </c>
      <c r="EJ13" s="251">
        <v>9129.3951890200042</v>
      </c>
      <c r="EK13" s="252">
        <v>10960.608158430001</v>
      </c>
      <c r="EL13" s="251">
        <v>12017.953209870004</v>
      </c>
      <c r="EM13" s="251">
        <v>14929.960229909995</v>
      </c>
      <c r="EN13" s="251">
        <v>15188.48679943</v>
      </c>
      <c r="EO13" s="251">
        <v>15246.041512529999</v>
      </c>
      <c r="EP13" s="251">
        <v>15418.398380270004</v>
      </c>
      <c r="EQ13" s="251">
        <v>16130.372212120003</v>
      </c>
      <c r="ER13" s="251">
        <v>17525.41700596</v>
      </c>
      <c r="ES13" s="251">
        <v>20324.454630029999</v>
      </c>
      <c r="ET13" s="251">
        <v>27630.346773729994</v>
      </c>
      <c r="EU13" s="251">
        <v>27855.633973740005</v>
      </c>
      <c r="EV13" s="253">
        <v>18267.193876700007</v>
      </c>
      <c r="EW13" s="252">
        <v>23037.546508739997</v>
      </c>
      <c r="EX13" s="251">
        <v>23452.295390480005</v>
      </c>
      <c r="EY13" s="251">
        <v>23468.182163559999</v>
      </c>
      <c r="EZ13" s="251">
        <v>23325.649332630004</v>
      </c>
      <c r="FA13" s="251">
        <v>23339.671987479996</v>
      </c>
      <c r="FB13" s="251">
        <v>23361.501198380003</v>
      </c>
      <c r="FC13" s="251">
        <v>23392.83418745999</v>
      </c>
      <c r="FD13" s="251">
        <v>23396.218777800001</v>
      </c>
      <c r="FE13" s="251">
        <v>23587.18556029</v>
      </c>
      <c r="FF13" s="251">
        <v>24356.276480069999</v>
      </c>
      <c r="FG13" s="251">
        <v>24897.312416560006</v>
      </c>
      <c r="FH13" s="253">
        <v>25573.67392057</v>
      </c>
      <c r="FI13" s="252">
        <v>25632.328524889999</v>
      </c>
      <c r="FJ13" s="251">
        <v>26445.450009929991</v>
      </c>
      <c r="FK13" s="251">
        <v>27349.835322780007</v>
      </c>
      <c r="FL13" s="251">
        <v>28004.270586139999</v>
      </c>
      <c r="FM13" s="251">
        <v>29906.572880389998</v>
      </c>
      <c r="FN13" s="251">
        <v>30712.618374440004</v>
      </c>
      <c r="FO13" s="251">
        <v>31646.783587299997</v>
      </c>
      <c r="FP13" s="251">
        <v>33498.829405969998</v>
      </c>
      <c r="FQ13" s="251">
        <v>35158.700905000005</v>
      </c>
      <c r="FR13" s="251">
        <v>35421.240824829998</v>
      </c>
      <c r="FS13" s="251">
        <v>33110.291114170002</v>
      </c>
      <c r="FT13" s="253">
        <v>31416.128758920007</v>
      </c>
      <c r="FU13" s="252">
        <v>32746.502549389999</v>
      </c>
      <c r="FV13" s="251">
        <v>33429.906377549996</v>
      </c>
      <c r="FW13" s="251">
        <v>33720.215673160012</v>
      </c>
      <c r="FX13" s="251">
        <v>2329.2258078099971</v>
      </c>
      <c r="FY13" s="251">
        <v>22828.281802730002</v>
      </c>
      <c r="FZ13" s="251">
        <v>23150.358911649993</v>
      </c>
      <c r="GA13" s="251">
        <v>23376.136043369999</v>
      </c>
      <c r="GB13" s="251">
        <v>25202.686421729984</v>
      </c>
      <c r="GC13" s="1550">
        <v>27802.281531689998</v>
      </c>
      <c r="GD13" s="251">
        <v>23969.38</v>
      </c>
      <c r="GE13" s="251">
        <v>24636.422414059984</v>
      </c>
      <c r="GF13" s="253">
        <v>24446.191274259996</v>
      </c>
      <c r="GG13" s="265"/>
      <c r="GH13" s="264"/>
      <c r="GI13" s="265"/>
      <c r="GJ13" s="264"/>
      <c r="GK13" s="265"/>
      <c r="GL13" s="264"/>
    </row>
    <row r="14" spans="1:194" ht="39" customHeight="1" x14ac:dyDescent="0.45">
      <c r="A14" s="243" t="s">
        <v>166</v>
      </c>
      <c r="B14" s="244">
        <v>433.97628098271798</v>
      </c>
      <c r="C14" s="245">
        <v>433.98</v>
      </c>
      <c r="D14" s="246">
        <v>421.57080000000002</v>
      </c>
      <c r="E14" s="247">
        <v>488.59989999999999</v>
      </c>
      <c r="F14" s="248">
        <v>346.58474999999999</v>
      </c>
      <c r="G14" s="249">
        <v>309.26659999999998</v>
      </c>
      <c r="H14" s="1550">
        <v>346.58449999999999</v>
      </c>
      <c r="I14" s="1550">
        <v>346.58449999999999</v>
      </c>
      <c r="J14" s="1550"/>
      <c r="K14" s="1554">
        <v>0</v>
      </c>
      <c r="L14" s="266">
        <v>0</v>
      </c>
      <c r="M14" s="266">
        <v>0</v>
      </c>
      <c r="N14" s="1554">
        <v>0</v>
      </c>
      <c r="O14" s="266">
        <v>0</v>
      </c>
      <c r="P14" s="266">
        <v>0</v>
      </c>
      <c r="Q14" s="266">
        <v>0</v>
      </c>
      <c r="R14" s="266">
        <v>0</v>
      </c>
      <c r="S14" s="266">
        <v>0</v>
      </c>
      <c r="T14" s="267">
        <v>0</v>
      </c>
      <c r="U14" s="266"/>
      <c r="V14" s="266">
        <v>0</v>
      </c>
      <c r="W14" s="266">
        <v>0</v>
      </c>
      <c r="X14" s="266">
        <v>0</v>
      </c>
      <c r="Y14" s="266">
        <v>0</v>
      </c>
      <c r="Z14" s="266">
        <v>0</v>
      </c>
      <c r="AA14" s="266">
        <v>0</v>
      </c>
      <c r="AB14" s="266">
        <v>0</v>
      </c>
      <c r="AC14" s="266">
        <v>0</v>
      </c>
      <c r="AD14" s="266">
        <v>0</v>
      </c>
      <c r="AE14" s="266">
        <v>0</v>
      </c>
      <c r="AF14" s="266">
        <v>0</v>
      </c>
      <c r="AG14" s="267">
        <v>0</v>
      </c>
      <c r="AH14" s="266"/>
      <c r="AI14" s="248">
        <v>0</v>
      </c>
      <c r="AJ14" s="248">
        <v>0</v>
      </c>
      <c r="AK14" s="248">
        <v>0</v>
      </c>
      <c r="AL14" s="267">
        <v>0</v>
      </c>
      <c r="AM14" s="267">
        <v>0</v>
      </c>
      <c r="AN14" s="267">
        <v>0</v>
      </c>
      <c r="AO14" s="267">
        <v>0</v>
      </c>
      <c r="AP14" s="267">
        <v>0</v>
      </c>
      <c r="AQ14" s="267">
        <v>0</v>
      </c>
      <c r="AR14" s="248">
        <v>0</v>
      </c>
      <c r="AS14" s="248">
        <v>0</v>
      </c>
      <c r="AT14" s="248">
        <v>0</v>
      </c>
      <c r="AU14" s="248"/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  <c r="BE14" s="248">
        <v>0</v>
      </c>
      <c r="BF14" s="248">
        <v>0</v>
      </c>
      <c r="BG14" s="127">
        <v>0</v>
      </c>
      <c r="BH14" s="127">
        <v>0</v>
      </c>
      <c r="BI14" s="127">
        <v>0</v>
      </c>
      <c r="BJ14" s="127">
        <v>0</v>
      </c>
      <c r="BK14" s="127">
        <v>0</v>
      </c>
      <c r="BL14" s="127">
        <v>0</v>
      </c>
      <c r="BM14" s="127">
        <v>0</v>
      </c>
      <c r="BN14" s="127">
        <v>0</v>
      </c>
      <c r="BO14" s="127">
        <v>0</v>
      </c>
      <c r="BP14" s="127">
        <v>0</v>
      </c>
      <c r="BQ14" s="251">
        <v>0</v>
      </c>
      <c r="BR14" s="251">
        <v>0</v>
      </c>
      <c r="BS14" s="251">
        <v>0</v>
      </c>
      <c r="BT14" s="251">
        <v>0</v>
      </c>
      <c r="BU14" s="251">
        <v>0</v>
      </c>
      <c r="BV14" s="251">
        <v>0</v>
      </c>
      <c r="BW14" s="251">
        <v>0</v>
      </c>
      <c r="BX14" s="251">
        <v>0</v>
      </c>
      <c r="BY14" s="251">
        <v>0</v>
      </c>
      <c r="BZ14" s="251">
        <v>0</v>
      </c>
      <c r="CA14" s="251">
        <v>0</v>
      </c>
      <c r="CB14" s="251">
        <v>0</v>
      </c>
      <c r="CC14" s="251">
        <v>0</v>
      </c>
      <c r="CD14" s="251">
        <v>0</v>
      </c>
      <c r="CE14" s="251">
        <v>0</v>
      </c>
      <c r="CF14" s="251">
        <v>0</v>
      </c>
      <c r="CG14" s="251">
        <v>0</v>
      </c>
      <c r="CH14" s="251">
        <v>0</v>
      </c>
      <c r="CI14" s="251">
        <v>0</v>
      </c>
      <c r="CJ14" s="251">
        <v>0</v>
      </c>
      <c r="CK14" s="251">
        <v>0</v>
      </c>
      <c r="CL14" s="251">
        <v>0</v>
      </c>
      <c r="CM14" s="251">
        <v>0</v>
      </c>
      <c r="CN14" s="1551">
        <v>0</v>
      </c>
      <c r="CO14" s="252">
        <v>0</v>
      </c>
      <c r="CP14" s="251">
        <v>0</v>
      </c>
      <c r="CQ14" s="251">
        <v>0</v>
      </c>
      <c r="CR14" s="251">
        <v>0</v>
      </c>
      <c r="CS14" s="251">
        <v>0</v>
      </c>
      <c r="CT14" s="251">
        <v>0</v>
      </c>
      <c r="CU14" s="251">
        <v>0</v>
      </c>
      <c r="CV14" s="251">
        <v>0</v>
      </c>
      <c r="CW14" s="251">
        <v>0</v>
      </c>
      <c r="CX14" s="251">
        <v>0</v>
      </c>
      <c r="CY14" s="251">
        <v>0</v>
      </c>
      <c r="CZ14" s="253">
        <v>0</v>
      </c>
      <c r="DA14" s="252">
        <v>0</v>
      </c>
      <c r="DB14" s="251">
        <v>0</v>
      </c>
      <c r="DC14" s="251">
        <v>0</v>
      </c>
      <c r="DD14" s="251">
        <v>0</v>
      </c>
      <c r="DE14" s="251">
        <v>0</v>
      </c>
      <c r="DF14" s="251">
        <v>0</v>
      </c>
      <c r="DG14" s="251">
        <v>0</v>
      </c>
      <c r="DH14" s="251">
        <v>0</v>
      </c>
      <c r="DI14" s="251">
        <v>0</v>
      </c>
      <c r="DJ14" s="251">
        <v>0</v>
      </c>
      <c r="DK14" s="251">
        <v>0</v>
      </c>
      <c r="DL14" s="253">
        <v>0</v>
      </c>
      <c r="DM14" s="252">
        <v>0</v>
      </c>
      <c r="DN14" s="251">
        <v>0</v>
      </c>
      <c r="DO14" s="251">
        <v>0</v>
      </c>
      <c r="DP14" s="251">
        <v>0</v>
      </c>
      <c r="DQ14" s="251">
        <v>0</v>
      </c>
      <c r="DR14" s="251">
        <v>0</v>
      </c>
      <c r="DS14" s="251">
        <v>0</v>
      </c>
      <c r="DT14" s="251">
        <v>0</v>
      </c>
      <c r="DU14" s="251">
        <v>0</v>
      </c>
      <c r="DV14" s="251">
        <v>0</v>
      </c>
      <c r="DW14" s="251">
        <v>0</v>
      </c>
      <c r="DX14" s="253">
        <v>0</v>
      </c>
      <c r="DY14" s="252">
        <v>0</v>
      </c>
      <c r="DZ14" s="251">
        <v>0</v>
      </c>
      <c r="EA14" s="251">
        <v>0</v>
      </c>
      <c r="EB14" s="251">
        <v>0</v>
      </c>
      <c r="EC14" s="251">
        <v>0</v>
      </c>
      <c r="ED14" s="251">
        <v>0</v>
      </c>
      <c r="EE14" s="251">
        <v>0</v>
      </c>
      <c r="EF14" s="251">
        <v>0</v>
      </c>
      <c r="EG14" s="251">
        <v>0</v>
      </c>
      <c r="EH14" s="251">
        <v>0</v>
      </c>
      <c r="EI14" s="251">
        <v>0</v>
      </c>
      <c r="EJ14" s="251">
        <v>0</v>
      </c>
      <c r="EK14" s="252">
        <v>0</v>
      </c>
      <c r="EL14" s="251">
        <v>0</v>
      </c>
      <c r="EM14" s="251">
        <v>0</v>
      </c>
      <c r="EN14" s="251">
        <v>0</v>
      </c>
      <c r="EO14" s="251">
        <v>0</v>
      </c>
      <c r="EP14" s="251">
        <v>0</v>
      </c>
      <c r="EQ14" s="251">
        <v>0</v>
      </c>
      <c r="ER14" s="251">
        <v>0</v>
      </c>
      <c r="ES14" s="251">
        <v>0</v>
      </c>
      <c r="ET14" s="251">
        <v>0</v>
      </c>
      <c r="EU14" s="251">
        <v>0</v>
      </c>
      <c r="EV14" s="253">
        <v>0</v>
      </c>
      <c r="EW14" s="252">
        <v>0</v>
      </c>
      <c r="EX14" s="251">
        <v>0</v>
      </c>
      <c r="EY14" s="251">
        <v>0</v>
      </c>
      <c r="EZ14" s="251">
        <v>0</v>
      </c>
      <c r="FA14" s="251">
        <v>0</v>
      </c>
      <c r="FB14" s="251">
        <v>0</v>
      </c>
      <c r="FC14" s="251">
        <v>0</v>
      </c>
      <c r="FD14" s="251">
        <v>0</v>
      </c>
      <c r="FE14" s="251">
        <v>0</v>
      </c>
      <c r="FF14" s="251">
        <v>0</v>
      </c>
      <c r="FG14" s="251">
        <v>0</v>
      </c>
      <c r="FH14" s="253">
        <v>0</v>
      </c>
      <c r="FI14" s="252">
        <v>0</v>
      </c>
      <c r="FJ14" s="251">
        <v>0</v>
      </c>
      <c r="FK14" s="251">
        <v>0</v>
      </c>
      <c r="FL14" s="251">
        <v>0</v>
      </c>
      <c r="FM14" s="251">
        <v>0</v>
      </c>
      <c r="FN14" s="251">
        <v>0</v>
      </c>
      <c r="FO14" s="251">
        <v>0</v>
      </c>
      <c r="FP14" s="251">
        <v>0</v>
      </c>
      <c r="FQ14" s="251">
        <v>0</v>
      </c>
      <c r="FR14" s="251">
        <v>0</v>
      </c>
      <c r="FS14" s="251">
        <v>0</v>
      </c>
      <c r="FT14" s="253">
        <v>0</v>
      </c>
      <c r="FU14" s="252">
        <v>0</v>
      </c>
      <c r="FV14" s="251">
        <v>0</v>
      </c>
      <c r="FW14" s="251">
        <v>0</v>
      </c>
      <c r="FX14" s="251">
        <v>0</v>
      </c>
      <c r="FY14" s="251">
        <v>0</v>
      </c>
      <c r="FZ14" s="251">
        <v>0</v>
      </c>
      <c r="GA14" s="251">
        <v>0</v>
      </c>
      <c r="GB14" s="251">
        <v>0</v>
      </c>
      <c r="GC14" s="251">
        <v>0</v>
      </c>
      <c r="GD14" s="251">
        <v>0</v>
      </c>
      <c r="GE14" s="251">
        <v>0</v>
      </c>
      <c r="GF14" s="253">
        <v>0</v>
      </c>
      <c r="GG14" s="265"/>
      <c r="GH14" s="264"/>
      <c r="GI14" s="265"/>
      <c r="GJ14" s="264"/>
      <c r="GK14" s="265"/>
      <c r="GL14" s="264"/>
    </row>
    <row r="15" spans="1:194" s="198" customFormat="1" ht="39" customHeight="1" x14ac:dyDescent="0.45">
      <c r="A15" s="255" t="s">
        <v>167</v>
      </c>
      <c r="B15" s="256">
        <v>11.596841800356003</v>
      </c>
      <c r="C15" s="257">
        <v>14.32</v>
      </c>
      <c r="D15" s="258">
        <v>16.528400000000001</v>
      </c>
      <c r="E15" s="259">
        <v>19.034800000000001</v>
      </c>
      <c r="F15" s="260">
        <v>249.53</v>
      </c>
      <c r="G15" s="261">
        <v>497.54169999999999</v>
      </c>
      <c r="H15" s="1552">
        <v>709.04070000000002</v>
      </c>
      <c r="I15" s="1552">
        <v>1045.5797</v>
      </c>
      <c r="J15" s="1552"/>
      <c r="K15" s="1552">
        <v>964.00729999999999</v>
      </c>
      <c r="L15" s="260">
        <v>880.2183</v>
      </c>
      <c r="M15" s="260">
        <v>907.47519999999997</v>
      </c>
      <c r="N15" s="1552">
        <v>877.32180000000005</v>
      </c>
      <c r="O15" s="260">
        <v>1070.8217999999999</v>
      </c>
      <c r="P15" s="260">
        <v>1025.6958</v>
      </c>
      <c r="Q15" s="1552">
        <v>1089.98940907</v>
      </c>
      <c r="R15" s="260">
        <v>856.11027624000008</v>
      </c>
      <c r="S15" s="260">
        <v>754.56046335000008</v>
      </c>
      <c r="T15" s="260">
        <v>849.55683168000007</v>
      </c>
      <c r="U15" s="260"/>
      <c r="V15" s="260">
        <v>853.26286375000007</v>
      </c>
      <c r="W15" s="260">
        <v>857.27282462000005</v>
      </c>
      <c r="X15" s="260">
        <v>1036.6693285700001</v>
      </c>
      <c r="Y15" s="260">
        <v>1026.0245381500001</v>
      </c>
      <c r="Z15" s="260">
        <v>1271.91726855</v>
      </c>
      <c r="AA15" s="260">
        <v>1078.3403437299999</v>
      </c>
      <c r="AB15" s="260">
        <v>1079.9173617699998</v>
      </c>
      <c r="AC15" s="260">
        <v>1081.2723353399999</v>
      </c>
      <c r="AD15" s="260">
        <v>1464.80445119</v>
      </c>
      <c r="AE15" s="260">
        <v>1585.50018716</v>
      </c>
      <c r="AF15" s="260">
        <v>1394.6857310099999</v>
      </c>
      <c r="AG15" s="260">
        <v>1859.98258364</v>
      </c>
      <c r="AH15" s="260"/>
      <c r="AI15" s="260">
        <v>1869.8515561799998</v>
      </c>
      <c r="AJ15" s="260">
        <v>1857.8210500499999</v>
      </c>
      <c r="AK15" s="260">
        <v>2185.82044232</v>
      </c>
      <c r="AL15" s="260">
        <v>1188.0964867100001</v>
      </c>
      <c r="AM15" s="260">
        <v>1032.4578387199999</v>
      </c>
      <c r="AN15" s="260">
        <v>1395.40188689</v>
      </c>
      <c r="AO15" s="260">
        <v>1481.6794504299999</v>
      </c>
      <c r="AP15" s="260">
        <v>1495.1796241500001</v>
      </c>
      <c r="AQ15" s="260">
        <v>3532.5435369400002</v>
      </c>
      <c r="AR15" s="260">
        <v>3479.7911833100002</v>
      </c>
      <c r="AS15" s="260">
        <v>3435.7475529200001</v>
      </c>
      <c r="AT15" s="260">
        <v>3303.8411592200005</v>
      </c>
      <c r="AU15" s="260"/>
      <c r="AV15" s="260">
        <v>3089.29415191</v>
      </c>
      <c r="AW15" s="260">
        <v>3099.8574015299996</v>
      </c>
      <c r="AX15" s="260">
        <v>3193.1410656000003</v>
      </c>
      <c r="AY15" s="260">
        <v>3247.4701132800001</v>
      </c>
      <c r="AZ15" s="260">
        <v>3262.6015858599999</v>
      </c>
      <c r="BA15" s="260">
        <v>3549.9091546300001</v>
      </c>
      <c r="BB15" s="260">
        <v>3819.4175800000003</v>
      </c>
      <c r="BC15" s="260">
        <v>3927.7362802999996</v>
      </c>
      <c r="BD15" s="260">
        <v>3983.3575300500002</v>
      </c>
      <c r="BE15" s="260">
        <v>3983.35754</v>
      </c>
      <c r="BF15" s="260">
        <v>3803.56206492</v>
      </c>
      <c r="BG15" s="260">
        <v>3802.3832748199993</v>
      </c>
      <c r="BH15" s="260">
        <v>3906.4502868700001</v>
      </c>
      <c r="BI15" s="260">
        <v>3864.4830927900002</v>
      </c>
      <c r="BJ15" s="260">
        <v>3833.57110973</v>
      </c>
      <c r="BK15" s="260">
        <v>4021.2080303299999</v>
      </c>
      <c r="BL15" s="268">
        <v>4028.0863683400003</v>
      </c>
      <c r="BM15" s="268">
        <v>3932.2441837099996</v>
      </c>
      <c r="BN15" s="268">
        <v>3799.8821056499996</v>
      </c>
      <c r="BO15" s="268">
        <v>3868.8363306599995</v>
      </c>
      <c r="BP15" s="268">
        <v>3877.3184928699998</v>
      </c>
      <c r="BQ15" s="238">
        <v>3826.2352094399998</v>
      </c>
      <c r="BR15" s="238">
        <v>3825.9553015399997</v>
      </c>
      <c r="BS15" s="238">
        <v>3818.8435504799995</v>
      </c>
      <c r="BT15" s="238">
        <v>3825.0152399600001</v>
      </c>
      <c r="BU15" s="238">
        <v>3827.7362590799999</v>
      </c>
      <c r="BV15" s="238">
        <v>3841.0508711099997</v>
      </c>
      <c r="BW15" s="238">
        <v>3836.4288975900004</v>
      </c>
      <c r="BX15" s="238">
        <v>3867.837623330001</v>
      </c>
      <c r="BY15" s="238">
        <v>3779.6967541100003</v>
      </c>
      <c r="BZ15" s="238">
        <v>3884.2879355600003</v>
      </c>
      <c r="CA15" s="238">
        <v>3886.5807394500002</v>
      </c>
      <c r="CB15" s="238">
        <v>4063.4640645099998</v>
      </c>
      <c r="CC15" s="238">
        <v>4092.8392759099997</v>
      </c>
      <c r="CD15" s="238">
        <v>4097.8723827200001</v>
      </c>
      <c r="CE15" s="238">
        <v>4095.4122453000004</v>
      </c>
      <c r="CF15" s="238">
        <v>4068.8903222200001</v>
      </c>
      <c r="CG15" s="238">
        <v>4242.4199286800003</v>
      </c>
      <c r="CH15" s="238">
        <v>4437.9738151599995</v>
      </c>
      <c r="CI15" s="238">
        <v>4388.0029729400003</v>
      </c>
      <c r="CJ15" s="238">
        <v>4385.6438595</v>
      </c>
      <c r="CK15" s="238">
        <v>4576.4413486799995</v>
      </c>
      <c r="CL15" s="238">
        <v>4631.9513711500003</v>
      </c>
      <c r="CM15" s="238">
        <v>4623.17756766</v>
      </c>
      <c r="CN15" s="1555">
        <v>4712.3935339200007</v>
      </c>
      <c r="CO15" s="240">
        <v>4732.2311507700006</v>
      </c>
      <c r="CP15" s="238">
        <v>4846.9439422100004</v>
      </c>
      <c r="CQ15" s="238">
        <v>4821.3327645600002</v>
      </c>
      <c r="CR15" s="238">
        <v>4687.9255486599995</v>
      </c>
      <c r="CS15" s="238">
        <v>4742.9984071300014</v>
      </c>
      <c r="CT15" s="238">
        <v>5288.0164176099997</v>
      </c>
      <c r="CU15" s="238">
        <v>5273.0365382700002</v>
      </c>
      <c r="CV15" s="238">
        <v>5346.3888398299996</v>
      </c>
      <c r="CW15" s="238">
        <v>5227.3436670200008</v>
      </c>
      <c r="CX15" s="238">
        <v>5339.3003624900002</v>
      </c>
      <c r="CY15" s="238">
        <v>5301.1114365100002</v>
      </c>
      <c r="CZ15" s="239">
        <v>5242.7030855500007</v>
      </c>
      <c r="DA15" s="240">
        <v>5507.1918700000006</v>
      </c>
      <c r="DB15" s="238">
        <v>5489.8995600000007</v>
      </c>
      <c r="DC15" s="238">
        <v>5418.1575565700005</v>
      </c>
      <c r="DD15" s="238">
        <v>5167.0696046699995</v>
      </c>
      <c r="DE15" s="238">
        <v>5027.6130714899991</v>
      </c>
      <c r="DF15" s="238">
        <v>5189.4986569299999</v>
      </c>
      <c r="DG15" s="238">
        <v>5137.9768478899996</v>
      </c>
      <c r="DH15" s="238">
        <v>5186.7968589599996</v>
      </c>
      <c r="DI15" s="238">
        <v>4985.2387328899995</v>
      </c>
      <c r="DJ15" s="238">
        <v>4952.4841649599994</v>
      </c>
      <c r="DK15" s="238">
        <v>4868.3959527699999</v>
      </c>
      <c r="DL15" s="239">
        <v>4970.0937586200007</v>
      </c>
      <c r="DM15" s="240">
        <v>4895.442499329999</v>
      </c>
      <c r="DN15" s="238">
        <v>4836.05696154</v>
      </c>
      <c r="DO15" s="238">
        <v>4878.3384333499998</v>
      </c>
      <c r="DP15" s="238">
        <v>5146.3000336599998</v>
      </c>
      <c r="DQ15" s="238">
        <v>5007.6555033699997</v>
      </c>
      <c r="DR15" s="238">
        <v>4974.4476966700004</v>
      </c>
      <c r="DS15" s="238">
        <v>5023.9556655600009</v>
      </c>
      <c r="DT15" s="238">
        <v>5168.5445092099999</v>
      </c>
      <c r="DU15" s="238">
        <v>5322.9387309200001</v>
      </c>
      <c r="DV15" s="238">
        <v>5781.5539862899996</v>
      </c>
      <c r="DW15" s="238">
        <v>5467.0637008099993</v>
      </c>
      <c r="DX15" s="239">
        <v>5439.7293718199999</v>
      </c>
      <c r="DY15" s="240">
        <v>5547.5389910399999</v>
      </c>
      <c r="DZ15" s="238">
        <v>5930.8729350899994</v>
      </c>
      <c r="EA15" s="238">
        <v>5960.4738929899995</v>
      </c>
      <c r="EB15" s="238">
        <v>5881.4670402299998</v>
      </c>
      <c r="EC15" s="238">
        <v>6047.2869825399994</v>
      </c>
      <c r="ED15" s="238">
        <v>7783.7350705499985</v>
      </c>
      <c r="EE15" s="238">
        <v>7370.5918708499994</v>
      </c>
      <c r="EF15" s="238">
        <v>7383.4741360600001</v>
      </c>
      <c r="EG15" s="238">
        <v>7307.7225803299989</v>
      </c>
      <c r="EH15" s="238">
        <v>7047.3080021900005</v>
      </c>
      <c r="EI15" s="238">
        <v>6805.6610690099997</v>
      </c>
      <c r="EJ15" s="238">
        <v>6735.0851836000002</v>
      </c>
      <c r="EK15" s="240">
        <v>6837.1540576300004</v>
      </c>
      <c r="EL15" s="238">
        <v>8033.5318055400003</v>
      </c>
      <c r="EM15" s="238">
        <v>8054.1905247999994</v>
      </c>
      <c r="EN15" s="238">
        <v>8144.1626852999998</v>
      </c>
      <c r="EO15" s="238">
        <v>8251.7876985399998</v>
      </c>
      <c r="EP15" s="238">
        <v>8218.5873938900004</v>
      </c>
      <c r="EQ15" s="238">
        <v>8496.8562134700005</v>
      </c>
      <c r="ER15" s="238">
        <v>8790.7339111599995</v>
      </c>
      <c r="ES15" s="238">
        <v>8844.8789653300009</v>
      </c>
      <c r="ET15" s="238">
        <v>9049.1645297199993</v>
      </c>
      <c r="EU15" s="238">
        <v>9083.6035804099993</v>
      </c>
      <c r="EV15" s="239">
        <v>15234.191031190003</v>
      </c>
      <c r="EW15" s="240">
        <v>8232.4331858900005</v>
      </c>
      <c r="EX15" s="238">
        <v>8082.3722611600006</v>
      </c>
      <c r="EY15" s="238">
        <v>14988.097448419998</v>
      </c>
      <c r="EZ15" s="238">
        <v>14923.666631230002</v>
      </c>
      <c r="FA15" s="238">
        <v>14974.647935629995</v>
      </c>
      <c r="FB15" s="238">
        <v>14921.530451950002</v>
      </c>
      <c r="FC15" s="238">
        <v>15241.354107749996</v>
      </c>
      <c r="FD15" s="238">
        <v>15509.52953998</v>
      </c>
      <c r="FE15" s="238">
        <v>15410.550127130004</v>
      </c>
      <c r="FF15" s="238">
        <v>15498.55955457</v>
      </c>
      <c r="FG15" s="238">
        <v>8680.3818389999997</v>
      </c>
      <c r="FH15" s="239">
        <v>9273.5200662400021</v>
      </c>
      <c r="FI15" s="240">
        <v>9382.6349785500006</v>
      </c>
      <c r="FJ15" s="238">
        <v>9277.7655078500011</v>
      </c>
      <c r="FK15" s="238">
        <v>9398.0724472399997</v>
      </c>
      <c r="FL15" s="238">
        <v>9371.4146311900004</v>
      </c>
      <c r="FM15" s="238">
        <v>9472.1967531799983</v>
      </c>
      <c r="FN15" s="238">
        <v>9524.3315203000002</v>
      </c>
      <c r="FO15" s="238">
        <v>10111.64036838</v>
      </c>
      <c r="FP15" s="238">
        <v>10083.06793279</v>
      </c>
      <c r="FQ15" s="238">
        <v>10356.358987840002</v>
      </c>
      <c r="FR15" s="238">
        <v>10229.446724760002</v>
      </c>
      <c r="FS15" s="238">
        <v>10062.44447851</v>
      </c>
      <c r="FT15" s="239">
        <v>10549.902844700002</v>
      </c>
      <c r="FU15" s="240">
        <v>10515.696783789999</v>
      </c>
      <c r="FV15" s="238">
        <v>10528.248537810001</v>
      </c>
      <c r="FW15" s="238">
        <v>10600.221414010004</v>
      </c>
      <c r="FX15" s="238">
        <v>10583.407943600001</v>
      </c>
      <c r="FY15" s="238">
        <v>10677.99536832</v>
      </c>
      <c r="FZ15" s="238">
        <v>10624.852080740002</v>
      </c>
      <c r="GA15" s="238">
        <v>10891.769534479999</v>
      </c>
      <c r="GB15" s="238">
        <v>10808.851903480001</v>
      </c>
      <c r="GC15" s="238">
        <v>11029.466255320001</v>
      </c>
      <c r="GD15" s="238">
        <v>11175.587044920001</v>
      </c>
      <c r="GE15" s="238">
        <v>11212.521792000001</v>
      </c>
      <c r="GF15" s="239">
        <v>12068.333775800002</v>
      </c>
      <c r="GG15" s="269"/>
      <c r="GH15" s="265"/>
      <c r="GI15" s="254"/>
      <c r="GJ15" s="265"/>
      <c r="GK15" s="265"/>
    </row>
    <row r="16" spans="1:194" s="198" customFormat="1" ht="39" customHeight="1" x14ac:dyDescent="0.45">
      <c r="A16" s="255" t="s">
        <v>168</v>
      </c>
      <c r="B16" s="256">
        <v>10.3</v>
      </c>
      <c r="C16" s="257">
        <v>3.36</v>
      </c>
      <c r="D16" s="258">
        <v>2.5070000000000001</v>
      </c>
      <c r="E16" s="270">
        <v>-48.485799999999998</v>
      </c>
      <c r="F16" s="260">
        <v>395.22989999999999</v>
      </c>
      <c r="G16" s="261">
        <v>113.39700000000001</v>
      </c>
      <c r="H16" s="1552">
        <v>117.95950000000001</v>
      </c>
      <c r="I16" s="1552">
        <v>133.07499999999999</v>
      </c>
      <c r="J16" s="1552"/>
      <c r="K16" s="1552">
        <v>117.96680000000001</v>
      </c>
      <c r="L16" s="260">
        <v>123.67700000000001</v>
      </c>
      <c r="M16" s="260">
        <v>113.9178</v>
      </c>
      <c r="N16" s="1552">
        <v>120.88330000000001</v>
      </c>
      <c r="O16" s="260">
        <v>163.5917</v>
      </c>
      <c r="P16" s="260">
        <v>135.078</v>
      </c>
      <c r="Q16" s="1552">
        <v>136.76033118000001</v>
      </c>
      <c r="R16" s="260">
        <v>143.46435746</v>
      </c>
      <c r="S16" s="260">
        <v>103.44636751000002</v>
      </c>
      <c r="T16" s="260">
        <v>105.13748696</v>
      </c>
      <c r="U16" s="260"/>
      <c r="V16" s="260">
        <v>107.69507175000001</v>
      </c>
      <c r="W16" s="260">
        <v>103.5480709</v>
      </c>
      <c r="X16" s="260">
        <v>101.49014680000001</v>
      </c>
      <c r="Y16" s="260">
        <v>83.449385970000009</v>
      </c>
      <c r="Z16" s="260">
        <v>33.447286410000004</v>
      </c>
      <c r="AA16" s="260">
        <v>33.430894139999999</v>
      </c>
      <c r="AB16" s="260">
        <v>33.481210609999998</v>
      </c>
      <c r="AC16" s="260">
        <v>78.776542629999994</v>
      </c>
      <c r="AD16" s="260">
        <v>37.547462209999999</v>
      </c>
      <c r="AE16" s="260">
        <v>38.384929559999996</v>
      </c>
      <c r="AF16" s="260">
        <v>87.488202480000012</v>
      </c>
      <c r="AG16" s="260">
        <v>90.564718249999999</v>
      </c>
      <c r="AH16" s="260"/>
      <c r="AI16" s="260">
        <v>35.45127505</v>
      </c>
      <c r="AJ16" s="260">
        <v>34.43663119</v>
      </c>
      <c r="AK16" s="260">
        <v>123.43557453</v>
      </c>
      <c r="AL16" s="260">
        <v>51.402848039999995</v>
      </c>
      <c r="AM16" s="260">
        <v>165.77967717999999</v>
      </c>
      <c r="AN16" s="260">
        <v>188.4486915</v>
      </c>
      <c r="AO16" s="260">
        <v>160.40819663999997</v>
      </c>
      <c r="AP16" s="260">
        <v>238.79039282999997</v>
      </c>
      <c r="AQ16" s="260">
        <v>851.0423634</v>
      </c>
      <c r="AR16" s="260">
        <v>317.53786442000001</v>
      </c>
      <c r="AS16" s="260">
        <v>328.90856818999998</v>
      </c>
      <c r="AT16" s="260">
        <v>803.14434059000018</v>
      </c>
      <c r="AU16" s="260"/>
      <c r="AV16" s="260">
        <v>205.86429043999996</v>
      </c>
      <c r="AW16" s="260">
        <v>181.0497857</v>
      </c>
      <c r="AX16" s="260">
        <v>166.6065533</v>
      </c>
      <c r="AY16" s="260">
        <v>498.20501284000005</v>
      </c>
      <c r="AZ16" s="260">
        <v>198.02610068000001</v>
      </c>
      <c r="BA16" s="260">
        <v>259.38523496999994</v>
      </c>
      <c r="BB16" s="260">
        <v>241.37868</v>
      </c>
      <c r="BC16" s="260">
        <v>487.27364410000001</v>
      </c>
      <c r="BD16" s="260">
        <v>331.65785620999992</v>
      </c>
      <c r="BE16" s="260">
        <v>331.65785999999997</v>
      </c>
      <c r="BF16" s="260">
        <v>467.46006592000003</v>
      </c>
      <c r="BG16" s="260">
        <v>1383.40814333</v>
      </c>
      <c r="BH16" s="260">
        <v>278.82537452000003</v>
      </c>
      <c r="BI16" s="260">
        <v>384.62731659000008</v>
      </c>
      <c r="BJ16" s="260">
        <v>1801.2666933799999</v>
      </c>
      <c r="BK16" s="260">
        <v>1762.7403267000004</v>
      </c>
      <c r="BL16" s="268">
        <v>2449.1320365500005</v>
      </c>
      <c r="BM16" s="268">
        <v>2481.4744069300004</v>
      </c>
      <c r="BN16" s="268">
        <v>2018.5201359</v>
      </c>
      <c r="BO16" s="268">
        <v>2332.3044699799998</v>
      </c>
      <c r="BP16" s="268">
        <v>2022.6261719299998</v>
      </c>
      <c r="BQ16" s="238">
        <v>2243.3584148099999</v>
      </c>
      <c r="BR16" s="238">
        <v>1290.5389803499997</v>
      </c>
      <c r="BS16" s="238">
        <v>1809.1055986899999</v>
      </c>
      <c r="BT16" s="238">
        <v>2004.18438808</v>
      </c>
      <c r="BU16" s="238">
        <v>2219.5536903300003</v>
      </c>
      <c r="BV16" s="238">
        <v>2994.0776705100002</v>
      </c>
      <c r="BW16" s="238">
        <v>2964.4761857400003</v>
      </c>
      <c r="BX16" s="238">
        <v>3164.4751798299999</v>
      </c>
      <c r="BY16" s="238">
        <v>4138.2097214400001</v>
      </c>
      <c r="BZ16" s="238">
        <v>4458.4113959100005</v>
      </c>
      <c r="CA16" s="238">
        <v>5358.1277590399986</v>
      </c>
      <c r="CB16" s="238">
        <v>5545.5096368999994</v>
      </c>
      <c r="CC16" s="238">
        <v>5288.4961900599992</v>
      </c>
      <c r="CD16" s="238">
        <v>4536.1469601999997</v>
      </c>
      <c r="CE16" s="238">
        <v>4652.7987507899988</v>
      </c>
      <c r="CF16" s="238">
        <v>4552.8030525599997</v>
      </c>
      <c r="CG16" s="238">
        <v>4617.0857814899991</v>
      </c>
      <c r="CH16" s="238">
        <v>4570.0676053699999</v>
      </c>
      <c r="CI16" s="238">
        <v>4825.8477106299988</v>
      </c>
      <c r="CJ16" s="238">
        <v>4766.5005503400007</v>
      </c>
      <c r="CK16" s="238">
        <v>4745.3159979399998</v>
      </c>
      <c r="CL16" s="238">
        <v>5178.75500904</v>
      </c>
      <c r="CM16" s="238">
        <v>4973.2397082099988</v>
      </c>
      <c r="CN16" s="1555">
        <v>6180.5377603499992</v>
      </c>
      <c r="CO16" s="240">
        <v>5132.4717121699996</v>
      </c>
      <c r="CP16" s="238">
        <v>5955.6385905199995</v>
      </c>
      <c r="CQ16" s="238">
        <v>6626.7227779099985</v>
      </c>
      <c r="CR16" s="238">
        <v>6074.8884414999984</v>
      </c>
      <c r="CS16" s="238">
        <v>6067.8522708699993</v>
      </c>
      <c r="CT16" s="238">
        <v>6921.4360890599992</v>
      </c>
      <c r="CU16" s="238">
        <v>6192.1900885699997</v>
      </c>
      <c r="CV16" s="238">
        <v>6825.5510230599994</v>
      </c>
      <c r="CW16" s="238">
        <v>7011.5758851499995</v>
      </c>
      <c r="CX16" s="238">
        <v>7106.4409682699988</v>
      </c>
      <c r="CY16" s="238">
        <v>5992.0148304899994</v>
      </c>
      <c r="CZ16" s="239">
        <v>5659.8969608299994</v>
      </c>
      <c r="DA16" s="240">
        <v>5260.4834900000005</v>
      </c>
      <c r="DB16" s="238">
        <v>5377.8909699999995</v>
      </c>
      <c r="DC16" s="238">
        <v>5524.1599680999989</v>
      </c>
      <c r="DD16" s="238">
        <v>5873.3468968599991</v>
      </c>
      <c r="DE16" s="238">
        <v>5729.3468368499998</v>
      </c>
      <c r="DF16" s="238">
        <v>5770.3468368599979</v>
      </c>
      <c r="DG16" s="238">
        <v>5730.3826658899998</v>
      </c>
      <c r="DH16" s="238">
        <v>5776.3029273500006</v>
      </c>
      <c r="DI16" s="238">
        <v>5533.6995685000002</v>
      </c>
      <c r="DJ16" s="238">
        <v>5295.8008386900001</v>
      </c>
      <c r="DK16" s="238">
        <v>5275.8019468899993</v>
      </c>
      <c r="DL16" s="239">
        <v>5260.8782912500001</v>
      </c>
      <c r="DM16" s="240">
        <v>5260.3818341899987</v>
      </c>
      <c r="DN16" s="238">
        <v>5251.6021103299991</v>
      </c>
      <c r="DO16" s="238">
        <v>5132.4104986399989</v>
      </c>
      <c r="DP16" s="238">
        <v>5132.4113850599997</v>
      </c>
      <c r="DQ16" s="238">
        <v>4954.411728529999</v>
      </c>
      <c r="DR16" s="238">
        <v>4947.5620537599998</v>
      </c>
      <c r="DS16" s="238">
        <v>4927.7799555799993</v>
      </c>
      <c r="DT16" s="238">
        <v>5277.0725954499994</v>
      </c>
      <c r="DU16" s="238">
        <v>5428.6180018899986</v>
      </c>
      <c r="DV16" s="238">
        <v>5428.5794429899988</v>
      </c>
      <c r="DW16" s="238">
        <v>5428.5794430099986</v>
      </c>
      <c r="DX16" s="239">
        <v>5736.5794430299984</v>
      </c>
      <c r="DY16" s="240">
        <v>5495.9708454000001</v>
      </c>
      <c r="DZ16" s="238">
        <v>5413.5061772199988</v>
      </c>
      <c r="EA16" s="238">
        <v>5318.1238004399993</v>
      </c>
      <c r="EB16" s="238">
        <v>5318.123950449999</v>
      </c>
      <c r="EC16" s="238">
        <v>5302.146332459999</v>
      </c>
      <c r="ED16" s="238">
        <v>7117.4145125099994</v>
      </c>
      <c r="EE16" s="238">
        <v>5178.5177434599982</v>
      </c>
      <c r="EF16" s="238">
        <v>5178.5177434500001</v>
      </c>
      <c r="EG16" s="238">
        <v>5178.5158224799998</v>
      </c>
      <c r="EH16" s="238">
        <v>5178.5158224999986</v>
      </c>
      <c r="EI16" s="238">
        <v>4950.4158224800003</v>
      </c>
      <c r="EJ16" s="238">
        <v>6825.7263457999998</v>
      </c>
      <c r="EK16" s="240">
        <v>4982.4677379999994</v>
      </c>
      <c r="EL16" s="238">
        <v>5232.4677380599996</v>
      </c>
      <c r="EM16" s="238">
        <v>6517.4657707899996</v>
      </c>
      <c r="EN16" s="238">
        <v>5561.5020066199995</v>
      </c>
      <c r="EO16" s="238">
        <v>4996.5020066299985</v>
      </c>
      <c r="EP16" s="238">
        <v>4996.5020066299985</v>
      </c>
      <c r="EQ16" s="238">
        <v>4991.8005954399996</v>
      </c>
      <c r="ER16" s="238">
        <v>4991.8005955100016</v>
      </c>
      <c r="ES16" s="238">
        <v>6831.7964292300012</v>
      </c>
      <c r="ET16" s="238">
        <v>4967.7464770400002</v>
      </c>
      <c r="EU16" s="238">
        <v>4970.6034507699997</v>
      </c>
      <c r="EV16" s="239">
        <v>5328.3665814899996</v>
      </c>
      <c r="EW16" s="240">
        <v>5299.9111173499987</v>
      </c>
      <c r="EX16" s="238">
        <v>5299.8037017800007</v>
      </c>
      <c r="EY16" s="238">
        <v>5328.03845559</v>
      </c>
      <c r="EZ16" s="238">
        <v>5327.9294914399998</v>
      </c>
      <c r="FA16" s="238">
        <v>5327.8220758800007</v>
      </c>
      <c r="FB16" s="238">
        <v>5294.5089474799997</v>
      </c>
      <c r="FC16" s="238">
        <v>5293.7612939699993</v>
      </c>
      <c r="FD16" s="238">
        <v>4943.6449782999998</v>
      </c>
      <c r="FE16" s="238">
        <v>4623.0235616299997</v>
      </c>
      <c r="FF16" s="238">
        <v>4623.5332561299983</v>
      </c>
      <c r="FG16" s="238">
        <v>4623.4134160499998</v>
      </c>
      <c r="FH16" s="239">
        <v>4782.1422387900002</v>
      </c>
      <c r="FI16" s="240">
        <v>4279.8996642599996</v>
      </c>
      <c r="FJ16" s="238">
        <v>4356.8712308799995</v>
      </c>
      <c r="FK16" s="238">
        <v>4230.7113536699999</v>
      </c>
      <c r="FL16" s="238">
        <v>4230.5836059200001</v>
      </c>
      <c r="FM16" s="238">
        <v>4242.8508770999988</v>
      </c>
      <c r="FN16" s="238">
        <v>4205.3239084799998</v>
      </c>
      <c r="FO16" s="238">
        <v>4205.1777122000003</v>
      </c>
      <c r="FP16" s="238">
        <v>4205.0453341999992</v>
      </c>
      <c r="FQ16" s="238">
        <v>4205.041672379999</v>
      </c>
      <c r="FR16" s="238">
        <v>3895.3093795999998</v>
      </c>
      <c r="FS16" s="238">
        <v>3794.0514875999997</v>
      </c>
      <c r="FT16" s="239">
        <v>5635.2226859100001</v>
      </c>
      <c r="FU16" s="240">
        <v>5120.9530803899997</v>
      </c>
      <c r="FV16" s="238">
        <v>3757.3551209400002</v>
      </c>
      <c r="FW16" s="238">
        <v>4297.8419408199989</v>
      </c>
      <c r="FX16" s="238">
        <v>4297.6987710299991</v>
      </c>
      <c r="FY16" s="238">
        <v>4297.5554241299997</v>
      </c>
      <c r="FZ16" s="238">
        <v>4297.9060839900003</v>
      </c>
      <c r="GA16" s="238">
        <v>4297.2632568900008</v>
      </c>
      <c r="GB16" s="238">
        <v>4291.4388224300001</v>
      </c>
      <c r="GC16" s="238">
        <v>4291.2827708699997</v>
      </c>
      <c r="GD16" s="238">
        <v>4290.7878562399992</v>
      </c>
      <c r="GE16" s="238">
        <v>4290.6341694099992</v>
      </c>
      <c r="GF16" s="239">
        <v>4290.4300305300003</v>
      </c>
      <c r="GG16" s="269"/>
      <c r="GH16" s="265"/>
      <c r="GI16" s="254"/>
      <c r="GJ16" s="265"/>
      <c r="GK16" s="265"/>
    </row>
    <row r="17" spans="1:193" s="198" customFormat="1" ht="39" customHeight="1" thickBot="1" x14ac:dyDescent="0.5">
      <c r="A17" s="255" t="s">
        <v>169</v>
      </c>
      <c r="B17" s="256">
        <v>274.18</v>
      </c>
      <c r="C17" s="257">
        <v>259.33999999999997</v>
      </c>
      <c r="D17" s="258">
        <v>388.51190000000003</v>
      </c>
      <c r="E17" s="259">
        <v>299.35890000000001</v>
      </c>
      <c r="F17" s="260">
        <v>398.17529999999999</v>
      </c>
      <c r="G17" s="261">
        <v>630.64840000000004</v>
      </c>
      <c r="H17" s="1552">
        <v>477.18860000000001</v>
      </c>
      <c r="I17" s="1552">
        <v>551.37689999999998</v>
      </c>
      <c r="J17" s="1552"/>
      <c r="K17" s="1552">
        <v>620.30579999999998</v>
      </c>
      <c r="L17" s="260">
        <v>690.82669999999996</v>
      </c>
      <c r="M17" s="260">
        <v>602.71749999999997</v>
      </c>
      <c r="N17" s="1552">
        <v>861.8442</v>
      </c>
      <c r="O17" s="260">
        <v>672.62360000000001</v>
      </c>
      <c r="P17" s="260">
        <v>725.12829999999997</v>
      </c>
      <c r="Q17" s="1552">
        <v>843.68302247000065</v>
      </c>
      <c r="R17" s="260">
        <v>769.09621319999917</v>
      </c>
      <c r="S17" s="260">
        <v>1114.2761393600006</v>
      </c>
      <c r="T17" s="260">
        <v>1107.8089557999999</v>
      </c>
      <c r="U17" s="260"/>
      <c r="V17" s="260">
        <v>936.01408868000067</v>
      </c>
      <c r="W17" s="260">
        <v>953.48828702999992</v>
      </c>
      <c r="X17" s="260">
        <v>1085.6670223900012</v>
      </c>
      <c r="Y17" s="260">
        <v>982.76921815000071</v>
      </c>
      <c r="Z17" s="260">
        <v>795.20282269000063</v>
      </c>
      <c r="AA17" s="260">
        <v>1713.8452785800002</v>
      </c>
      <c r="AB17" s="260">
        <v>1310.5870470200005</v>
      </c>
      <c r="AC17" s="260">
        <v>2084.4068690599988</v>
      </c>
      <c r="AD17" s="260">
        <v>1591.0361839900008</v>
      </c>
      <c r="AE17" s="260">
        <v>1505.68893637</v>
      </c>
      <c r="AF17" s="260">
        <v>1708.0381175</v>
      </c>
      <c r="AG17" s="260">
        <v>2221.4439380800004</v>
      </c>
      <c r="AH17" s="260"/>
      <c r="AI17" s="260">
        <v>2450.8606358200013</v>
      </c>
      <c r="AJ17" s="260">
        <v>2496.2755505399996</v>
      </c>
      <c r="AK17" s="260">
        <v>2179.3765698800003</v>
      </c>
      <c r="AL17" s="260">
        <v>3379.9056172999976</v>
      </c>
      <c r="AM17" s="260">
        <v>4047.0089973099989</v>
      </c>
      <c r="AN17" s="260">
        <v>4354.284754559998</v>
      </c>
      <c r="AO17" s="260">
        <v>4730.6680894199999</v>
      </c>
      <c r="AP17" s="260">
        <v>5330.2654777200014</v>
      </c>
      <c r="AQ17" s="260">
        <v>3748.4203914200011</v>
      </c>
      <c r="AR17" s="260">
        <v>3442.362243009999</v>
      </c>
      <c r="AS17" s="260">
        <v>2741.1132264199996</v>
      </c>
      <c r="AT17" s="260">
        <v>3758.1488349299993</v>
      </c>
      <c r="AU17" s="260"/>
      <c r="AV17" s="260">
        <v>4052.0043783700007</v>
      </c>
      <c r="AW17" s="260">
        <v>3817.801477460001</v>
      </c>
      <c r="AX17" s="260">
        <v>2659.4771786399992</v>
      </c>
      <c r="AY17" s="260">
        <v>2607.8092669700009</v>
      </c>
      <c r="AZ17" s="260">
        <v>5311.7107210799968</v>
      </c>
      <c r="BA17" s="260">
        <v>6612.4822980699983</v>
      </c>
      <c r="BB17" s="260">
        <v>73303.872340000002</v>
      </c>
      <c r="BC17" s="260">
        <v>6535.8627824099976</v>
      </c>
      <c r="BD17" s="260">
        <v>8907.1465430699991</v>
      </c>
      <c r="BE17" s="260">
        <v>8907.1465400000016</v>
      </c>
      <c r="BF17" s="260">
        <v>8697.4104052000002</v>
      </c>
      <c r="BG17" s="260">
        <v>8322.5219539199952</v>
      </c>
      <c r="BH17" s="260">
        <v>7111.5359533699975</v>
      </c>
      <c r="BI17" s="260">
        <v>4886.3398709599996</v>
      </c>
      <c r="BJ17" s="260">
        <v>2728.5403329799956</v>
      </c>
      <c r="BK17" s="260">
        <v>827.4243301899977</v>
      </c>
      <c r="BL17" s="268">
        <v>1943.135853149998</v>
      </c>
      <c r="BM17" s="268">
        <v>4787.5004993200009</v>
      </c>
      <c r="BN17" s="268">
        <v>4308.1058168099989</v>
      </c>
      <c r="BO17" s="268">
        <v>4337.4154721799969</v>
      </c>
      <c r="BP17" s="268">
        <v>4702.6963364899993</v>
      </c>
      <c r="BQ17" s="238">
        <v>5296.5166326699991</v>
      </c>
      <c r="BR17" s="238">
        <v>5658.6530150799954</v>
      </c>
      <c r="BS17" s="238">
        <v>3719.7861015600001</v>
      </c>
      <c r="BT17" s="238">
        <v>6358.2648921</v>
      </c>
      <c r="BU17" s="238">
        <v>5164.3590190000014</v>
      </c>
      <c r="BV17" s="238">
        <v>5086.335428880001</v>
      </c>
      <c r="BW17" s="238">
        <v>6912.8787057300024</v>
      </c>
      <c r="BX17" s="238">
        <v>7398.8292305199984</v>
      </c>
      <c r="BY17" s="238">
        <v>6800.9180936999965</v>
      </c>
      <c r="BZ17" s="238">
        <v>6562.1016487699981</v>
      </c>
      <c r="CA17" s="238">
        <v>7145.4961751399969</v>
      </c>
      <c r="CB17" s="238">
        <v>6439.83344339</v>
      </c>
      <c r="CC17" s="238">
        <v>6747.4479364599956</v>
      </c>
      <c r="CD17" s="238">
        <v>7230.9511086099956</v>
      </c>
      <c r="CE17" s="238">
        <v>8618.3445808499964</v>
      </c>
      <c r="CF17" s="238">
        <v>7947.4441676399983</v>
      </c>
      <c r="CG17" s="238">
        <v>6898.5880186700024</v>
      </c>
      <c r="CH17" s="238">
        <v>7164.9966187100008</v>
      </c>
      <c r="CI17" s="238">
        <v>5654.4274776900002</v>
      </c>
      <c r="CJ17" s="238">
        <v>4952.9567841599974</v>
      </c>
      <c r="CK17" s="238">
        <v>5113.6438177799964</v>
      </c>
      <c r="CL17" s="238">
        <v>5482.6630166299974</v>
      </c>
      <c r="CM17" s="238">
        <v>4963.5390379699975</v>
      </c>
      <c r="CN17" s="1555">
        <v>6251.7818568900011</v>
      </c>
      <c r="CO17" s="240">
        <v>5469.8916026299976</v>
      </c>
      <c r="CP17" s="238">
        <v>5888.5400061899982</v>
      </c>
      <c r="CQ17" s="238">
        <v>7153.2956209799968</v>
      </c>
      <c r="CR17" s="238">
        <v>7845.2551786499998</v>
      </c>
      <c r="CS17" s="238">
        <v>7920.587929319996</v>
      </c>
      <c r="CT17" s="238">
        <v>8155.6852692700004</v>
      </c>
      <c r="CU17" s="238">
        <v>8730.5566865199999</v>
      </c>
      <c r="CV17" s="238">
        <v>9060.5897581099998</v>
      </c>
      <c r="CW17" s="238">
        <v>9237.5465014400015</v>
      </c>
      <c r="CX17" s="238">
        <v>10078.954988959998</v>
      </c>
      <c r="CY17" s="238">
        <v>10360.075654189999</v>
      </c>
      <c r="CZ17" s="239">
        <v>11828.284264630003</v>
      </c>
      <c r="DA17" s="240">
        <v>8819.3517400000001</v>
      </c>
      <c r="DB17" s="238">
        <v>8069.6007700000009</v>
      </c>
      <c r="DC17" s="238">
        <v>7798.2966027100028</v>
      </c>
      <c r="DD17" s="238">
        <v>11079.327079570001</v>
      </c>
      <c r="DE17" s="238">
        <v>10058.043916379993</v>
      </c>
      <c r="DF17" s="238">
        <v>10167.755240489993</v>
      </c>
      <c r="DG17" s="238">
        <v>10461.073855669996</v>
      </c>
      <c r="DH17" s="238">
        <v>10666.677872220003</v>
      </c>
      <c r="DI17" s="238">
        <v>10726.116383549996</v>
      </c>
      <c r="DJ17" s="238">
        <v>9272.2334281399999</v>
      </c>
      <c r="DK17" s="238">
        <v>9461.0073922400043</v>
      </c>
      <c r="DL17" s="239">
        <v>12876.469049110006</v>
      </c>
      <c r="DM17" s="240">
        <v>12550.569609700002</v>
      </c>
      <c r="DN17" s="238">
        <v>12367.276362150002</v>
      </c>
      <c r="DO17" s="238">
        <v>17387.771034130004</v>
      </c>
      <c r="DP17" s="238">
        <v>18370.705575779994</v>
      </c>
      <c r="DQ17" s="238">
        <v>18426.48744600001</v>
      </c>
      <c r="DR17" s="238">
        <v>18437.242249260016</v>
      </c>
      <c r="DS17" s="238">
        <v>18378.349646410006</v>
      </c>
      <c r="DT17" s="238">
        <v>18471.129724890008</v>
      </c>
      <c r="DU17" s="238">
        <v>18707.736825799999</v>
      </c>
      <c r="DV17" s="238">
        <v>18129.411242830003</v>
      </c>
      <c r="DW17" s="238">
        <v>18261.664174820009</v>
      </c>
      <c r="DX17" s="239">
        <v>18806.705497520008</v>
      </c>
      <c r="DY17" s="240">
        <v>30210.890711939988</v>
      </c>
      <c r="DZ17" s="238">
        <v>29805.443303499997</v>
      </c>
      <c r="EA17" s="238">
        <v>32306.683455840004</v>
      </c>
      <c r="EB17" s="238">
        <v>31934.720387840003</v>
      </c>
      <c r="EC17" s="238">
        <v>32064.689115260011</v>
      </c>
      <c r="ED17" s="238">
        <v>22099.707040760015</v>
      </c>
      <c r="EE17" s="238">
        <v>25177.406661350014</v>
      </c>
      <c r="EF17" s="238">
        <v>26066.613563719995</v>
      </c>
      <c r="EG17" s="238">
        <v>25372.082719580016</v>
      </c>
      <c r="EH17" s="238">
        <v>25444.318041380004</v>
      </c>
      <c r="EI17" s="238">
        <v>26010.758536089998</v>
      </c>
      <c r="EJ17" s="238">
        <v>27649.752567680007</v>
      </c>
      <c r="EK17" s="240">
        <v>37933.646101839971</v>
      </c>
      <c r="EL17" s="238">
        <v>37574.403357680007</v>
      </c>
      <c r="EM17" s="238">
        <v>39974.853689520001</v>
      </c>
      <c r="EN17" s="238">
        <v>45270.936979890008</v>
      </c>
      <c r="EO17" s="238">
        <v>45440.889171959978</v>
      </c>
      <c r="EP17" s="238">
        <v>45403.831173840001</v>
      </c>
      <c r="EQ17" s="238">
        <v>41902.46216824001</v>
      </c>
      <c r="ER17" s="238">
        <v>39611.68636129002</v>
      </c>
      <c r="ES17" s="238">
        <v>42360.842965729971</v>
      </c>
      <c r="ET17" s="238">
        <v>53345.482873359979</v>
      </c>
      <c r="EU17" s="238">
        <v>56831.899620830016</v>
      </c>
      <c r="EV17" s="239">
        <v>50238.674108899999</v>
      </c>
      <c r="EW17" s="240">
        <v>43640.202716959961</v>
      </c>
      <c r="EX17" s="238">
        <v>48790.108946079985</v>
      </c>
      <c r="EY17" s="238">
        <v>57524.034160469964</v>
      </c>
      <c r="EZ17" s="238">
        <v>57852.906527639971</v>
      </c>
      <c r="FA17" s="238">
        <v>58419.434634880017</v>
      </c>
      <c r="FB17" s="238">
        <v>60636.149700339964</v>
      </c>
      <c r="FC17" s="238">
        <v>64347.331727319986</v>
      </c>
      <c r="FD17" s="238">
        <v>45559.349334660001</v>
      </c>
      <c r="FE17" s="238">
        <v>40380.871166580007</v>
      </c>
      <c r="FF17" s="238">
        <v>42054.103175830016</v>
      </c>
      <c r="FG17" s="238">
        <v>36366.721294859999</v>
      </c>
      <c r="FH17" s="239">
        <v>29380.135670320004</v>
      </c>
      <c r="FI17" s="240">
        <v>60615.243034579995</v>
      </c>
      <c r="FJ17" s="238">
        <v>29323.632439500001</v>
      </c>
      <c r="FK17" s="238">
        <v>61454.406141539985</v>
      </c>
      <c r="FL17" s="238">
        <v>65359.411002999994</v>
      </c>
      <c r="FM17" s="238">
        <v>60183.676241919973</v>
      </c>
      <c r="FN17" s="238">
        <v>55863.434969070004</v>
      </c>
      <c r="FO17" s="238">
        <v>53233.098789739968</v>
      </c>
      <c r="FP17" s="238">
        <v>64372.551332389958</v>
      </c>
      <c r="FQ17" s="238">
        <v>57535.944255690039</v>
      </c>
      <c r="FR17" s="238">
        <v>71110.650157720011</v>
      </c>
      <c r="FS17" s="238">
        <v>69455.867435159977</v>
      </c>
      <c r="FT17" s="239">
        <v>24501.915076829995</v>
      </c>
      <c r="FU17" s="240">
        <v>86059.98250437004</v>
      </c>
      <c r="FV17" s="238">
        <v>75310.946486929955</v>
      </c>
      <c r="FW17" s="238">
        <v>76707.415807139958</v>
      </c>
      <c r="FX17" s="238">
        <v>77521.884307119952</v>
      </c>
      <c r="FY17" s="238">
        <v>63038.201112519993</v>
      </c>
      <c r="FZ17" s="238">
        <v>61770.74172903</v>
      </c>
      <c r="GA17" s="238">
        <v>65739.99131656994</v>
      </c>
      <c r="GB17" s="238">
        <v>59704.327637529983</v>
      </c>
      <c r="GC17" s="238">
        <v>58691.036729290005</v>
      </c>
      <c r="GD17" s="238">
        <v>56989.620120510001</v>
      </c>
      <c r="GE17" s="238">
        <v>48836.562738319997</v>
      </c>
      <c r="GF17" s="239">
        <v>41412.9391435</v>
      </c>
      <c r="GG17" s="269"/>
      <c r="GH17" s="265"/>
      <c r="GI17" s="254"/>
      <c r="GJ17" s="265"/>
      <c r="GK17" s="265"/>
    </row>
    <row r="18" spans="1:193" ht="39" customHeight="1" thickBot="1" x14ac:dyDescent="0.5">
      <c r="A18" s="271" t="s">
        <v>140</v>
      </c>
      <c r="B18" s="272">
        <v>3272.03</v>
      </c>
      <c r="C18" s="273">
        <v>3900.92</v>
      </c>
      <c r="D18" s="274">
        <v>5469</v>
      </c>
      <c r="E18" s="275">
        <v>6212.5608000000002</v>
      </c>
      <c r="F18" s="276">
        <v>8147.5420000000004</v>
      </c>
      <c r="G18" s="277">
        <v>10823.29</v>
      </c>
      <c r="H18" s="278">
        <v>11276.4599</v>
      </c>
      <c r="I18" s="278">
        <v>11930.9283</v>
      </c>
      <c r="J18" s="278"/>
      <c r="K18" s="278">
        <v>11442.751700000001</v>
      </c>
      <c r="L18" s="279">
        <v>11973.0708</v>
      </c>
      <c r="M18" s="279">
        <v>11689.6551</v>
      </c>
      <c r="N18" s="278">
        <v>12111.3184</v>
      </c>
      <c r="O18" s="279">
        <v>11973.3869</v>
      </c>
      <c r="P18" s="279">
        <v>11863.940699999999</v>
      </c>
      <c r="Q18" s="278">
        <v>12479.864188549998</v>
      </c>
      <c r="R18" s="279">
        <v>13090.888076670002</v>
      </c>
      <c r="S18" s="279">
        <v>13234.822141640001</v>
      </c>
      <c r="T18" s="279">
        <v>13578.43854626</v>
      </c>
      <c r="U18" s="279"/>
      <c r="V18" s="279">
        <v>12514.266090319999</v>
      </c>
      <c r="W18" s="279">
        <v>12980.37936981</v>
      </c>
      <c r="X18" s="279">
        <v>13358.252797790003</v>
      </c>
      <c r="Y18" s="279">
        <v>13006.202873920001</v>
      </c>
      <c r="Z18" s="279">
        <v>13122.574839870002</v>
      </c>
      <c r="AA18" s="279">
        <v>14021.494563690001</v>
      </c>
      <c r="AB18" s="279">
        <v>13145.71459446</v>
      </c>
      <c r="AC18" s="279">
        <v>13979.50759071</v>
      </c>
      <c r="AD18" s="279">
        <v>14165.245065579998</v>
      </c>
      <c r="AE18" s="279">
        <v>16096.01010204</v>
      </c>
      <c r="AF18" s="279">
        <v>16158.5316965</v>
      </c>
      <c r="AG18" s="279">
        <v>18076.988002009999</v>
      </c>
      <c r="AH18" s="279"/>
      <c r="AI18" s="279">
        <v>18475.143524230003</v>
      </c>
      <c r="AJ18" s="279">
        <v>17984.142121229997</v>
      </c>
      <c r="AK18" s="279">
        <v>18057.531629779998</v>
      </c>
      <c r="AL18" s="279">
        <v>17815.02401981</v>
      </c>
      <c r="AM18" s="279">
        <v>17835.105441160002</v>
      </c>
      <c r="AN18" s="279">
        <v>18594.810965389996</v>
      </c>
      <c r="AO18" s="279">
        <v>21466.980358089997</v>
      </c>
      <c r="AP18" s="279">
        <v>22584.508600050001</v>
      </c>
      <c r="AQ18" s="279">
        <v>23558.024212910004</v>
      </c>
      <c r="AR18" s="279">
        <v>22903.553762469997</v>
      </c>
      <c r="AS18" s="279">
        <v>23858.374998939998</v>
      </c>
      <c r="AT18" s="279">
        <v>25665.264551550001</v>
      </c>
      <c r="AU18" s="279"/>
      <c r="AV18" s="279">
        <v>24645.033507610009</v>
      </c>
      <c r="AW18" s="279">
        <v>25220.008331140001</v>
      </c>
      <c r="AX18" s="279">
        <v>24445.726945959999</v>
      </c>
      <c r="AY18" s="279">
        <v>25811.407521510002</v>
      </c>
      <c r="AZ18" s="279">
        <v>28321.931720009998</v>
      </c>
      <c r="BA18" s="279">
        <v>29925.175468149999</v>
      </c>
      <c r="BB18" s="279">
        <v>96733.742820000014</v>
      </c>
      <c r="BC18" s="279">
        <v>32082.656034429998</v>
      </c>
      <c r="BD18" s="279">
        <v>39776.134653339999</v>
      </c>
      <c r="BE18" s="279">
        <v>39776.134669999999</v>
      </c>
      <c r="BF18" s="279">
        <v>36742.901150260004</v>
      </c>
      <c r="BG18" s="279">
        <v>39248.235081840001</v>
      </c>
      <c r="BH18" s="279">
        <v>37131.011488639997</v>
      </c>
      <c r="BI18" s="279">
        <v>34357.582791780005</v>
      </c>
      <c r="BJ18" s="279">
        <v>34733.148903959998</v>
      </c>
      <c r="BK18" s="279">
        <v>28984.522786799997</v>
      </c>
      <c r="BL18" s="280">
        <v>33782.370743359999</v>
      </c>
      <c r="BM18" s="280">
        <v>35268.754685680004</v>
      </c>
      <c r="BN18" s="280">
        <v>38989.505820600003</v>
      </c>
      <c r="BO18" s="280">
        <v>40636.563667179988</v>
      </c>
      <c r="BP18" s="280">
        <v>40199.788063300002</v>
      </c>
      <c r="BQ18" s="281">
        <v>42063.300660209999</v>
      </c>
      <c r="BR18" s="281">
        <v>40052.120182109997</v>
      </c>
      <c r="BS18" s="281">
        <v>38911.452219180006</v>
      </c>
      <c r="BT18" s="281">
        <v>42628.677410170007</v>
      </c>
      <c r="BU18" s="281">
        <v>40210.921934720012</v>
      </c>
      <c r="BV18" s="281">
        <v>40165.580628609998</v>
      </c>
      <c r="BW18" s="281">
        <v>41097.598614240007</v>
      </c>
      <c r="BX18" s="281">
        <v>41140.334676550003</v>
      </c>
      <c r="BY18" s="281">
        <v>41019.581253009994</v>
      </c>
      <c r="BZ18" s="281">
        <v>45661.274438170003</v>
      </c>
      <c r="CA18" s="281">
        <v>51723.410143119996</v>
      </c>
      <c r="CB18" s="281">
        <v>52485.682039359999</v>
      </c>
      <c r="CC18" s="281">
        <v>54084.71173201999</v>
      </c>
      <c r="CD18" s="281">
        <v>55029.892793209998</v>
      </c>
      <c r="CE18" s="281">
        <v>55406.374730399999</v>
      </c>
      <c r="CF18" s="281">
        <v>61659.093250049991</v>
      </c>
      <c r="CG18" s="281">
        <v>60807.400047880008</v>
      </c>
      <c r="CH18" s="281">
        <v>60568.1625403</v>
      </c>
      <c r="CI18" s="281">
        <v>57724.734278040007</v>
      </c>
      <c r="CJ18" s="281">
        <v>55292.281860580006</v>
      </c>
      <c r="CK18" s="281">
        <v>54449.589777810004</v>
      </c>
      <c r="CL18" s="281">
        <v>55526.642990230008</v>
      </c>
      <c r="CM18" s="281">
        <v>56760.750572109988</v>
      </c>
      <c r="CN18" s="282">
        <v>59999.328667720009</v>
      </c>
      <c r="CO18" s="283">
        <v>56309.074208860002</v>
      </c>
      <c r="CP18" s="281">
        <v>56750.68261399999</v>
      </c>
      <c r="CQ18" s="281">
        <v>59004.28023638</v>
      </c>
      <c r="CR18" s="281">
        <v>58752.740145470001</v>
      </c>
      <c r="CS18" s="281">
        <v>62853.721820989995</v>
      </c>
      <c r="CT18" s="281">
        <v>62726.802605650009</v>
      </c>
      <c r="CU18" s="281">
        <v>61849.482204550004</v>
      </c>
      <c r="CV18" s="281">
        <v>61994.484846310006</v>
      </c>
      <c r="CW18" s="281">
        <v>62353.613217160011</v>
      </c>
      <c r="CX18" s="281">
        <v>61563.671422419997</v>
      </c>
      <c r="CY18" s="281">
        <v>66236.011088839994</v>
      </c>
      <c r="CZ18" s="284">
        <v>68382.161939590005</v>
      </c>
      <c r="DA18" s="283">
        <v>63269.569810000001</v>
      </c>
      <c r="DB18" s="281">
        <v>62878.044329999997</v>
      </c>
      <c r="DC18" s="281">
        <v>78435.30571298</v>
      </c>
      <c r="DD18" s="281">
        <v>79542.942388420008</v>
      </c>
      <c r="DE18" s="281">
        <v>77095.515512419996</v>
      </c>
      <c r="DF18" s="281">
        <v>77043.844734140002</v>
      </c>
      <c r="DG18" s="281">
        <v>75441.001030599989</v>
      </c>
      <c r="DH18" s="281">
        <v>76337.292934430006</v>
      </c>
      <c r="DI18" s="281">
        <v>74554.699730780005</v>
      </c>
      <c r="DJ18" s="281">
        <v>73427.704845209999</v>
      </c>
      <c r="DK18" s="281">
        <v>73290.720485950005</v>
      </c>
      <c r="DL18" s="284">
        <v>79976.177038600013</v>
      </c>
      <c r="DM18" s="283">
        <v>78613.289615720001</v>
      </c>
      <c r="DN18" s="281">
        <v>81937.066478760011</v>
      </c>
      <c r="DO18" s="281">
        <v>94536.659437599985</v>
      </c>
      <c r="DP18" s="281">
        <v>106187.09220254999</v>
      </c>
      <c r="DQ18" s="281">
        <v>109117.23199740001</v>
      </c>
      <c r="DR18" s="281">
        <v>105948.10455661002</v>
      </c>
      <c r="DS18" s="281">
        <v>103923.56797689</v>
      </c>
      <c r="DT18" s="281">
        <v>102742.16827803999</v>
      </c>
      <c r="DU18" s="281">
        <v>111006.63148858002</v>
      </c>
      <c r="DV18" s="281">
        <v>114242.80025038001</v>
      </c>
      <c r="DW18" s="281">
        <v>111657.8823824</v>
      </c>
      <c r="DX18" s="284">
        <v>115665.82288413</v>
      </c>
      <c r="DY18" s="283">
        <v>128492.31602874998</v>
      </c>
      <c r="DZ18" s="281">
        <v>127387.37757125001</v>
      </c>
      <c r="EA18" s="281">
        <v>127784.02778610001</v>
      </c>
      <c r="EB18" s="281">
        <v>142658.52882741002</v>
      </c>
      <c r="EC18" s="281">
        <v>145684.77285141</v>
      </c>
      <c r="ED18" s="281">
        <v>137851.68520891003</v>
      </c>
      <c r="EE18" s="281">
        <v>136584.12148384002</v>
      </c>
      <c r="EF18" s="281">
        <v>142089.31374272998</v>
      </c>
      <c r="EG18" s="281">
        <v>136958.82093886004</v>
      </c>
      <c r="EH18" s="281">
        <v>137542.63829203998</v>
      </c>
      <c r="EI18" s="281">
        <v>134682.37285265001</v>
      </c>
      <c r="EJ18" s="281">
        <v>135814.22122790001</v>
      </c>
      <c r="EK18" s="283">
        <f t="shared" ref="EK18:FH18" si="3">EK17+EK16+EK15+EK10+EK4</f>
        <v>147975.70353796997</v>
      </c>
      <c r="EL18" s="281">
        <f t="shared" si="3"/>
        <v>153878.29739027002</v>
      </c>
      <c r="EM18" s="281">
        <f t="shared" si="3"/>
        <v>161358.21632549001</v>
      </c>
      <c r="EN18" s="281">
        <f t="shared" si="3"/>
        <v>161787.36779427002</v>
      </c>
      <c r="EO18" s="281">
        <f t="shared" si="3"/>
        <v>157058.17873890998</v>
      </c>
      <c r="EP18" s="281">
        <f t="shared" si="3"/>
        <v>154839.27074707</v>
      </c>
      <c r="EQ18" s="281">
        <f t="shared" si="3"/>
        <v>151951.65620408003</v>
      </c>
      <c r="ER18" s="281">
        <f t="shared" si="3"/>
        <v>158138.64015203004</v>
      </c>
      <c r="ES18" s="281">
        <f t="shared" si="3"/>
        <v>167945.86050248999</v>
      </c>
      <c r="ET18" s="281">
        <f t="shared" si="3"/>
        <v>204541.09982457996</v>
      </c>
      <c r="EU18" s="281">
        <f t="shared" si="3"/>
        <v>203995.49032004</v>
      </c>
      <c r="EV18" s="284">
        <f t="shared" si="3"/>
        <v>210797.93075062003</v>
      </c>
      <c r="EW18" s="283">
        <f t="shared" si="3"/>
        <v>209804.93056439995</v>
      </c>
      <c r="EX18" s="281">
        <f t="shared" si="3"/>
        <v>216957.47542634001</v>
      </c>
      <c r="EY18" s="281">
        <f t="shared" si="3"/>
        <v>223485.49056578998</v>
      </c>
      <c r="EZ18" s="281">
        <f t="shared" si="3"/>
        <v>224385.23623442999</v>
      </c>
      <c r="FA18" s="281">
        <f t="shared" si="3"/>
        <v>233265.72534743001</v>
      </c>
      <c r="FB18" s="281">
        <f t="shared" si="3"/>
        <v>228918.94828799999</v>
      </c>
      <c r="FC18" s="281">
        <f t="shared" si="3"/>
        <v>231227.79845886998</v>
      </c>
      <c r="FD18" s="281">
        <f t="shared" si="3"/>
        <v>209418.62439163998</v>
      </c>
      <c r="FE18" s="281">
        <f t="shared" si="3"/>
        <v>174200.93420957003</v>
      </c>
      <c r="FF18" s="281">
        <f t="shared" si="3"/>
        <v>182835.83156009001</v>
      </c>
      <c r="FG18" s="281">
        <f t="shared" si="3"/>
        <v>169268.07426568001</v>
      </c>
      <c r="FH18" s="284">
        <f t="shared" si="3"/>
        <v>174983.22845183001</v>
      </c>
      <c r="FI18" s="283">
        <v>212781.74473223998</v>
      </c>
      <c r="FJ18" s="281">
        <v>184069.12258281998</v>
      </c>
      <c r="FK18" s="281">
        <v>215941.01978016997</v>
      </c>
      <c r="FL18" s="281">
        <v>228647.42034067996</v>
      </c>
      <c r="FM18" s="281">
        <v>227241.30597393995</v>
      </c>
      <c r="FN18" s="281">
        <v>232068.3945234</v>
      </c>
      <c r="FO18" s="281">
        <v>239626.74525674994</v>
      </c>
      <c r="FP18" s="281">
        <v>254990.37415931994</v>
      </c>
      <c r="FQ18" s="281">
        <v>257288.21805939006</v>
      </c>
      <c r="FR18" s="281">
        <v>272773.33487269998</v>
      </c>
      <c r="FS18" s="281">
        <v>264433.55886618997</v>
      </c>
      <c r="FT18" s="284">
        <v>231322.65906793004</v>
      </c>
      <c r="FU18" s="283">
        <v>301260.23861657002</v>
      </c>
      <c r="FV18" s="281">
        <v>300263.61967193999</v>
      </c>
      <c r="FW18" s="281">
        <v>313398.10587822995</v>
      </c>
      <c r="FX18" s="281">
        <v>278551.17411672999</v>
      </c>
      <c r="FY18" s="281">
        <v>248307.78569322001</v>
      </c>
      <c r="FZ18" s="281">
        <v>252265.92198802999</v>
      </c>
      <c r="GA18" s="281">
        <v>252294.49588835993</v>
      </c>
      <c r="GB18" s="281">
        <v>255807.13367263004</v>
      </c>
      <c r="GC18" s="281">
        <f>GC4+GC10+GC15+GC16+GC17</f>
        <v>278321.90156337002</v>
      </c>
      <c r="GD18" s="281">
        <f>GD4+GD10+GD15+GD16+GD17</f>
        <v>256538.95995743002</v>
      </c>
      <c r="GE18" s="281">
        <f t="shared" ref="GE18:GF18" si="4">GE4+GE10+GE15+GE16+GE17</f>
        <v>255051.59872323004</v>
      </c>
      <c r="GF18" s="284">
        <f t="shared" si="4"/>
        <v>270578.56481879001</v>
      </c>
      <c r="GG18" s="269"/>
      <c r="GH18" s="265"/>
      <c r="GI18" s="254"/>
      <c r="GJ18" s="265"/>
      <c r="GK18" s="265"/>
    </row>
    <row r="19" spans="1:193" ht="41.25" customHeight="1" thickTop="1" x14ac:dyDescent="0.45">
      <c r="A19" s="195"/>
      <c r="N19" s="285"/>
      <c r="O19" s="285"/>
      <c r="P19" s="285"/>
      <c r="Q19" s="285"/>
      <c r="AA19" s="260"/>
      <c r="BS19" s="286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</row>
    <row r="20" spans="1:193" ht="39" customHeight="1" x14ac:dyDescent="0.45">
      <c r="CE20" s="251"/>
      <c r="CF20" s="251"/>
      <c r="CG20" s="251"/>
      <c r="CH20" s="251"/>
    </row>
    <row r="21" spans="1:193" ht="18.5" x14ac:dyDescent="0.45"/>
    <row r="22" spans="1:193" ht="18.5" x14ac:dyDescent="0.45"/>
    <row r="23" spans="1:193" ht="18.5" x14ac:dyDescent="0.45"/>
    <row r="24" spans="1:193" ht="18.5" x14ac:dyDescent="0.45"/>
    <row r="25" spans="1:193" ht="18.5" x14ac:dyDescent="0.45"/>
    <row r="26" spans="1:193" ht="18.5" x14ac:dyDescent="0.45"/>
    <row r="27" spans="1:193" ht="18.5" x14ac:dyDescent="0.45"/>
    <row r="28" spans="1:193" ht="18.5" x14ac:dyDescent="0.45"/>
    <row r="29" spans="1:193" ht="18.5" x14ac:dyDescent="0.45"/>
    <row r="30" spans="1:193" ht="18.5" x14ac:dyDescent="0.45">
      <c r="C30" s="199" t="e">
        <f>#REF!/10</f>
        <v>#REF!</v>
      </c>
      <c r="CN30" s="199"/>
    </row>
    <row r="31" spans="1:193" ht="18.5" x14ac:dyDescent="0.45">
      <c r="C31" s="199" t="e">
        <f>#REF!/10</f>
        <v>#REF!</v>
      </c>
      <c r="CN31" s="199"/>
    </row>
    <row r="32" spans="1:193" ht="18.5" x14ac:dyDescent="0.45">
      <c r="C32" s="199" t="e">
        <f>#REF!/10</f>
        <v>#REF!</v>
      </c>
      <c r="CN32" s="199"/>
    </row>
    <row r="33" spans="3:92" ht="18.5" x14ac:dyDescent="0.45">
      <c r="C33" s="199" t="e">
        <f>#REF!/10</f>
        <v>#REF!</v>
      </c>
      <c r="CN33" s="199"/>
    </row>
    <row r="34" spans="3:92" ht="18.5" x14ac:dyDescent="0.45">
      <c r="C34" s="199" t="e">
        <f>#REF!/10</f>
        <v>#REF!</v>
      </c>
      <c r="CN34" s="199"/>
    </row>
    <row r="35" spans="3:92" ht="18.5" x14ac:dyDescent="0.45">
      <c r="C35" s="199" t="e">
        <f>#REF!/10</f>
        <v>#REF!</v>
      </c>
      <c r="CN35" s="199"/>
    </row>
    <row r="36" spans="3:92" ht="18.5" x14ac:dyDescent="0.45">
      <c r="C36" s="199" t="e">
        <f>#REF!/10</f>
        <v>#REF!</v>
      </c>
      <c r="CN36" s="199"/>
    </row>
    <row r="37" spans="3:92" ht="18.5" x14ac:dyDescent="0.45">
      <c r="C37" s="199" t="e">
        <f>#REF!/10</f>
        <v>#REF!</v>
      </c>
      <c r="CN37" s="199"/>
    </row>
    <row r="38" spans="3:92" ht="18.5" x14ac:dyDescent="0.45">
      <c r="C38" s="199">
        <f t="shared" ref="C38:C64" si="5">C21/10</f>
        <v>0</v>
      </c>
      <c r="CN38" s="199"/>
    </row>
    <row r="39" spans="3:92" ht="18.5" x14ac:dyDescent="0.45">
      <c r="C39" s="199">
        <f t="shared" si="5"/>
        <v>0</v>
      </c>
      <c r="CN39" s="199"/>
    </row>
    <row r="40" spans="3:92" ht="18.5" x14ac:dyDescent="0.45">
      <c r="C40" s="199">
        <f t="shared" si="5"/>
        <v>0</v>
      </c>
      <c r="CN40" s="199"/>
    </row>
    <row r="41" spans="3:92" ht="18.5" x14ac:dyDescent="0.45">
      <c r="C41" s="199">
        <f t="shared" si="5"/>
        <v>0</v>
      </c>
      <c r="CN41" s="199"/>
    </row>
    <row r="42" spans="3:92" ht="18.5" x14ac:dyDescent="0.45">
      <c r="C42" s="199">
        <f t="shared" si="5"/>
        <v>0</v>
      </c>
      <c r="CN42" s="199"/>
    </row>
    <row r="43" spans="3:92" ht="18.5" x14ac:dyDescent="0.45">
      <c r="C43" s="199">
        <f t="shared" si="5"/>
        <v>0</v>
      </c>
      <c r="CN43" s="199"/>
    </row>
    <row r="44" spans="3:92" ht="18.5" x14ac:dyDescent="0.45">
      <c r="C44" s="199">
        <f t="shared" si="5"/>
        <v>0</v>
      </c>
      <c r="CN44" s="199"/>
    </row>
    <row r="45" spans="3:92" ht="18.5" x14ac:dyDescent="0.45">
      <c r="C45" s="199">
        <f t="shared" si="5"/>
        <v>0</v>
      </c>
      <c r="CN45" s="199"/>
    </row>
    <row r="46" spans="3:92" ht="18.5" x14ac:dyDescent="0.45">
      <c r="C46" s="199">
        <f t="shared" si="5"/>
        <v>0</v>
      </c>
      <c r="CN46" s="199"/>
    </row>
    <row r="47" spans="3:92" ht="18.5" x14ac:dyDescent="0.45">
      <c r="C47" s="199" t="e">
        <f t="shared" si="5"/>
        <v>#REF!</v>
      </c>
      <c r="CN47" s="199"/>
    </row>
    <row r="48" spans="3:92" ht="18.5" x14ac:dyDescent="0.45">
      <c r="C48" s="199" t="e">
        <f t="shared" si="5"/>
        <v>#REF!</v>
      </c>
      <c r="CN48" s="199"/>
    </row>
    <row r="49" spans="3:92" ht="18.5" x14ac:dyDescent="0.45">
      <c r="C49" s="199" t="e">
        <f t="shared" si="5"/>
        <v>#REF!</v>
      </c>
      <c r="CN49" s="199"/>
    </row>
    <row r="50" spans="3:92" ht="18.5" x14ac:dyDescent="0.45">
      <c r="C50" s="199" t="e">
        <f t="shared" si="5"/>
        <v>#REF!</v>
      </c>
      <c r="CN50" s="199"/>
    </row>
    <row r="51" spans="3:92" ht="18.5" x14ac:dyDescent="0.45">
      <c r="C51" s="199" t="e">
        <f t="shared" si="5"/>
        <v>#REF!</v>
      </c>
      <c r="CN51" s="199"/>
    </row>
    <row r="52" spans="3:92" ht="18.5" x14ac:dyDescent="0.45">
      <c r="C52" s="199" t="e">
        <f t="shared" si="5"/>
        <v>#REF!</v>
      </c>
      <c r="CN52" s="199"/>
    </row>
    <row r="53" spans="3:92" ht="18.5" x14ac:dyDescent="0.45">
      <c r="C53" s="199" t="e">
        <f t="shared" si="5"/>
        <v>#REF!</v>
      </c>
      <c r="CN53" s="199"/>
    </row>
    <row r="54" spans="3:92" ht="18.5" x14ac:dyDescent="0.45">
      <c r="C54" s="199" t="e">
        <f t="shared" si="5"/>
        <v>#REF!</v>
      </c>
      <c r="CN54" s="199"/>
    </row>
    <row r="55" spans="3:92" ht="18.5" x14ac:dyDescent="0.45">
      <c r="C55" s="199">
        <f t="shared" si="5"/>
        <v>0</v>
      </c>
      <c r="CN55" s="199"/>
    </row>
    <row r="56" spans="3:92" ht="18.5" x14ac:dyDescent="0.45">
      <c r="C56" s="199">
        <f t="shared" si="5"/>
        <v>0</v>
      </c>
      <c r="CN56" s="199"/>
    </row>
    <row r="57" spans="3:92" ht="18.5" x14ac:dyDescent="0.45">
      <c r="C57" s="199">
        <f t="shared" si="5"/>
        <v>0</v>
      </c>
      <c r="CN57" s="199"/>
    </row>
    <row r="58" spans="3:92" ht="18.5" x14ac:dyDescent="0.45">
      <c r="C58" s="199">
        <f t="shared" si="5"/>
        <v>0</v>
      </c>
      <c r="CN58" s="199"/>
    </row>
    <row r="59" spans="3:92" ht="18.5" x14ac:dyDescent="0.45">
      <c r="C59" s="199">
        <f t="shared" si="5"/>
        <v>0</v>
      </c>
      <c r="CN59" s="199"/>
    </row>
    <row r="60" spans="3:92" ht="18.5" x14ac:dyDescent="0.45">
      <c r="C60" s="199">
        <f t="shared" si="5"/>
        <v>0</v>
      </c>
      <c r="CN60" s="199"/>
    </row>
    <row r="61" spans="3:92" ht="18.5" x14ac:dyDescent="0.45">
      <c r="C61" s="199">
        <f t="shared" si="5"/>
        <v>0</v>
      </c>
      <c r="CN61" s="199"/>
    </row>
    <row r="62" spans="3:92" ht="18.5" x14ac:dyDescent="0.45">
      <c r="C62" s="199">
        <f t="shared" si="5"/>
        <v>0</v>
      </c>
      <c r="CN62" s="199"/>
    </row>
    <row r="63" spans="3:92" ht="18.5" x14ac:dyDescent="0.45">
      <c r="C63" s="199">
        <f t="shared" si="5"/>
        <v>0</v>
      </c>
      <c r="CN63" s="199"/>
    </row>
    <row r="64" spans="3:92" ht="18.5" x14ac:dyDescent="0.45">
      <c r="C64" s="199" t="e">
        <f t="shared" si="5"/>
        <v>#REF!</v>
      </c>
      <c r="CN64" s="199"/>
    </row>
    <row r="65" spans="92:92" ht="18.5" x14ac:dyDescent="0.45">
      <c r="CN65" s="199"/>
    </row>
    <row r="80" spans="92:92" ht="18.5" x14ac:dyDescent="0.45">
      <c r="CN80" s="199"/>
    </row>
    <row r="81" spans="92:92" ht="18.5" x14ac:dyDescent="0.45">
      <c r="CN81" s="199"/>
    </row>
    <row r="82" spans="92:92" ht="18.5" x14ac:dyDescent="0.45">
      <c r="CN82" s="199"/>
    </row>
    <row r="83" spans="92:92" ht="18.5" x14ac:dyDescent="0.45">
      <c r="CN83" s="199"/>
    </row>
    <row r="84" spans="92:92" ht="18.5" x14ac:dyDescent="0.45">
      <c r="CN84" s="199"/>
    </row>
    <row r="85" spans="92:92" ht="18.5" x14ac:dyDescent="0.45">
      <c r="CN85" s="199"/>
    </row>
    <row r="86" spans="92:92" ht="18.5" x14ac:dyDescent="0.45">
      <c r="CN86" s="199"/>
    </row>
    <row r="87" spans="92:92" ht="18.5" x14ac:dyDescent="0.45">
      <c r="CN87" s="199"/>
    </row>
    <row r="88" spans="92:92" ht="18.5" x14ac:dyDescent="0.45">
      <c r="CN88" s="199"/>
    </row>
    <row r="89" spans="92:92" ht="18.5" x14ac:dyDescent="0.45">
      <c r="CN89" s="199"/>
    </row>
    <row r="90" spans="92:92" ht="18.5" x14ac:dyDescent="0.45">
      <c r="CN90" s="199"/>
    </row>
    <row r="91" spans="92:92" ht="18.5" x14ac:dyDescent="0.45">
      <c r="CN91" s="199"/>
    </row>
    <row r="92" spans="92:92" ht="18.5" x14ac:dyDescent="0.45">
      <c r="CN92" s="199"/>
    </row>
    <row r="93" spans="92:92" ht="18.5" x14ac:dyDescent="0.45">
      <c r="CN93" s="199"/>
    </row>
    <row r="94" spans="92:92" ht="18.5" x14ac:dyDescent="0.45">
      <c r="CN94" s="199"/>
    </row>
    <row r="95" spans="92:92" ht="18.5" x14ac:dyDescent="0.45">
      <c r="CN95" s="199"/>
    </row>
    <row r="96" spans="92:92" ht="18.5" x14ac:dyDescent="0.45">
      <c r="CN96" s="199"/>
    </row>
    <row r="97" spans="92:92" ht="18.5" x14ac:dyDescent="0.45">
      <c r="CN97" s="199"/>
    </row>
    <row r="98" spans="92:92" ht="18.5" x14ac:dyDescent="0.45">
      <c r="CN98" s="199"/>
    </row>
    <row r="99" spans="92:92" ht="18.5" x14ac:dyDescent="0.45">
      <c r="CN99" s="199"/>
    </row>
    <row r="100" spans="92:92" ht="18.5" x14ac:dyDescent="0.45">
      <c r="CN100" s="199"/>
    </row>
    <row r="101" spans="92:92" ht="18.5" x14ac:dyDescent="0.45">
      <c r="CN101" s="199"/>
    </row>
  </sheetData>
  <mergeCells count="14">
    <mergeCell ref="CC2:CN2"/>
    <mergeCell ref="A2:A3"/>
    <mergeCell ref="V2:AG2"/>
    <mergeCell ref="AI2:AT2"/>
    <mergeCell ref="BE2:BM2"/>
    <mergeCell ref="BQ2:CB2"/>
    <mergeCell ref="FI2:FT2"/>
    <mergeCell ref="FU2:GF2"/>
    <mergeCell ref="CO2:CZ2"/>
    <mergeCell ref="DA2:DL2"/>
    <mergeCell ref="DM2:DX2"/>
    <mergeCell ref="DY2:EJ2"/>
    <mergeCell ref="EK2:EV2"/>
    <mergeCell ref="EW2:FH2"/>
  </mergeCells>
  <phoneticPr fontId="153" type="noConversion"/>
  <printOptions horizontalCentered="1"/>
  <pageMargins left="0" right="0" top="0.51181102362204722" bottom="0.78740157480314965" header="0.51181102362204722" footer="0.51181102362204722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9C1E0-2372-4947-ABD4-976800B212F0}">
  <dimension ref="A1:GI13"/>
  <sheetViews>
    <sheetView showGridLines="0" view="pageBreakPreview" zoomScale="70" zoomScaleNormal="100" zoomScaleSheetLayoutView="70" workbookViewId="0">
      <pane xSplit="1" ySplit="3" topLeftCell="FQ4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17" x14ac:dyDescent="0.4"/>
  <cols>
    <col min="1" max="1" width="28.81640625" style="2" customWidth="1"/>
    <col min="2" max="2" width="52.6328125" style="2" hidden="1" customWidth="1"/>
    <col min="3" max="3" width="10.1796875" style="2" hidden="1" customWidth="1"/>
    <col min="4" max="6" width="10.453125" style="2" hidden="1" customWidth="1"/>
    <col min="7" max="9" width="12.453125" style="2" hidden="1" customWidth="1"/>
    <col min="10" max="10" width="2.81640625" style="2" hidden="1" customWidth="1"/>
    <col min="11" max="11" width="11.81640625" style="2" hidden="1" customWidth="1"/>
    <col min="12" max="19" width="12.453125" style="2" hidden="1" customWidth="1"/>
    <col min="20" max="20" width="12.1796875" style="2" hidden="1" customWidth="1"/>
    <col min="21" max="21" width="2.1796875" style="2" hidden="1" customWidth="1"/>
    <col min="22" max="24" width="12.453125" style="2" hidden="1" customWidth="1"/>
    <col min="25" max="25" width="12.81640625" style="2" hidden="1" customWidth="1"/>
    <col min="26" max="26" width="12.1796875" style="2" hidden="1" customWidth="1"/>
    <col min="27" max="27" width="11.81640625" style="2" hidden="1" customWidth="1"/>
    <col min="28" max="28" width="13" style="2" hidden="1" customWidth="1"/>
    <col min="29" max="29" width="12.1796875" style="2" hidden="1" customWidth="1"/>
    <col min="30" max="30" width="12.81640625" style="2" hidden="1" customWidth="1"/>
    <col min="31" max="31" width="12.54296875" style="2" hidden="1" customWidth="1"/>
    <col min="32" max="32" width="11.81640625" style="2" hidden="1" customWidth="1"/>
    <col min="33" max="33" width="12.1796875" style="2" hidden="1" customWidth="1"/>
    <col min="34" max="34" width="3" style="2" hidden="1" customWidth="1"/>
    <col min="35" max="35" width="11.54296875" style="2" hidden="1" customWidth="1"/>
    <col min="36" max="36" width="12.54296875" style="2" hidden="1" customWidth="1"/>
    <col min="37" max="40" width="11.54296875" style="2" hidden="1" customWidth="1"/>
    <col min="41" max="45" width="12" style="2" hidden="1" customWidth="1"/>
    <col min="46" max="46" width="11.54296875" style="2" hidden="1" customWidth="1"/>
    <col min="47" max="47" width="1.1796875" style="2" hidden="1" customWidth="1"/>
    <col min="48" max="52" width="11.54296875" style="2" hidden="1" customWidth="1"/>
    <col min="53" max="55" width="12.1796875" style="2" hidden="1" customWidth="1"/>
    <col min="56" max="72" width="15" style="2" hidden="1" customWidth="1"/>
    <col min="73" max="137" width="15.1796875" style="2" hidden="1" customWidth="1"/>
    <col min="138" max="157" width="14.453125" style="2" hidden="1" customWidth="1"/>
    <col min="158" max="172" width="15.1796875" style="2" hidden="1" customWidth="1"/>
    <col min="173" max="185" width="15.1796875" style="2" customWidth="1"/>
    <col min="186" max="186" width="9.1796875" style="2"/>
    <col min="187" max="187" width="19.54296875" style="2" bestFit="1" customWidth="1"/>
    <col min="188" max="189" width="18.08984375" style="2" bestFit="1" customWidth="1"/>
    <col min="190" max="190" width="9.1796875" style="2"/>
    <col min="191" max="191" width="17.1796875" style="2" customWidth="1"/>
    <col min="192" max="16384" width="9.1796875" style="2"/>
  </cols>
  <sheetData>
    <row r="1" spans="1:191" ht="36" customHeight="1" thickBot="1" x14ac:dyDescent="0.5">
      <c r="A1" s="287" t="s">
        <v>170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/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/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/>
      <c r="FY1" s="199"/>
      <c r="FZ1" s="199"/>
      <c r="GA1" s="199"/>
      <c r="GB1" s="199"/>
      <c r="GC1" s="199"/>
    </row>
    <row r="2" spans="1:191" ht="30" customHeight="1" thickTop="1" thickBot="1" x14ac:dyDescent="0.5">
      <c r="A2" s="1967" t="s">
        <v>129</v>
      </c>
      <c r="B2" s="1556" t="s">
        <v>171</v>
      </c>
      <c r="C2" s="1556" t="s">
        <v>172</v>
      </c>
      <c r="D2" s="1556" t="s">
        <v>173</v>
      </c>
      <c r="E2" s="1557">
        <v>2008</v>
      </c>
      <c r="F2" s="1557">
        <v>2009</v>
      </c>
      <c r="G2" s="289">
        <v>2010</v>
      </c>
      <c r="H2" s="215">
        <v>2011</v>
      </c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4">
        <v>2011</v>
      </c>
      <c r="U2" s="209"/>
      <c r="V2" s="1962">
        <v>2012</v>
      </c>
      <c r="W2" s="1962"/>
      <c r="X2" s="1962"/>
      <c r="Y2" s="1962"/>
      <c r="Z2" s="1962"/>
      <c r="AA2" s="1962"/>
      <c r="AB2" s="1962"/>
      <c r="AC2" s="1962"/>
      <c r="AD2" s="1962"/>
      <c r="AE2" s="1962"/>
      <c r="AF2" s="1962"/>
      <c r="AG2" s="1962"/>
      <c r="AH2" s="209"/>
      <c r="AI2" s="1962">
        <v>2013</v>
      </c>
      <c r="AJ2" s="1962"/>
      <c r="AK2" s="1962"/>
      <c r="AL2" s="1962"/>
      <c r="AM2" s="1962"/>
      <c r="AN2" s="1962"/>
      <c r="AO2" s="1962"/>
      <c r="AP2" s="1962"/>
      <c r="AQ2" s="1962"/>
      <c r="AR2" s="1962"/>
      <c r="AS2" s="1962"/>
      <c r="AT2" s="1962"/>
      <c r="AU2" s="215"/>
      <c r="AV2" s="290">
        <v>2014</v>
      </c>
      <c r="AW2" s="291"/>
      <c r="AX2" s="291"/>
      <c r="AY2" s="291"/>
      <c r="AZ2" s="291"/>
      <c r="BA2" s="211">
        <v>2014</v>
      </c>
      <c r="BB2" s="1961">
        <v>2015</v>
      </c>
      <c r="BC2" s="1962"/>
      <c r="BD2" s="1962"/>
      <c r="BE2" s="1962"/>
      <c r="BF2" s="1962"/>
      <c r="BG2" s="1962"/>
      <c r="BH2" s="1962"/>
      <c r="BI2" s="1962"/>
      <c r="BJ2" s="1962"/>
      <c r="BK2" s="1962"/>
      <c r="BL2" s="1962"/>
      <c r="BM2" s="1962"/>
      <c r="BN2" s="1961">
        <v>2016</v>
      </c>
      <c r="BO2" s="1962"/>
      <c r="BP2" s="1962"/>
      <c r="BQ2" s="1962"/>
      <c r="BR2" s="1962"/>
      <c r="BS2" s="1962"/>
      <c r="BT2" s="1962"/>
      <c r="BU2" s="1962"/>
      <c r="BV2" s="1962"/>
      <c r="BW2" s="1962"/>
      <c r="BX2" s="1962"/>
      <c r="BY2" s="1962"/>
      <c r="BZ2" s="1961">
        <v>2017</v>
      </c>
      <c r="CA2" s="1962"/>
      <c r="CB2" s="1962"/>
      <c r="CC2" s="1962"/>
      <c r="CD2" s="1962"/>
      <c r="CE2" s="1962"/>
      <c r="CF2" s="1962"/>
      <c r="CG2" s="1962"/>
      <c r="CH2" s="1962"/>
      <c r="CI2" s="1962"/>
      <c r="CJ2" s="1962"/>
      <c r="CK2" s="1962"/>
      <c r="CL2" s="1961">
        <v>2018</v>
      </c>
      <c r="CM2" s="1962"/>
      <c r="CN2" s="1962"/>
      <c r="CO2" s="1962"/>
      <c r="CP2" s="1962"/>
      <c r="CQ2" s="1962"/>
      <c r="CR2" s="1962"/>
      <c r="CS2" s="1962"/>
      <c r="CT2" s="1962"/>
      <c r="CU2" s="1962"/>
      <c r="CV2" s="1962"/>
      <c r="CW2" s="1963"/>
      <c r="CX2" s="1961">
        <v>2019</v>
      </c>
      <c r="CY2" s="1962"/>
      <c r="CZ2" s="1962"/>
      <c r="DA2" s="1962"/>
      <c r="DB2" s="1962"/>
      <c r="DC2" s="1962"/>
      <c r="DD2" s="1962"/>
      <c r="DE2" s="1962"/>
      <c r="DF2" s="1962"/>
      <c r="DG2" s="1962"/>
      <c r="DH2" s="1962"/>
      <c r="DI2" s="1963"/>
      <c r="DJ2" s="1961">
        <v>2020</v>
      </c>
      <c r="DK2" s="1962"/>
      <c r="DL2" s="1962"/>
      <c r="DM2" s="1962"/>
      <c r="DN2" s="1962"/>
      <c r="DO2" s="1962"/>
      <c r="DP2" s="1962"/>
      <c r="DQ2" s="1962"/>
      <c r="DR2" s="1962"/>
      <c r="DS2" s="1962"/>
      <c r="DT2" s="1962"/>
      <c r="DU2" s="1963"/>
      <c r="DV2" s="1961">
        <v>2021</v>
      </c>
      <c r="DW2" s="1962"/>
      <c r="DX2" s="1962"/>
      <c r="DY2" s="1962"/>
      <c r="DZ2" s="1962"/>
      <c r="EA2" s="1962"/>
      <c r="EB2" s="1962"/>
      <c r="EC2" s="1962"/>
      <c r="ED2" s="1962"/>
      <c r="EE2" s="1962"/>
      <c r="EF2" s="1962"/>
      <c r="EG2" s="1963"/>
      <c r="EH2" s="1961">
        <v>2022</v>
      </c>
      <c r="EI2" s="1962"/>
      <c r="EJ2" s="1962"/>
      <c r="EK2" s="1962"/>
      <c r="EL2" s="1962"/>
      <c r="EM2" s="1962"/>
      <c r="EN2" s="1962"/>
      <c r="EO2" s="1962"/>
      <c r="EP2" s="1962"/>
      <c r="EQ2" s="1962"/>
      <c r="ER2" s="1962"/>
      <c r="ES2" s="1963"/>
      <c r="ET2" s="1961">
        <v>2023</v>
      </c>
      <c r="EU2" s="1962"/>
      <c r="EV2" s="1962"/>
      <c r="EW2" s="1962"/>
      <c r="EX2" s="1962"/>
      <c r="EY2" s="1962"/>
      <c r="EZ2" s="1962"/>
      <c r="FA2" s="1962"/>
      <c r="FB2" s="1962"/>
      <c r="FC2" s="1962"/>
      <c r="FD2" s="1962"/>
      <c r="FE2" s="1963"/>
      <c r="FF2" s="1964">
        <v>2024</v>
      </c>
      <c r="FG2" s="1965"/>
      <c r="FH2" s="1965"/>
      <c r="FI2" s="1965"/>
      <c r="FJ2" s="1965"/>
      <c r="FK2" s="1965"/>
      <c r="FL2" s="1965"/>
      <c r="FM2" s="1965"/>
      <c r="FN2" s="1965"/>
      <c r="FO2" s="1965"/>
      <c r="FP2" s="1965"/>
      <c r="FQ2" s="1966"/>
      <c r="FR2" s="1964">
        <v>2025</v>
      </c>
      <c r="FS2" s="1965"/>
      <c r="FT2" s="1965"/>
      <c r="FU2" s="1965"/>
      <c r="FV2" s="1965"/>
      <c r="FW2" s="1965"/>
      <c r="FX2" s="1965"/>
      <c r="FY2" s="1965"/>
      <c r="FZ2" s="1965"/>
      <c r="GA2" s="1965"/>
      <c r="GB2" s="1965"/>
      <c r="GC2" s="1966"/>
    </row>
    <row r="3" spans="1:191" ht="30" customHeight="1" thickTop="1" thickBot="1" x14ac:dyDescent="0.5">
      <c r="A3" s="1968"/>
      <c r="B3" s="292"/>
      <c r="C3" s="292"/>
      <c r="D3" s="292"/>
      <c r="E3" s="220" t="s">
        <v>90</v>
      </c>
      <c r="F3" s="220" t="s">
        <v>90</v>
      </c>
      <c r="G3" s="221" t="s">
        <v>90</v>
      </c>
      <c r="H3" s="222" t="s">
        <v>79</v>
      </c>
      <c r="I3" s="222" t="s">
        <v>80</v>
      </c>
      <c r="J3" s="222"/>
      <c r="K3" s="223" t="s">
        <v>81</v>
      </c>
      <c r="L3" s="223" t="s">
        <v>82</v>
      </c>
      <c r="M3" s="223" t="s">
        <v>83</v>
      </c>
      <c r="N3" s="223" t="s">
        <v>84</v>
      </c>
      <c r="O3" s="223" t="s">
        <v>85</v>
      </c>
      <c r="P3" s="223" t="s">
        <v>86</v>
      </c>
      <c r="Q3" s="223" t="s">
        <v>87</v>
      </c>
      <c r="R3" s="223" t="s">
        <v>88</v>
      </c>
      <c r="S3" s="223" t="s">
        <v>89</v>
      </c>
      <c r="T3" s="293" t="s">
        <v>90</v>
      </c>
      <c r="U3" s="222"/>
      <c r="V3" s="222" t="s">
        <v>79</v>
      </c>
      <c r="W3" s="222" t="s">
        <v>80</v>
      </c>
      <c r="X3" s="222" t="s">
        <v>81</v>
      </c>
      <c r="Y3" s="222" t="s">
        <v>82</v>
      </c>
      <c r="Z3" s="222" t="s">
        <v>83</v>
      </c>
      <c r="AA3" s="222" t="s">
        <v>84</v>
      </c>
      <c r="AB3" s="222" t="s">
        <v>85</v>
      </c>
      <c r="AC3" s="222" t="s">
        <v>86</v>
      </c>
      <c r="AD3" s="222" t="s">
        <v>87</v>
      </c>
      <c r="AE3" s="222" t="s">
        <v>88</v>
      </c>
      <c r="AF3" s="222" t="s">
        <v>89</v>
      </c>
      <c r="AG3" s="294" t="s">
        <v>90</v>
      </c>
      <c r="AH3" s="222"/>
      <c r="AI3" s="222" t="s">
        <v>79</v>
      </c>
      <c r="AJ3" s="222" t="s">
        <v>80</v>
      </c>
      <c r="AK3" s="222" t="s">
        <v>81</v>
      </c>
      <c r="AL3" s="222" t="s">
        <v>82</v>
      </c>
      <c r="AM3" s="222" t="s">
        <v>83</v>
      </c>
      <c r="AN3" s="222" t="s">
        <v>84</v>
      </c>
      <c r="AO3" s="222" t="s">
        <v>91</v>
      </c>
      <c r="AP3" s="222" t="s">
        <v>86</v>
      </c>
      <c r="AQ3" s="223" t="s">
        <v>87</v>
      </c>
      <c r="AR3" s="223" t="s">
        <v>88</v>
      </c>
      <c r="AS3" s="223" t="s">
        <v>89</v>
      </c>
      <c r="AT3" s="223" t="s">
        <v>90</v>
      </c>
      <c r="AU3" s="222"/>
      <c r="AV3" s="295" t="s">
        <v>79</v>
      </c>
      <c r="AW3" s="222" t="s">
        <v>80</v>
      </c>
      <c r="AX3" s="222" t="s">
        <v>81</v>
      </c>
      <c r="AY3" s="222" t="s">
        <v>82</v>
      </c>
      <c r="AZ3" s="222" t="s">
        <v>83</v>
      </c>
      <c r="BA3" s="224" t="s">
        <v>90</v>
      </c>
      <c r="BB3" s="222" t="s">
        <v>79</v>
      </c>
      <c r="BC3" s="222" t="s">
        <v>80</v>
      </c>
      <c r="BD3" s="222" t="s">
        <v>81</v>
      </c>
      <c r="BE3" s="222" t="s">
        <v>82</v>
      </c>
      <c r="BF3" s="222" t="s">
        <v>83</v>
      </c>
      <c r="BG3" s="222" t="s">
        <v>84</v>
      </c>
      <c r="BH3" s="222" t="s">
        <v>85</v>
      </c>
      <c r="BI3" s="222" t="s">
        <v>86</v>
      </c>
      <c r="BJ3" s="222" t="s">
        <v>87</v>
      </c>
      <c r="BK3" s="223" t="s">
        <v>88</v>
      </c>
      <c r="BL3" s="223" t="s">
        <v>89</v>
      </c>
      <c r="BM3" s="223" t="s">
        <v>90</v>
      </c>
      <c r="BN3" s="225" t="s">
        <v>79</v>
      </c>
      <c r="BO3" s="223" t="s">
        <v>80</v>
      </c>
      <c r="BP3" s="223" t="s">
        <v>81</v>
      </c>
      <c r="BQ3" s="223" t="s">
        <v>82</v>
      </c>
      <c r="BR3" s="223" t="s">
        <v>83</v>
      </c>
      <c r="BS3" s="223" t="s">
        <v>84</v>
      </c>
      <c r="BT3" s="223" t="s">
        <v>85</v>
      </c>
      <c r="BU3" s="223" t="s">
        <v>86</v>
      </c>
      <c r="BV3" s="223" t="s">
        <v>87</v>
      </c>
      <c r="BW3" s="223" t="s">
        <v>88</v>
      </c>
      <c r="BX3" s="223" t="s">
        <v>89</v>
      </c>
      <c r="BY3" s="223" t="s">
        <v>90</v>
      </c>
      <c r="BZ3" s="225" t="s">
        <v>79</v>
      </c>
      <c r="CA3" s="223" t="s">
        <v>80</v>
      </c>
      <c r="CB3" s="223" t="s">
        <v>81</v>
      </c>
      <c r="CC3" s="223" t="s">
        <v>82</v>
      </c>
      <c r="CD3" s="223" t="s">
        <v>83</v>
      </c>
      <c r="CE3" s="223" t="s">
        <v>84</v>
      </c>
      <c r="CF3" s="223" t="s">
        <v>85</v>
      </c>
      <c r="CG3" s="223" t="s">
        <v>86</v>
      </c>
      <c r="CH3" s="223" t="s">
        <v>87</v>
      </c>
      <c r="CI3" s="223" t="s">
        <v>88</v>
      </c>
      <c r="CJ3" s="223" t="s">
        <v>89</v>
      </c>
      <c r="CK3" s="223" t="s">
        <v>90</v>
      </c>
      <c r="CL3" s="225" t="s">
        <v>79</v>
      </c>
      <c r="CM3" s="223" t="s">
        <v>80</v>
      </c>
      <c r="CN3" s="223" t="s">
        <v>81</v>
      </c>
      <c r="CO3" s="223" t="s">
        <v>82</v>
      </c>
      <c r="CP3" s="223" t="s">
        <v>83</v>
      </c>
      <c r="CQ3" s="223" t="s">
        <v>84</v>
      </c>
      <c r="CR3" s="223" t="s">
        <v>85</v>
      </c>
      <c r="CS3" s="223" t="s">
        <v>86</v>
      </c>
      <c r="CT3" s="223" t="s">
        <v>87</v>
      </c>
      <c r="CU3" s="223" t="s">
        <v>88</v>
      </c>
      <c r="CV3" s="223" t="s">
        <v>89</v>
      </c>
      <c r="CW3" s="226" t="s">
        <v>90</v>
      </c>
      <c r="CX3" s="225" t="s">
        <v>79</v>
      </c>
      <c r="CY3" s="223" t="s">
        <v>80</v>
      </c>
      <c r="CZ3" s="223" t="s">
        <v>81</v>
      </c>
      <c r="DA3" s="223" t="s">
        <v>82</v>
      </c>
      <c r="DB3" s="223" t="s">
        <v>83</v>
      </c>
      <c r="DC3" s="223" t="s">
        <v>84</v>
      </c>
      <c r="DD3" s="223" t="s">
        <v>85</v>
      </c>
      <c r="DE3" s="223" t="s">
        <v>86</v>
      </c>
      <c r="DF3" s="223" t="s">
        <v>87</v>
      </c>
      <c r="DG3" s="223" t="s">
        <v>88</v>
      </c>
      <c r="DH3" s="223" t="s">
        <v>89</v>
      </c>
      <c r="DI3" s="226" t="s">
        <v>90</v>
      </c>
      <c r="DJ3" s="225" t="s">
        <v>79</v>
      </c>
      <c r="DK3" s="223" t="s">
        <v>80</v>
      </c>
      <c r="DL3" s="223" t="s">
        <v>81</v>
      </c>
      <c r="DM3" s="223" t="s">
        <v>82</v>
      </c>
      <c r="DN3" s="223" t="s">
        <v>83</v>
      </c>
      <c r="DO3" s="223" t="s">
        <v>84</v>
      </c>
      <c r="DP3" s="223" t="s">
        <v>85</v>
      </c>
      <c r="DQ3" s="223" t="s">
        <v>86</v>
      </c>
      <c r="DR3" s="223" t="s">
        <v>87</v>
      </c>
      <c r="DS3" s="223" t="s">
        <v>88</v>
      </c>
      <c r="DT3" s="223" t="s">
        <v>89</v>
      </c>
      <c r="DU3" s="226" t="s">
        <v>90</v>
      </c>
      <c r="DV3" s="225" t="s">
        <v>79</v>
      </c>
      <c r="DW3" s="223" t="s">
        <v>80</v>
      </c>
      <c r="DX3" s="223" t="s">
        <v>81</v>
      </c>
      <c r="DY3" s="223" t="s">
        <v>82</v>
      </c>
      <c r="DZ3" s="223" t="s">
        <v>83</v>
      </c>
      <c r="EA3" s="223" t="s">
        <v>84</v>
      </c>
      <c r="EB3" s="223" t="s">
        <v>85</v>
      </c>
      <c r="EC3" s="223" t="s">
        <v>86</v>
      </c>
      <c r="ED3" s="223" t="s">
        <v>87</v>
      </c>
      <c r="EE3" s="223" t="s">
        <v>88</v>
      </c>
      <c r="EF3" s="223" t="s">
        <v>89</v>
      </c>
      <c r="EG3" s="226" t="s">
        <v>90</v>
      </c>
      <c r="EH3" s="225" t="s">
        <v>79</v>
      </c>
      <c r="EI3" s="223" t="s">
        <v>80</v>
      </c>
      <c r="EJ3" s="223" t="s">
        <v>81</v>
      </c>
      <c r="EK3" s="223" t="s">
        <v>82</v>
      </c>
      <c r="EL3" s="223" t="s">
        <v>83</v>
      </c>
      <c r="EM3" s="223" t="s">
        <v>84</v>
      </c>
      <c r="EN3" s="223" t="s">
        <v>85</v>
      </c>
      <c r="EO3" s="223" t="s">
        <v>86</v>
      </c>
      <c r="EP3" s="223" t="s">
        <v>87</v>
      </c>
      <c r="EQ3" s="223" t="s">
        <v>88</v>
      </c>
      <c r="ER3" s="223" t="s">
        <v>89</v>
      </c>
      <c r="ES3" s="226" t="s">
        <v>90</v>
      </c>
      <c r="ET3" s="225" t="s">
        <v>79</v>
      </c>
      <c r="EU3" s="223" t="s">
        <v>80</v>
      </c>
      <c r="EV3" s="223" t="s">
        <v>81</v>
      </c>
      <c r="EW3" s="223" t="s">
        <v>82</v>
      </c>
      <c r="EX3" s="223" t="s">
        <v>83</v>
      </c>
      <c r="EY3" s="223" t="s">
        <v>84</v>
      </c>
      <c r="EZ3" s="223" t="s">
        <v>85</v>
      </c>
      <c r="FA3" s="223" t="s">
        <v>86</v>
      </c>
      <c r="FB3" s="223" t="s">
        <v>87</v>
      </c>
      <c r="FC3" s="223" t="s">
        <v>88</v>
      </c>
      <c r="FD3" s="223" t="s">
        <v>89</v>
      </c>
      <c r="FE3" s="226" t="s">
        <v>90</v>
      </c>
      <c r="FF3" s="225" t="s">
        <v>79</v>
      </c>
      <c r="FG3" s="223" t="s">
        <v>80</v>
      </c>
      <c r="FH3" s="223" t="s">
        <v>81</v>
      </c>
      <c r="FI3" s="223" t="s">
        <v>82</v>
      </c>
      <c r="FJ3" s="223" t="s">
        <v>83</v>
      </c>
      <c r="FK3" s="223" t="s">
        <v>84</v>
      </c>
      <c r="FL3" s="223" t="s">
        <v>85</v>
      </c>
      <c r="FM3" s="223" t="s">
        <v>86</v>
      </c>
      <c r="FN3" s="223" t="s">
        <v>87</v>
      </c>
      <c r="FO3" s="223" t="s">
        <v>88</v>
      </c>
      <c r="FP3" s="223" t="s">
        <v>89</v>
      </c>
      <c r="FQ3" s="226" t="s">
        <v>90</v>
      </c>
      <c r="FR3" s="225" t="s">
        <v>79</v>
      </c>
      <c r="FS3" s="223" t="s">
        <v>80</v>
      </c>
      <c r="FT3" s="223" t="s">
        <v>81</v>
      </c>
      <c r="FU3" s="223" t="s">
        <v>82</v>
      </c>
      <c r="FV3" s="223" t="s">
        <v>83</v>
      </c>
      <c r="FW3" s="223" t="s">
        <v>84</v>
      </c>
      <c r="FX3" s="223" t="s">
        <v>85</v>
      </c>
      <c r="FY3" s="223" t="s">
        <v>86</v>
      </c>
      <c r="FZ3" s="223" t="s">
        <v>87</v>
      </c>
      <c r="GA3" s="223" t="s">
        <v>88</v>
      </c>
      <c r="GB3" s="223" t="s">
        <v>89</v>
      </c>
      <c r="GC3" s="226" t="s">
        <v>90</v>
      </c>
    </row>
    <row r="4" spans="1:191" ht="45.75" customHeight="1" thickTop="1" x14ac:dyDescent="0.45">
      <c r="A4" s="296" t="s">
        <v>174</v>
      </c>
      <c r="B4" s="260">
        <v>852.05</v>
      </c>
      <c r="C4" s="260">
        <v>1090.75</v>
      </c>
      <c r="D4" s="260">
        <v>1470.5898</v>
      </c>
      <c r="E4" s="260">
        <v>1939.1849999999999</v>
      </c>
      <c r="F4" s="260">
        <v>2343.8040248478001</v>
      </c>
      <c r="G4" s="297">
        <v>3262.7186999999999</v>
      </c>
      <c r="H4" s="1558">
        <v>3056.3514</v>
      </c>
      <c r="I4" s="1558">
        <v>2877.0383000000002</v>
      </c>
      <c r="J4" s="1558"/>
      <c r="K4" s="1558">
        <v>2899.3987999999999</v>
      </c>
      <c r="L4" s="128">
        <v>3068.4517999999998</v>
      </c>
      <c r="M4" s="128">
        <v>3096.2242999999999</v>
      </c>
      <c r="N4" s="128">
        <v>3073.8874999999998</v>
      </c>
      <c r="O4" s="128">
        <v>3005.5927999999999</v>
      </c>
      <c r="P4" s="128">
        <v>3079.6118999999999</v>
      </c>
      <c r="Q4" s="1558">
        <v>3194.9525466900018</v>
      </c>
      <c r="R4" s="128">
        <v>3640.1131359400006</v>
      </c>
      <c r="S4" s="128">
        <v>3666.3832220600025</v>
      </c>
      <c r="T4" s="298">
        <v>4244.2681981600017</v>
      </c>
      <c r="U4" s="128"/>
      <c r="V4" s="128">
        <v>4021.8126957400009</v>
      </c>
      <c r="W4" s="128">
        <v>3754.2243706800009</v>
      </c>
      <c r="X4" s="128">
        <v>3868.9516344700005</v>
      </c>
      <c r="Y4" s="128">
        <v>3945.0590174200011</v>
      </c>
      <c r="Z4" s="128">
        <v>4007.0235567899999</v>
      </c>
      <c r="AA4" s="299">
        <v>4009.6946750800007</v>
      </c>
      <c r="AB4" s="299">
        <v>4097.1206679800007</v>
      </c>
      <c r="AC4" s="299">
        <v>4179.7484177800015</v>
      </c>
      <c r="AD4" s="299">
        <v>4297.274334810003</v>
      </c>
      <c r="AE4" s="299">
        <v>4579.3238371099997</v>
      </c>
      <c r="AF4" s="299">
        <v>5017.11473277</v>
      </c>
      <c r="AG4" s="299">
        <v>5555.4720321199993</v>
      </c>
      <c r="AH4" s="128"/>
      <c r="AI4" s="299">
        <v>5096.1985573999991</v>
      </c>
      <c r="AJ4" s="299">
        <v>4824.7881256300006</v>
      </c>
      <c r="AK4" s="299">
        <v>4942.3313725799999</v>
      </c>
      <c r="AL4" s="299">
        <v>4867.4393568300002</v>
      </c>
      <c r="AM4" s="299">
        <v>4950.9160972999998</v>
      </c>
      <c r="AN4" s="299">
        <v>4768.6542502000002</v>
      </c>
      <c r="AO4" s="299">
        <v>4717.0595641900018</v>
      </c>
      <c r="AP4" s="299">
        <v>4792.8751365299986</v>
      </c>
      <c r="AQ4" s="299">
        <v>4792.8002910600017</v>
      </c>
      <c r="AR4" s="299">
        <v>5157.4465741700014</v>
      </c>
      <c r="AS4" s="299">
        <v>5467.428715150003</v>
      </c>
      <c r="AT4" s="299">
        <v>6197.4070403800015</v>
      </c>
      <c r="AU4" s="128"/>
      <c r="AV4" s="299">
        <v>5678.6073677100012</v>
      </c>
      <c r="AW4" s="299">
        <v>5521.3130874199978</v>
      </c>
      <c r="AX4" s="299">
        <v>5556.3897651100033</v>
      </c>
      <c r="AY4" s="299">
        <v>5895.8458318100029</v>
      </c>
      <c r="AZ4" s="299">
        <v>5935.2139596699999</v>
      </c>
      <c r="BA4" s="299">
        <v>7742.2077532299982</v>
      </c>
      <c r="BB4" s="299">
        <v>7742.2077499999996</v>
      </c>
      <c r="BC4" s="299">
        <v>7082.112526099997</v>
      </c>
      <c r="BD4" s="299">
        <v>7288.3315319499989</v>
      </c>
      <c r="BE4" s="300">
        <v>7267.287203519998</v>
      </c>
      <c r="BF4" s="300">
        <v>7235.6295813799961</v>
      </c>
      <c r="BG4" s="300">
        <v>7265.2306988499968</v>
      </c>
      <c r="BH4" s="300">
        <v>7166.9175569999961</v>
      </c>
      <c r="BI4" s="300">
        <v>7324.5826075099985</v>
      </c>
      <c r="BJ4" s="300">
        <v>7327.7277230800019</v>
      </c>
      <c r="BK4" s="268">
        <v>8255.2416889299984</v>
      </c>
      <c r="BL4" s="268">
        <v>8332.7722502899996</v>
      </c>
      <c r="BM4" s="268">
        <v>9536.52136832</v>
      </c>
      <c r="BN4" s="268">
        <v>8803.8145951599981</v>
      </c>
      <c r="BO4" s="268">
        <v>8369.2523468700019</v>
      </c>
      <c r="BP4" s="268">
        <v>8400.857701500001</v>
      </c>
      <c r="BQ4" s="238">
        <v>8318.8742322200014</v>
      </c>
      <c r="BR4" s="238">
        <v>8336.2668217299997</v>
      </c>
      <c r="BS4" s="238">
        <v>8415.4134217999945</v>
      </c>
      <c r="BT4" s="238">
        <v>8306.814497010002</v>
      </c>
      <c r="BU4" s="238">
        <v>8389.7073128399952</v>
      </c>
      <c r="BV4" s="238">
        <v>8534.2328764499925</v>
      </c>
      <c r="BW4" s="242">
        <v>9400.8744923699905</v>
      </c>
      <c r="BX4" s="242">
        <v>10048.851811550003</v>
      </c>
      <c r="BY4" s="238">
        <v>11374.719685919998</v>
      </c>
      <c r="BZ4" s="238">
        <v>10459.739122609994</v>
      </c>
      <c r="CA4" s="238">
        <v>10075.104052739998</v>
      </c>
      <c r="CB4" s="238">
        <v>10277.36559553</v>
      </c>
      <c r="CC4" s="238">
        <v>10181.658579559993</v>
      </c>
      <c r="CD4" s="238">
        <v>9928.4300423699988</v>
      </c>
      <c r="CE4" s="238">
        <v>9826.8641359499943</v>
      </c>
      <c r="CF4" s="238">
        <v>9773.6327661299965</v>
      </c>
      <c r="CG4" s="238">
        <v>9959.3007114799984</v>
      </c>
      <c r="CH4" s="238">
        <v>9652.1901534500048</v>
      </c>
      <c r="CI4" s="238">
        <v>10334.624408100002</v>
      </c>
      <c r="CJ4" s="238">
        <v>10989.604652249993</v>
      </c>
      <c r="CK4" s="238">
        <v>12155.743692979995</v>
      </c>
      <c r="CL4" s="241">
        <v>11229.312527300004</v>
      </c>
      <c r="CM4" s="238">
        <v>10970.643617690002</v>
      </c>
      <c r="CN4" s="238">
        <v>11277.285517119999</v>
      </c>
      <c r="CO4" s="238">
        <v>11342.803835719997</v>
      </c>
      <c r="CP4" s="242">
        <v>11065.113114509993</v>
      </c>
      <c r="CQ4" s="238">
        <v>10994.769780789997</v>
      </c>
      <c r="CR4" s="238">
        <v>10808.494736299996</v>
      </c>
      <c r="CS4" s="238">
        <v>10954.122522130001</v>
      </c>
      <c r="CT4" s="238">
        <v>10976.543929600006</v>
      </c>
      <c r="CU4" s="238">
        <v>11463.951044970003</v>
      </c>
      <c r="CV4" s="238">
        <v>12291.173230569995</v>
      </c>
      <c r="CW4" s="239">
        <v>13563.491997469993</v>
      </c>
      <c r="CX4" s="240">
        <v>12538.4866</v>
      </c>
      <c r="CY4" s="238">
        <v>12365.47286</v>
      </c>
      <c r="CZ4" s="238">
        <v>12475.693006739999</v>
      </c>
      <c r="DA4" s="238">
        <v>12414.14472878</v>
      </c>
      <c r="DB4" s="238">
        <v>12308.032775450005</v>
      </c>
      <c r="DC4" s="238">
        <v>12128.501618999995</v>
      </c>
      <c r="DD4" s="238">
        <v>12265.843491460004</v>
      </c>
      <c r="DE4" s="238">
        <v>12692.89273532</v>
      </c>
      <c r="DF4" s="238">
        <v>12920.88819817</v>
      </c>
      <c r="DG4" s="238">
        <v>13740.50430146</v>
      </c>
      <c r="DH4" s="238">
        <v>14595.034796490007</v>
      </c>
      <c r="DI4" s="239">
        <v>16270.029789060007</v>
      </c>
      <c r="DJ4" s="240">
        <v>15223.979502449996</v>
      </c>
      <c r="DK4" s="238">
        <v>15057.286805160003</v>
      </c>
      <c r="DL4" s="238">
        <v>15595.153640189994</v>
      </c>
      <c r="DM4" s="238">
        <v>16194.505704120003</v>
      </c>
      <c r="DN4" s="238">
        <v>16334.165167740006</v>
      </c>
      <c r="DO4" s="238">
        <v>16807.968652299998</v>
      </c>
      <c r="DP4" s="238">
        <v>17320.04732695</v>
      </c>
      <c r="DQ4" s="238">
        <v>17548.385352499998</v>
      </c>
      <c r="DR4" s="238">
        <v>18261.065239480005</v>
      </c>
      <c r="DS4" s="238">
        <v>19689.397279009994</v>
      </c>
      <c r="DT4" s="238">
        <v>21339.136878049994</v>
      </c>
      <c r="DU4" s="239">
        <v>23382.584162979994</v>
      </c>
      <c r="DV4" s="240">
        <v>21945.136524230013</v>
      </c>
      <c r="DW4" s="238">
        <v>21509.522474179994</v>
      </c>
      <c r="DX4" s="238">
        <v>21631.230158450013</v>
      </c>
      <c r="DY4" s="238">
        <v>21950.321539710007</v>
      </c>
      <c r="DZ4" s="238">
        <v>21489.141007470007</v>
      </c>
      <c r="EA4" s="238">
        <v>21469.069132640008</v>
      </c>
      <c r="EB4" s="238">
        <v>21309.149934620003</v>
      </c>
      <c r="EC4" s="238">
        <v>21298.532581209991</v>
      </c>
      <c r="ED4" s="238">
        <v>21308.52332705001</v>
      </c>
      <c r="EE4" s="238">
        <v>21994.002433350015</v>
      </c>
      <c r="EF4" s="238">
        <v>22567.257699330003</v>
      </c>
      <c r="EG4" s="239">
        <v>25285.381517760001</v>
      </c>
      <c r="EH4" s="240">
        <v>24617.615602000009</v>
      </c>
      <c r="EI4" s="238">
        <v>24634.221427649994</v>
      </c>
      <c r="EJ4" s="238">
        <v>24826.339058820016</v>
      </c>
      <c r="EK4" s="238">
        <v>26156.939262570009</v>
      </c>
      <c r="EL4" s="238">
        <v>25693.060699200003</v>
      </c>
      <c r="EM4" s="238">
        <v>25201.986527930007</v>
      </c>
      <c r="EN4" s="238">
        <v>25436.65726972001</v>
      </c>
      <c r="EO4" s="238">
        <v>26309.93089607</v>
      </c>
      <c r="EP4" s="238">
        <v>27082.466017400024</v>
      </c>
      <c r="EQ4" s="238">
        <v>29064.16578575001</v>
      </c>
      <c r="ER4" s="238">
        <v>33287.250267950003</v>
      </c>
      <c r="ES4" s="239">
        <v>36058.711564470024</v>
      </c>
      <c r="ET4" s="240">
        <v>35076.829921610006</v>
      </c>
      <c r="EU4" s="238">
        <v>35094.341398480021</v>
      </c>
      <c r="EV4" s="238">
        <v>35678.796143110012</v>
      </c>
      <c r="EW4" s="238">
        <v>36309.000135620023</v>
      </c>
      <c r="EX4" s="238">
        <v>35821.615048540007</v>
      </c>
      <c r="EY4" s="238">
        <v>35805.016783610008</v>
      </c>
      <c r="EZ4" s="238">
        <v>35830.91331365001</v>
      </c>
      <c r="FA4" s="238">
        <v>36102.177134560006</v>
      </c>
      <c r="FB4" s="238">
        <v>36720.628816070013</v>
      </c>
      <c r="FC4" s="238">
        <v>38442.756526860008</v>
      </c>
      <c r="FD4" s="238">
        <v>40527.661422470002</v>
      </c>
      <c r="FE4" s="239">
        <v>44508.337834749997</v>
      </c>
      <c r="FF4" s="240">
        <v>42534.078648629991</v>
      </c>
      <c r="FG4" s="238">
        <v>42690.940878300004</v>
      </c>
      <c r="FH4" s="238">
        <v>45278.923549720021</v>
      </c>
      <c r="FI4" s="238">
        <v>47160.133187710009</v>
      </c>
      <c r="FJ4" s="238">
        <v>49033.18905187997</v>
      </c>
      <c r="FK4" s="238">
        <v>50365.440632290003</v>
      </c>
      <c r="FL4" s="238">
        <v>52257.227084550002</v>
      </c>
      <c r="FM4" s="238">
        <v>55096.882340860029</v>
      </c>
      <c r="FN4" s="238">
        <v>58773.5953028</v>
      </c>
      <c r="FO4" s="238">
        <v>63256.01105671002</v>
      </c>
      <c r="FP4" s="238">
        <v>68738.726650600001</v>
      </c>
      <c r="FQ4" s="239">
        <v>71622.890234170001</v>
      </c>
      <c r="FR4" s="240">
        <v>68827.592637189999</v>
      </c>
      <c r="FS4" s="238">
        <v>67714.482315839996</v>
      </c>
      <c r="FT4" s="238">
        <v>68996.119142710013</v>
      </c>
      <c r="FU4" s="238">
        <v>70468.814703320022</v>
      </c>
      <c r="FV4" s="238">
        <v>69368.655921390004</v>
      </c>
      <c r="FW4" s="238">
        <v>65777.796819639974</v>
      </c>
      <c r="FX4" s="238">
        <v>63322.42</v>
      </c>
      <c r="FY4" s="238">
        <v>64144.37</v>
      </c>
      <c r="FZ4" s="238">
        <v>67505.39</v>
      </c>
      <c r="GA4" s="238">
        <v>72383.367570050003</v>
      </c>
      <c r="GB4" s="238">
        <v>75039.212635219999</v>
      </c>
      <c r="GC4" s="239">
        <v>83824.268375869986</v>
      </c>
      <c r="GE4" s="189"/>
    </row>
    <row r="5" spans="1:191" ht="45.75" customHeight="1" x14ac:dyDescent="0.45">
      <c r="A5" s="296" t="s">
        <v>175</v>
      </c>
      <c r="B5" s="260">
        <v>897.98</v>
      </c>
      <c r="C5" s="260">
        <v>1283.18</v>
      </c>
      <c r="D5" s="260">
        <v>2426.4976000000001</v>
      </c>
      <c r="E5" s="260">
        <v>2513.4567000000002</v>
      </c>
      <c r="F5" s="260">
        <v>1835.6938</v>
      </c>
      <c r="G5" s="301">
        <v>2498.107</v>
      </c>
      <c r="H5" s="1558">
        <v>2599.3382000000001</v>
      </c>
      <c r="I5" s="1558">
        <v>3545.1437000000001</v>
      </c>
      <c r="J5" s="1558"/>
      <c r="K5" s="1558">
        <v>3126.3002000000001</v>
      </c>
      <c r="L5" s="128">
        <v>2717.8919000000001</v>
      </c>
      <c r="M5" s="128">
        <v>2803.9647</v>
      </c>
      <c r="N5" s="128">
        <v>3634.7775999999999</v>
      </c>
      <c r="O5" s="128">
        <v>3592.4481999999998</v>
      </c>
      <c r="P5" s="128">
        <v>3526.4949999999999</v>
      </c>
      <c r="Q5" s="1558">
        <v>3360.45246361</v>
      </c>
      <c r="R5" s="128">
        <v>3370.7573007300002</v>
      </c>
      <c r="S5" s="128">
        <v>3723.802874259999</v>
      </c>
      <c r="T5" s="302">
        <v>2660.6202933099985</v>
      </c>
      <c r="U5" s="128"/>
      <c r="V5" s="128">
        <v>2091.9910403799995</v>
      </c>
      <c r="W5" s="128">
        <v>2175.8849033900005</v>
      </c>
      <c r="X5" s="128">
        <v>2445.2930761100001</v>
      </c>
      <c r="Y5" s="128">
        <v>1395.9479128400012</v>
      </c>
      <c r="Z5" s="128">
        <v>2051.4229674700005</v>
      </c>
      <c r="AA5" s="128">
        <v>1515.3121314900009</v>
      </c>
      <c r="AB5" s="128">
        <v>757.47754689000203</v>
      </c>
      <c r="AC5" s="128">
        <v>1017.7195718299994</v>
      </c>
      <c r="AD5" s="128">
        <v>1072.1521827900006</v>
      </c>
      <c r="AE5" s="128">
        <v>1994.9111718500001</v>
      </c>
      <c r="AF5" s="128">
        <v>914.75316602999999</v>
      </c>
      <c r="AG5" s="128">
        <v>2090.4770807</v>
      </c>
      <c r="AH5" s="128"/>
      <c r="AI5" s="128">
        <v>1350.321120639996</v>
      </c>
      <c r="AJ5" s="128">
        <v>1475.2043762699964</v>
      </c>
      <c r="AK5" s="128">
        <v>1489.3273564100018</v>
      </c>
      <c r="AL5" s="128">
        <v>1264.3021287899974</v>
      </c>
      <c r="AM5" s="128">
        <v>757.95855955999673</v>
      </c>
      <c r="AN5" s="128">
        <v>1316.626805509997</v>
      </c>
      <c r="AO5" s="128">
        <v>3425.3271748499997</v>
      </c>
      <c r="AP5" s="128">
        <v>4403.8859342199994</v>
      </c>
      <c r="AQ5" s="128">
        <v>3957.471640499999</v>
      </c>
      <c r="AR5" s="128">
        <v>2420.5831157900002</v>
      </c>
      <c r="AS5" s="128">
        <v>3141.2266672899937</v>
      </c>
      <c r="AT5" s="128">
        <v>3793.8042282399992</v>
      </c>
      <c r="AU5" s="199"/>
      <c r="AV5" s="128">
        <v>2574.8438755499997</v>
      </c>
      <c r="AW5" s="128">
        <v>2758.7384523000001</v>
      </c>
      <c r="AX5" s="128">
        <v>2894.1187176000017</v>
      </c>
      <c r="AY5" s="128">
        <v>3303.9883778999979</v>
      </c>
      <c r="AZ5" s="128">
        <v>2825.7293006699988</v>
      </c>
      <c r="BA5" s="128">
        <v>7649.5008431600036</v>
      </c>
      <c r="BB5" s="128">
        <v>7649.5008399999997</v>
      </c>
      <c r="BC5" s="128">
        <v>5724.6212343199977</v>
      </c>
      <c r="BD5" s="128">
        <v>7536.5345454799981</v>
      </c>
      <c r="BE5" s="303">
        <v>6220.3106625100036</v>
      </c>
      <c r="BF5" s="303">
        <v>6220.86649192</v>
      </c>
      <c r="BG5" s="303">
        <v>5214.0739648099989</v>
      </c>
      <c r="BH5" s="303">
        <v>3816.0899197300009</v>
      </c>
      <c r="BI5" s="303">
        <v>4900.6894351500041</v>
      </c>
      <c r="BJ5" s="303">
        <v>3843.8661373000027</v>
      </c>
      <c r="BK5" s="268">
        <v>7610.7977584200016</v>
      </c>
      <c r="BL5" s="268">
        <v>7232.2279449500029</v>
      </c>
      <c r="BM5" s="268">
        <v>6790.1074469800051</v>
      </c>
      <c r="BN5" s="304">
        <v>7817.9463348699992</v>
      </c>
      <c r="BO5" s="304">
        <v>5671.0289179200017</v>
      </c>
      <c r="BP5" s="268">
        <v>6997.6381610500048</v>
      </c>
      <c r="BQ5" s="238">
        <v>8820.4827066399957</v>
      </c>
      <c r="BR5" s="238">
        <v>6615.0513927100073</v>
      </c>
      <c r="BS5" s="238">
        <v>7758.0718474700043</v>
      </c>
      <c r="BT5" s="238">
        <v>7086.8753894900037</v>
      </c>
      <c r="BU5" s="238">
        <v>5760.4342043900006</v>
      </c>
      <c r="BV5" s="238">
        <v>6094.1974506900024</v>
      </c>
      <c r="BW5" s="238">
        <v>8819.7722340199944</v>
      </c>
      <c r="BX5" s="238">
        <v>12469.179217340003</v>
      </c>
      <c r="BY5" s="238">
        <v>10768.100774070002</v>
      </c>
      <c r="BZ5" s="238">
        <v>9541.9661345000004</v>
      </c>
      <c r="CA5" s="238">
        <v>8354.0285748600036</v>
      </c>
      <c r="CB5" s="238">
        <v>9398.7538720700031</v>
      </c>
      <c r="CC5" s="238">
        <v>17512.812420999988</v>
      </c>
      <c r="CD5" s="268">
        <v>15871.946947139997</v>
      </c>
      <c r="CE5" s="268">
        <v>15937.280054719984</v>
      </c>
      <c r="CF5" s="268">
        <v>15473.508336280005</v>
      </c>
      <c r="CG5" s="268">
        <v>12848.581962760001</v>
      </c>
      <c r="CH5" s="268">
        <v>13835.095482579994</v>
      </c>
      <c r="CI5" s="268">
        <v>12634.418877120002</v>
      </c>
      <c r="CJ5" s="268">
        <v>12217.835709480003</v>
      </c>
      <c r="CK5" s="268">
        <v>14621.034356479995</v>
      </c>
      <c r="CL5" s="305">
        <v>12516.518446919999</v>
      </c>
      <c r="CM5" s="268">
        <v>13213.030577280002</v>
      </c>
      <c r="CN5" s="268">
        <v>13816.434311900004</v>
      </c>
      <c r="CO5" s="268">
        <v>12161.028682770002</v>
      </c>
      <c r="CP5" s="268">
        <v>15671.766075439997</v>
      </c>
      <c r="CQ5" s="268">
        <v>15387.147929199999</v>
      </c>
      <c r="CR5" s="268">
        <v>13198.992044930001</v>
      </c>
      <c r="CS5" s="268">
        <v>14174.884497199995</v>
      </c>
      <c r="CT5" s="268">
        <v>15727.925515040002</v>
      </c>
      <c r="CU5" s="268">
        <v>13059.235565699999</v>
      </c>
      <c r="CV5" s="268">
        <v>13269.523431160003</v>
      </c>
      <c r="CW5" s="306">
        <v>11924.007085699999</v>
      </c>
      <c r="CX5" s="305">
        <v>12166.176030000001</v>
      </c>
      <c r="CY5" s="268">
        <v>12291.432530000002</v>
      </c>
      <c r="CZ5" s="268">
        <v>26690.167405769971</v>
      </c>
      <c r="DA5" s="268">
        <v>22721.424661949972</v>
      </c>
      <c r="DB5" s="268">
        <v>20279.093886909992</v>
      </c>
      <c r="DC5" s="268">
        <v>20022.459937179996</v>
      </c>
      <c r="DD5" s="268">
        <v>18605.616445249994</v>
      </c>
      <c r="DE5" s="268">
        <v>18361.666467809991</v>
      </c>
      <c r="DF5" s="268">
        <v>15032.838832919995</v>
      </c>
      <c r="DG5" s="268">
        <v>14782.631730449997</v>
      </c>
      <c r="DH5" s="268">
        <v>12791.690581109997</v>
      </c>
      <c r="DI5" s="306">
        <v>18124.692416869995</v>
      </c>
      <c r="DJ5" s="305">
        <v>17224.326317260005</v>
      </c>
      <c r="DK5" s="268">
        <v>19605.796947769992</v>
      </c>
      <c r="DL5" s="268">
        <v>16593.642748440008</v>
      </c>
      <c r="DM5" s="268">
        <v>19902.177344759984</v>
      </c>
      <c r="DN5" s="268">
        <v>20479.339321630006</v>
      </c>
      <c r="DO5" s="268">
        <v>14960.74390464</v>
      </c>
      <c r="DP5" s="268">
        <v>14362.178799580008</v>
      </c>
      <c r="DQ5" s="268">
        <v>12022.281050550007</v>
      </c>
      <c r="DR5" s="268">
        <v>17770.674166530007</v>
      </c>
      <c r="DS5" s="268">
        <v>20329.007986950004</v>
      </c>
      <c r="DT5" s="268">
        <v>18116.031234780006</v>
      </c>
      <c r="DU5" s="306">
        <v>20014.634215889993</v>
      </c>
      <c r="DV5" s="305">
        <v>22237.971845119991</v>
      </c>
      <c r="DW5" s="268">
        <v>20626.095778309995</v>
      </c>
      <c r="DX5" s="268">
        <v>20193.210182089999</v>
      </c>
      <c r="DY5" s="268">
        <v>36221.89527480994</v>
      </c>
      <c r="DZ5" s="268">
        <v>36709.958863219967</v>
      </c>
      <c r="EA5" s="268">
        <v>34872.57562254995</v>
      </c>
      <c r="EB5" s="268">
        <v>33333.11091597996</v>
      </c>
      <c r="EC5" s="268">
        <v>29052.275941850006</v>
      </c>
      <c r="ED5" s="268">
        <v>25356.190842240005</v>
      </c>
      <c r="EE5" s="268">
        <v>22756.323525629996</v>
      </c>
      <c r="EF5" s="268">
        <v>19026.786493150004</v>
      </c>
      <c r="EG5" s="306">
        <v>27833.77589035</v>
      </c>
      <c r="EH5" s="305">
        <f t="shared" ref="EH5:ES5" si="0">EH6+EH7+EH8</f>
        <v>25525.739252079991</v>
      </c>
      <c r="EI5" s="268">
        <f t="shared" si="0"/>
        <v>25226.336056850007</v>
      </c>
      <c r="EJ5" s="268">
        <f t="shared" si="0"/>
        <v>27485.071258769985</v>
      </c>
      <c r="EK5" s="268">
        <f t="shared" si="0"/>
        <v>24474.940004839991</v>
      </c>
      <c r="EL5" s="268">
        <f t="shared" si="0"/>
        <v>18705.258255900004</v>
      </c>
      <c r="EM5" s="268">
        <f t="shared" si="0"/>
        <v>18458.18374344999</v>
      </c>
      <c r="EN5" s="268">
        <f t="shared" si="0"/>
        <v>17114.368957869992</v>
      </c>
      <c r="EO5" s="268">
        <f t="shared" si="0"/>
        <v>12159.326285859994</v>
      </c>
      <c r="EP5" s="268">
        <f t="shared" si="0"/>
        <v>18850.692779389989</v>
      </c>
      <c r="EQ5" s="268">
        <f t="shared" si="0"/>
        <v>23365.41560846999</v>
      </c>
      <c r="ER5" s="268">
        <f t="shared" si="0"/>
        <v>9593.2887592599873</v>
      </c>
      <c r="ES5" s="306">
        <f t="shared" si="0"/>
        <v>45666.388173030071</v>
      </c>
      <c r="ET5" s="305">
        <f>ET6+ET7+ET8</f>
        <v>35916.020704569928</v>
      </c>
      <c r="EU5" s="268">
        <f t="shared" ref="EU5:FY5" si="1">EU6+EU7+EU8</f>
        <v>41560.777181889993</v>
      </c>
      <c r="EV5" s="268">
        <f t="shared" si="1"/>
        <v>33869.004867539988</v>
      </c>
      <c r="EW5" s="268">
        <f t="shared" si="1"/>
        <v>43629.908294159992</v>
      </c>
      <c r="EX5" s="268">
        <f t="shared" si="1"/>
        <v>38416.589729350002</v>
      </c>
      <c r="EY5" s="268">
        <f t="shared" si="1"/>
        <v>43399.032914470008</v>
      </c>
      <c r="EZ5" s="268">
        <f t="shared" si="1"/>
        <v>37755.251829729998</v>
      </c>
      <c r="FA5" s="268">
        <f t="shared" si="1"/>
        <v>38311.351513720008</v>
      </c>
      <c r="FB5" s="268">
        <f t="shared" si="1"/>
        <v>36260.716514160005</v>
      </c>
      <c r="FC5" s="268">
        <f t="shared" si="1"/>
        <v>36575.530464660005</v>
      </c>
      <c r="FD5" s="268">
        <f t="shared" si="1"/>
        <v>49080.558371080006</v>
      </c>
      <c r="FE5" s="306">
        <f t="shared" si="1"/>
        <v>63361.836076919979</v>
      </c>
      <c r="FF5" s="305">
        <f t="shared" si="1"/>
        <v>55803.335196710002</v>
      </c>
      <c r="FG5" s="268">
        <f t="shared" si="1"/>
        <v>61679.266573409979</v>
      </c>
      <c r="FH5" s="268">
        <f t="shared" si="1"/>
        <v>70502.698383039969</v>
      </c>
      <c r="FI5" s="268">
        <f t="shared" si="1"/>
        <v>80814.321377800021</v>
      </c>
      <c r="FJ5" s="268">
        <f t="shared" si="1"/>
        <v>81468.249201929997</v>
      </c>
      <c r="FK5" s="268">
        <f t="shared" si="1"/>
        <v>85144.837668429944</v>
      </c>
      <c r="FL5" s="268">
        <f t="shared" si="1"/>
        <v>79456.232306309961</v>
      </c>
      <c r="FM5" s="268">
        <f t="shared" si="1"/>
        <v>80401.535237839998</v>
      </c>
      <c r="FN5" s="268">
        <f t="shared" si="1"/>
        <v>77725.76783065997</v>
      </c>
      <c r="FO5" s="268">
        <f t="shared" si="1"/>
        <v>80486.516495779986</v>
      </c>
      <c r="FP5" s="268">
        <f t="shared" si="1"/>
        <v>80162.611753879988</v>
      </c>
      <c r="FQ5" s="306">
        <f t="shared" si="1"/>
        <v>84055.983020519998</v>
      </c>
      <c r="FR5" s="305">
        <f t="shared" si="1"/>
        <v>95839.77618755</v>
      </c>
      <c r="FS5" s="268">
        <f t="shared" si="1"/>
        <v>96932.865304270017</v>
      </c>
      <c r="FT5" s="268">
        <f t="shared" si="1"/>
        <v>102135.05782956997</v>
      </c>
      <c r="FU5" s="268">
        <f t="shared" si="1"/>
        <v>101910.14442355999</v>
      </c>
      <c r="FV5" s="268">
        <f t="shared" si="1"/>
        <v>86738.638721210024</v>
      </c>
      <c r="FW5" s="268">
        <f t="shared" si="1"/>
        <v>68047.659099259996</v>
      </c>
      <c r="FX5" s="268">
        <f t="shared" si="1"/>
        <v>85150.708659989978</v>
      </c>
      <c r="FY5" s="268">
        <f t="shared" si="1"/>
        <v>75845.985974250041</v>
      </c>
      <c r="FZ5" s="268">
        <f>FZ6+FZ7+FZ8</f>
        <v>69721.272253379997</v>
      </c>
      <c r="GA5" s="268">
        <f t="shared" ref="GA5:GB5" si="2">GA6+GA7+GA8</f>
        <v>74068.958709369996</v>
      </c>
      <c r="GB5" s="268">
        <f t="shared" si="2"/>
        <v>73564.854381579993</v>
      </c>
      <c r="GC5" s="306">
        <f>GC6+GC7+GC8</f>
        <v>68966.814106439982</v>
      </c>
      <c r="GE5" s="189"/>
    </row>
    <row r="6" spans="1:191" ht="45.75" customHeight="1" x14ac:dyDescent="0.45">
      <c r="A6" s="307" t="s">
        <v>176</v>
      </c>
      <c r="B6" s="248">
        <v>740.17</v>
      </c>
      <c r="C6" s="248">
        <v>1037.4000000000001</v>
      </c>
      <c r="D6" s="248">
        <v>2112.0201000000002</v>
      </c>
      <c r="E6" s="248">
        <v>2048.0565999999999</v>
      </c>
      <c r="F6" s="248">
        <v>1181.1053999999999</v>
      </c>
      <c r="G6" s="308">
        <v>1398.7968000000001</v>
      </c>
      <c r="H6" s="1559">
        <v>1734.7633000000001</v>
      </c>
      <c r="I6" s="1559">
        <v>2387.1725999999999</v>
      </c>
      <c r="J6" s="1559"/>
      <c r="K6" s="1559">
        <v>1775.1641999999999</v>
      </c>
      <c r="L6" s="52">
        <v>1498.9512999999999</v>
      </c>
      <c r="M6" s="52">
        <v>1565.415</v>
      </c>
      <c r="N6" s="52">
        <v>2513.5531999999998</v>
      </c>
      <c r="O6" s="52">
        <v>2111.0261</v>
      </c>
      <c r="P6" s="52">
        <v>2273.2058000000002</v>
      </c>
      <c r="Q6" s="1559">
        <v>2258.3105078399999</v>
      </c>
      <c r="R6" s="52">
        <v>1942.2570043000001</v>
      </c>
      <c r="S6" s="52">
        <v>1528.9339668399987</v>
      </c>
      <c r="T6" s="54">
        <v>1236.4621137499987</v>
      </c>
      <c r="U6" s="52"/>
      <c r="V6" s="52">
        <v>699.81877910999981</v>
      </c>
      <c r="W6" s="52">
        <v>926.18102099000032</v>
      </c>
      <c r="X6" s="52">
        <v>1388.6063318700001</v>
      </c>
      <c r="Y6" s="52">
        <v>242.86733468000074</v>
      </c>
      <c r="Z6" s="52">
        <v>118.84763772000052</v>
      </c>
      <c r="AA6" s="1560">
        <v>-519.72870548000003</v>
      </c>
      <c r="AB6" s="1560">
        <v>-1302.1166980599978</v>
      </c>
      <c r="AC6" s="1560">
        <v>-456.63774670000066</v>
      </c>
      <c r="AD6" s="1560">
        <v>-1003.02695482</v>
      </c>
      <c r="AE6" s="1560">
        <v>32.381240729999199</v>
      </c>
      <c r="AF6" s="1560">
        <v>-1232.21364298</v>
      </c>
      <c r="AG6" s="1560">
        <v>-7.0495684700004606</v>
      </c>
      <c r="AH6" s="1560"/>
      <c r="AI6" s="1560">
        <v>-755.73980125000412</v>
      </c>
      <c r="AJ6" s="1560">
        <v>-1058.5209586100036</v>
      </c>
      <c r="AK6" s="1560">
        <v>-772.11223738999763</v>
      </c>
      <c r="AL6" s="1560">
        <v>-1271.8705550400025</v>
      </c>
      <c r="AM6" s="1560">
        <v>-1466.2202399800028</v>
      </c>
      <c r="AN6" s="1560">
        <v>-971.68671117000338</v>
      </c>
      <c r="AO6" s="1560">
        <v>895.07313626999962</v>
      </c>
      <c r="AP6" s="1560">
        <v>2024.1413987499996</v>
      </c>
      <c r="AQ6" s="1560">
        <v>1179.1377595899967</v>
      </c>
      <c r="AR6" s="1560">
        <v>8.432132000000216</v>
      </c>
      <c r="AS6" s="1560">
        <v>598.05170409999323</v>
      </c>
      <c r="AT6" s="1560">
        <v>1307.0437261299992</v>
      </c>
      <c r="AU6" s="199"/>
      <c r="AV6" s="1560">
        <v>86.84650441999932</v>
      </c>
      <c r="AW6" s="1560">
        <v>-488.50082143000026</v>
      </c>
      <c r="AX6" s="1560">
        <v>-487.99090678999897</v>
      </c>
      <c r="AY6" s="1560">
        <v>-389.7963080800024</v>
      </c>
      <c r="AZ6" s="1560">
        <v>-1091.2401218100008</v>
      </c>
      <c r="BA6" s="1560">
        <v>4024.0874543400041</v>
      </c>
      <c r="BB6" s="1560">
        <v>4024.0874599999997</v>
      </c>
      <c r="BC6" s="1560">
        <v>1906.643651329998</v>
      </c>
      <c r="BD6" s="1560">
        <v>4048.9757505699949</v>
      </c>
      <c r="BE6" s="309">
        <v>2736.5967806300041</v>
      </c>
      <c r="BF6" s="309">
        <v>2065.2915699899995</v>
      </c>
      <c r="BG6" s="309">
        <v>1745.3076081599982</v>
      </c>
      <c r="BH6" s="309">
        <v>481.25342904000007</v>
      </c>
      <c r="BI6" s="309">
        <v>1444.6937455700038</v>
      </c>
      <c r="BJ6" s="309">
        <v>399.96989426000181</v>
      </c>
      <c r="BK6" s="250">
        <v>3550.6386311200017</v>
      </c>
      <c r="BL6" s="250">
        <v>3206.0097505600024</v>
      </c>
      <c r="BM6" s="250">
        <v>2671.829823870004</v>
      </c>
      <c r="BN6" s="310">
        <v>2368.2107879099995</v>
      </c>
      <c r="BO6" s="310">
        <v>1935.9785822400017</v>
      </c>
      <c r="BP6" s="250">
        <v>2262.320225740003</v>
      </c>
      <c r="BQ6" s="251">
        <v>3652.0801466199946</v>
      </c>
      <c r="BR6" s="251">
        <v>2125.376259730006</v>
      </c>
      <c r="BS6" s="251">
        <v>2571.3459338700027</v>
      </c>
      <c r="BT6" s="251">
        <v>1534.5257922900021</v>
      </c>
      <c r="BU6" s="251">
        <v>727.50747697000122</v>
      </c>
      <c r="BV6" s="251">
        <v>448.91601161000506</v>
      </c>
      <c r="BW6" s="251">
        <v>2821.6309827099949</v>
      </c>
      <c r="BX6" s="251">
        <v>6417.8021155200022</v>
      </c>
      <c r="BY6" s="251">
        <v>4531.6209510800018</v>
      </c>
      <c r="BZ6" s="251">
        <v>3969.1208717300001</v>
      </c>
      <c r="CA6" s="251">
        <v>3432.3011417700013</v>
      </c>
      <c r="CB6" s="251">
        <v>3658.4587078900017</v>
      </c>
      <c r="CC6" s="251">
        <v>11383.893681819993</v>
      </c>
      <c r="CD6" s="250">
        <v>10816.707063219998</v>
      </c>
      <c r="CE6" s="250">
        <v>9552.4612326199858</v>
      </c>
      <c r="CF6" s="250">
        <v>8031.5541868500059</v>
      </c>
      <c r="CG6" s="250">
        <v>7111.6047786800027</v>
      </c>
      <c r="CH6" s="250">
        <v>8018.987356659999</v>
      </c>
      <c r="CI6" s="250">
        <v>5816.384711910001</v>
      </c>
      <c r="CJ6" s="250">
        <v>5031.7475655900016</v>
      </c>
      <c r="CK6" s="250">
        <v>7327.2033784399955</v>
      </c>
      <c r="CL6" s="311">
        <v>5364.1039330800031</v>
      </c>
      <c r="CM6" s="250">
        <v>6038.5975469600025</v>
      </c>
      <c r="CN6" s="250">
        <v>6886.9699424800046</v>
      </c>
      <c r="CO6" s="250">
        <v>5134.6833548699988</v>
      </c>
      <c r="CP6" s="250">
        <v>8851.7567609799971</v>
      </c>
      <c r="CQ6" s="250">
        <v>8393.4174144799981</v>
      </c>
      <c r="CR6" s="250">
        <v>6269.9008059699981</v>
      </c>
      <c r="CS6" s="250">
        <v>7593.4321974299974</v>
      </c>
      <c r="CT6" s="250">
        <v>8856.8388900700029</v>
      </c>
      <c r="CU6" s="250">
        <v>7122.0012998499997</v>
      </c>
      <c r="CV6" s="250">
        <v>7127.128696820002</v>
      </c>
      <c r="CW6" s="312">
        <v>6391.7557532800029</v>
      </c>
      <c r="CX6" s="311">
        <v>5284.5686599999999</v>
      </c>
      <c r="CY6" s="250">
        <v>5276.0766700000004</v>
      </c>
      <c r="CZ6" s="250">
        <v>18196.120938239972</v>
      </c>
      <c r="DA6" s="250">
        <v>15760.634764669976</v>
      </c>
      <c r="DB6" s="250">
        <v>12962.314540079993</v>
      </c>
      <c r="DC6" s="250">
        <v>12800.08288068</v>
      </c>
      <c r="DD6" s="250">
        <v>10494.053562009994</v>
      </c>
      <c r="DE6" s="250">
        <v>10766.413575099992</v>
      </c>
      <c r="DF6" s="250">
        <v>7455.3899944699924</v>
      </c>
      <c r="DG6" s="250">
        <v>5968.7899040099983</v>
      </c>
      <c r="DH6" s="250">
        <v>4535.8587094299983</v>
      </c>
      <c r="DI6" s="312">
        <v>8106.0566351899979</v>
      </c>
      <c r="DJ6" s="311">
        <v>7582.5192916800061</v>
      </c>
      <c r="DK6" s="250">
        <v>10937.113072359994</v>
      </c>
      <c r="DL6" s="250">
        <v>6412.4819609700062</v>
      </c>
      <c r="DM6" s="250">
        <v>12123.581803039988</v>
      </c>
      <c r="DN6" s="250">
        <v>12667.712704020005</v>
      </c>
      <c r="DO6" s="250">
        <v>9082.6637958600004</v>
      </c>
      <c r="DP6" s="250">
        <v>6251.3745200300064</v>
      </c>
      <c r="DQ6" s="250">
        <v>5102.8232305000074</v>
      </c>
      <c r="DR6" s="250">
        <v>8719.4357411200072</v>
      </c>
      <c r="DS6" s="250">
        <v>11552.280608390001</v>
      </c>
      <c r="DT6" s="250">
        <v>9417.5283306000038</v>
      </c>
      <c r="DU6" s="312">
        <v>10370.328457679994</v>
      </c>
      <c r="DV6" s="311">
        <v>11317.973374629993</v>
      </c>
      <c r="DW6" s="250">
        <v>9950.7139564799927</v>
      </c>
      <c r="DX6" s="250">
        <v>10106.045654959999</v>
      </c>
      <c r="DY6" s="250">
        <v>26182.871598969945</v>
      </c>
      <c r="DZ6" s="250">
        <v>25062.124013989971</v>
      </c>
      <c r="EA6" s="250">
        <v>23715.012869089958</v>
      </c>
      <c r="EB6" s="250">
        <v>18314.623760849961</v>
      </c>
      <c r="EC6" s="250">
        <v>16289.315758650006</v>
      </c>
      <c r="ED6" s="250">
        <v>11278.44792663001</v>
      </c>
      <c r="EE6" s="250">
        <v>8716.0427421500008</v>
      </c>
      <c r="EF6" s="250">
        <v>4985.9625680600066</v>
      </c>
      <c r="EG6" s="312">
        <v>13744.383900430004</v>
      </c>
      <c r="EH6" s="311">
        <v>9092.2677196299992</v>
      </c>
      <c r="EI6" s="250">
        <v>10597.327348090012</v>
      </c>
      <c r="EJ6" s="250">
        <v>11394.642149619993</v>
      </c>
      <c r="EK6" s="250">
        <v>7527.3373567199969</v>
      </c>
      <c r="EL6" s="250">
        <v>1889.5351780800038</v>
      </c>
      <c r="EM6" s="250">
        <v>-477.27724712000412</v>
      </c>
      <c r="EN6" s="250">
        <v>-2615.4602858900066</v>
      </c>
      <c r="EO6" s="250">
        <v>-7152.2670625299997</v>
      </c>
      <c r="EP6" s="250">
        <v>-3223.2037344700097</v>
      </c>
      <c r="EQ6" s="250">
        <v>-7845.4910503700166</v>
      </c>
      <c r="ER6" s="250">
        <v>-18198.635396000005</v>
      </c>
      <c r="ES6" s="312">
        <v>18331.843787030066</v>
      </c>
      <c r="ET6" s="311">
        <v>13014.144517109939</v>
      </c>
      <c r="EU6" s="250">
        <v>14702.128651469999</v>
      </c>
      <c r="EV6" s="250">
        <v>16587.594697059994</v>
      </c>
      <c r="EW6" s="250">
        <v>15595.868186479996</v>
      </c>
      <c r="EX6" s="250">
        <v>17308.99977317001</v>
      </c>
      <c r="EY6" s="250">
        <v>21702.671192130005</v>
      </c>
      <c r="EZ6" s="250">
        <v>17921.153519240001</v>
      </c>
      <c r="FA6" s="250">
        <v>16920.460963430007</v>
      </c>
      <c r="FB6" s="250">
        <v>14667.21324628</v>
      </c>
      <c r="FC6" s="250">
        <v>17209.882247970007</v>
      </c>
      <c r="FD6" s="250">
        <v>18079.169266780002</v>
      </c>
      <c r="FE6" s="312">
        <v>25550.530360709992</v>
      </c>
      <c r="FF6" s="311">
        <v>25257.80473399</v>
      </c>
      <c r="FG6" s="250">
        <v>26905.695710620003</v>
      </c>
      <c r="FH6" s="250">
        <v>32851.056248829977</v>
      </c>
      <c r="FI6" s="250">
        <v>29092.408438440012</v>
      </c>
      <c r="FJ6" s="250">
        <v>28449.67472127001</v>
      </c>
      <c r="FK6" s="250">
        <v>31181.987561879974</v>
      </c>
      <c r="FL6" s="250">
        <v>30330.115080409963</v>
      </c>
      <c r="FM6" s="250">
        <v>25447.412040510011</v>
      </c>
      <c r="FN6" s="250">
        <v>22508.981476410001</v>
      </c>
      <c r="FO6" s="250">
        <v>21551.216095660009</v>
      </c>
      <c r="FP6" s="250">
        <v>21192.863693530009</v>
      </c>
      <c r="FQ6" s="312">
        <v>32400.94926872</v>
      </c>
      <c r="FR6" s="311">
        <v>34142.218755219983</v>
      </c>
      <c r="FS6" s="250">
        <v>30934.828328470005</v>
      </c>
      <c r="FT6" s="250">
        <v>35358.425119669984</v>
      </c>
      <c r="FU6" s="250">
        <v>34770.243100119995</v>
      </c>
      <c r="FV6" s="250">
        <v>24654.205093940003</v>
      </c>
      <c r="FW6" s="250">
        <v>28447.83008123</v>
      </c>
      <c r="FX6" s="250">
        <v>32358.350775339986</v>
      </c>
      <c r="FY6" s="250">
        <v>25436.197446230013</v>
      </c>
      <c r="FZ6" s="250">
        <v>32152.803814489998</v>
      </c>
      <c r="GA6" s="250">
        <v>24861.16325469</v>
      </c>
      <c r="GB6" s="250">
        <v>23583.117581679999</v>
      </c>
      <c r="GC6" s="312">
        <v>14305.370657309999</v>
      </c>
      <c r="GE6" s="313"/>
      <c r="GF6" s="313"/>
      <c r="GG6" s="313"/>
      <c r="GH6" s="313"/>
    </row>
    <row r="7" spans="1:191" ht="45.75" customHeight="1" x14ac:dyDescent="0.45">
      <c r="A7" s="307" t="s">
        <v>177</v>
      </c>
      <c r="B7" s="248">
        <v>150.88</v>
      </c>
      <c r="C7" s="248">
        <v>229.46</v>
      </c>
      <c r="D7" s="248">
        <v>272.61559999999997</v>
      </c>
      <c r="E7" s="248">
        <v>386.2484</v>
      </c>
      <c r="F7" s="248">
        <v>611.38369999999998</v>
      </c>
      <c r="G7" s="308">
        <v>984.59209999999996</v>
      </c>
      <c r="H7" s="1559">
        <v>848.79160000000002</v>
      </c>
      <c r="I7" s="1559">
        <v>1104.4414999999999</v>
      </c>
      <c r="J7" s="1559"/>
      <c r="K7" s="1559">
        <v>1141.4235000000001</v>
      </c>
      <c r="L7" s="52">
        <v>1004.8554</v>
      </c>
      <c r="M7" s="52">
        <v>1215.252</v>
      </c>
      <c r="N7" s="52">
        <v>1039.3186000000001</v>
      </c>
      <c r="O7" s="52">
        <v>1424.2701</v>
      </c>
      <c r="P7" s="52">
        <v>1214.1968999999999</v>
      </c>
      <c r="Q7" s="1559">
        <v>1045.56498547</v>
      </c>
      <c r="R7" s="52">
        <v>1396.1336446900002</v>
      </c>
      <c r="S7" s="52">
        <v>1777.02105547</v>
      </c>
      <c r="T7" s="54">
        <v>1359.1991678299999</v>
      </c>
      <c r="U7" s="52"/>
      <c r="V7" s="52">
        <v>1350.6961745799999</v>
      </c>
      <c r="W7" s="52">
        <v>1170.9632602800002</v>
      </c>
      <c r="X7" s="52">
        <v>1017.2889455200001</v>
      </c>
      <c r="Y7" s="52">
        <v>1114.9878242700004</v>
      </c>
      <c r="Z7" s="52">
        <v>1781.3423446099998</v>
      </c>
      <c r="AA7" s="52">
        <v>1992.0389286600007</v>
      </c>
      <c r="AB7" s="52">
        <v>1976.0757812199997</v>
      </c>
      <c r="AC7" s="52">
        <v>1399.9903898299999</v>
      </c>
      <c r="AD7" s="52">
        <v>1811.8253703199998</v>
      </c>
      <c r="AE7" s="1560">
        <v>1859.4990114299999</v>
      </c>
      <c r="AF7" s="1560">
        <v>1915.00470157</v>
      </c>
      <c r="AG7" s="1560">
        <v>2029.7979133200001</v>
      </c>
      <c r="AH7" s="1560"/>
      <c r="AI7" s="1560">
        <v>1983.2791350300001</v>
      </c>
      <c r="AJ7" s="1560">
        <v>2474.3312196000002</v>
      </c>
      <c r="AK7" s="1560">
        <v>2217.5378596999994</v>
      </c>
      <c r="AL7" s="1560">
        <v>2484.6925528400002</v>
      </c>
      <c r="AM7" s="1560">
        <v>2169.0836344199997</v>
      </c>
      <c r="AN7" s="1560">
        <v>2049.4292525800001</v>
      </c>
      <c r="AO7" s="1560">
        <v>2269.3315727200002</v>
      </c>
      <c r="AP7" s="1560">
        <v>2331.2576420200003</v>
      </c>
      <c r="AQ7" s="1560">
        <v>2725.508382930002</v>
      </c>
      <c r="AR7" s="1560">
        <v>2337.6225984399998</v>
      </c>
      <c r="AS7" s="1560">
        <v>2355.4258006400005</v>
      </c>
      <c r="AT7" s="1560">
        <v>2429.5918880700006</v>
      </c>
      <c r="AU7" s="199"/>
      <c r="AV7" s="1560">
        <v>2323.9728124900003</v>
      </c>
      <c r="AW7" s="1560">
        <v>2998.38547298</v>
      </c>
      <c r="AX7" s="1560">
        <v>3151.0870232200004</v>
      </c>
      <c r="AY7" s="1560">
        <v>3504.1540655200006</v>
      </c>
      <c r="AZ7" s="1560">
        <v>3850.1649160499996</v>
      </c>
      <c r="BA7" s="1560">
        <v>3273.5256593299991</v>
      </c>
      <c r="BB7" s="1560">
        <v>3273.5256600000002</v>
      </c>
      <c r="BC7" s="1560">
        <v>3699.1786965100005</v>
      </c>
      <c r="BD7" s="1560">
        <v>3328.4670275100025</v>
      </c>
      <c r="BE7" s="309">
        <v>3178.8461780299995</v>
      </c>
      <c r="BF7" s="309">
        <v>3914.3298826900004</v>
      </c>
      <c r="BG7" s="309">
        <v>3315.7255917400012</v>
      </c>
      <c r="BH7" s="309">
        <v>3274.5844741100013</v>
      </c>
      <c r="BI7" s="309">
        <v>3295.1911781100002</v>
      </c>
      <c r="BJ7" s="309">
        <v>3293.9893264400007</v>
      </c>
      <c r="BK7" s="250">
        <v>4027.5369665500007</v>
      </c>
      <c r="BL7" s="250">
        <v>3934.6802974900002</v>
      </c>
      <c r="BM7" s="250">
        <v>4023.5457791100007</v>
      </c>
      <c r="BN7" s="310">
        <v>4192.80984988</v>
      </c>
      <c r="BO7" s="310">
        <v>3676.5472552800002</v>
      </c>
      <c r="BP7" s="250">
        <v>4636.5028376700011</v>
      </c>
      <c r="BQ7" s="251">
        <v>5072.1373226000014</v>
      </c>
      <c r="BR7" s="251">
        <v>4381.7602930200019</v>
      </c>
      <c r="BS7" s="251">
        <v>5115.247384260002</v>
      </c>
      <c r="BT7" s="251">
        <v>5463.4863569300014</v>
      </c>
      <c r="BU7" s="251">
        <v>4952.8779380999986</v>
      </c>
      <c r="BV7" s="251">
        <v>5539.9933653699973</v>
      </c>
      <c r="BW7" s="251">
        <v>5903.8207758400004</v>
      </c>
      <c r="BX7" s="251">
        <v>5779.3988100499992</v>
      </c>
      <c r="BY7" s="251">
        <v>5987.7531933500004</v>
      </c>
      <c r="BZ7" s="251">
        <v>5427.8443913900001</v>
      </c>
      <c r="CA7" s="251">
        <v>4837.8036398000013</v>
      </c>
      <c r="CB7" s="251">
        <v>5685.3198488100015</v>
      </c>
      <c r="CC7" s="251">
        <v>5870.9648813999966</v>
      </c>
      <c r="CD7" s="250">
        <v>4881.6935906899989</v>
      </c>
      <c r="CE7" s="250">
        <v>6221.8257910799985</v>
      </c>
      <c r="CF7" s="250">
        <v>7343.6296638599997</v>
      </c>
      <c r="CG7" s="250">
        <v>5648.4263956000004</v>
      </c>
      <c r="CH7" s="250">
        <v>5726.9176561599961</v>
      </c>
      <c r="CI7" s="250">
        <v>5507.0222052000008</v>
      </c>
      <c r="CJ7" s="250">
        <v>7007.7033686999994</v>
      </c>
      <c r="CK7" s="250">
        <v>6647.6828539300004</v>
      </c>
      <c r="CL7" s="311">
        <v>7068.6341585299988</v>
      </c>
      <c r="CM7" s="250">
        <v>7069.5104767899984</v>
      </c>
      <c r="CN7" s="250">
        <v>6841.0654629400005</v>
      </c>
      <c r="CO7" s="250">
        <v>6942.0812470900028</v>
      </c>
      <c r="CP7" s="250">
        <v>6681.2252374400014</v>
      </c>
      <c r="CQ7" s="250">
        <v>6897.5668586199999</v>
      </c>
      <c r="CR7" s="250">
        <v>6785.0810846400018</v>
      </c>
      <c r="CS7" s="250">
        <v>6508.9287363499989</v>
      </c>
      <c r="CT7" s="250">
        <v>6727.8235429699989</v>
      </c>
      <c r="CU7" s="250">
        <v>5810.8156214699975</v>
      </c>
      <c r="CV7" s="250">
        <v>6008.8750386000011</v>
      </c>
      <c r="CW7" s="312">
        <v>5388.9116041299967</v>
      </c>
      <c r="CX7" s="311">
        <v>6780.5668599999999</v>
      </c>
      <c r="CY7" s="250">
        <v>6905.1143200000006</v>
      </c>
      <c r="CZ7" s="250">
        <v>6860.8226374399974</v>
      </c>
      <c r="DA7" s="250">
        <v>6740.8722234099969</v>
      </c>
      <c r="DB7" s="250">
        <v>6992.36101641</v>
      </c>
      <c r="DC7" s="250">
        <v>7084.2000468099986</v>
      </c>
      <c r="DD7" s="250">
        <v>7981.9948123899994</v>
      </c>
      <c r="DE7" s="250">
        <v>7482.033106509999</v>
      </c>
      <c r="DF7" s="250">
        <v>7439.8876430300015</v>
      </c>
      <c r="DG7" s="250">
        <v>8590.9813371899982</v>
      </c>
      <c r="DH7" s="250">
        <v>8194.8295314399984</v>
      </c>
      <c r="DI7" s="312">
        <v>9806.4310985799966</v>
      </c>
      <c r="DJ7" s="311">
        <v>9387.38928218</v>
      </c>
      <c r="DK7" s="250">
        <v>8413.9458975499983</v>
      </c>
      <c r="DL7" s="250">
        <v>9977.8041031800021</v>
      </c>
      <c r="DM7" s="250">
        <v>7421.0578004199997</v>
      </c>
      <c r="DN7" s="250">
        <v>7648.9558460099997</v>
      </c>
      <c r="DO7" s="250">
        <v>5730.1822993399992</v>
      </c>
      <c r="DP7" s="250">
        <v>7951.0580636800005</v>
      </c>
      <c r="DQ7" s="250">
        <v>6723.4305106700003</v>
      </c>
      <c r="DR7" s="250">
        <v>8867.2233946899996</v>
      </c>
      <c r="DS7" s="250">
        <v>8469.1703778600022</v>
      </c>
      <c r="DT7" s="250">
        <v>8489.8236965200012</v>
      </c>
      <c r="DU7" s="312">
        <v>9367.8907840499996</v>
      </c>
      <c r="DV7" s="311">
        <v>10604.02740377</v>
      </c>
      <c r="DW7" s="250">
        <v>10491.568968340001</v>
      </c>
      <c r="DX7" s="250">
        <v>9784.0509483999995</v>
      </c>
      <c r="DY7" s="250">
        <v>9749.9068564199988</v>
      </c>
      <c r="DZ7" s="250">
        <v>11343.979018239999</v>
      </c>
      <c r="EA7" s="250">
        <v>10983.631012439997</v>
      </c>
      <c r="EB7" s="250">
        <v>14771.365129049998</v>
      </c>
      <c r="EC7" s="250">
        <v>12556.70438893</v>
      </c>
      <c r="ED7" s="250">
        <v>13896.106335369999</v>
      </c>
      <c r="EE7" s="250">
        <v>13781.741746719998</v>
      </c>
      <c r="EF7" s="250">
        <v>13820.693164029999</v>
      </c>
      <c r="EG7" s="312">
        <v>13766.725381999995</v>
      </c>
      <c r="EH7" s="311">
        <v>16143.796717969994</v>
      </c>
      <c r="EI7" s="250">
        <v>12781.456853459997</v>
      </c>
      <c r="EJ7" s="250">
        <v>15716.339475619994</v>
      </c>
      <c r="EK7" s="250">
        <v>16547.588503679995</v>
      </c>
      <c r="EL7" s="250">
        <v>16605.458697039998</v>
      </c>
      <c r="EM7" s="250">
        <v>18721.622625059994</v>
      </c>
      <c r="EN7" s="250">
        <v>19350.06788454</v>
      </c>
      <c r="EO7" s="250">
        <v>19282.376639749993</v>
      </c>
      <c r="EP7" s="250">
        <v>21823.884252759999</v>
      </c>
      <c r="EQ7" s="250">
        <v>29968.499779060006</v>
      </c>
      <c r="ER7" s="250">
        <v>27623.876180419993</v>
      </c>
      <c r="ES7" s="312">
        <v>27089.779875690005</v>
      </c>
      <c r="ET7" s="311">
        <v>22453.057108529989</v>
      </c>
      <c r="EU7" s="250">
        <v>26469.829382019994</v>
      </c>
      <c r="EV7" s="250">
        <v>16871.193840740001</v>
      </c>
      <c r="EW7" s="250">
        <v>27561.558836769993</v>
      </c>
      <c r="EX7" s="250">
        <v>20619.840715819995</v>
      </c>
      <c r="EY7" s="250">
        <v>21321.712790850001</v>
      </c>
      <c r="EZ7" s="250">
        <v>19396.48201956</v>
      </c>
      <c r="FA7" s="250">
        <v>20949.934975060001</v>
      </c>
      <c r="FB7" s="250">
        <v>21165.307460930002</v>
      </c>
      <c r="FC7" s="250">
        <v>18687.536577529998</v>
      </c>
      <c r="FD7" s="250">
        <v>30593.002022630008</v>
      </c>
      <c r="FE7" s="312">
        <v>31162.561843609994</v>
      </c>
      <c r="FF7" s="311">
        <v>29924.579954230005</v>
      </c>
      <c r="FG7" s="250">
        <v>34275.650342499983</v>
      </c>
      <c r="FH7" s="250">
        <v>37153.177078000001</v>
      </c>
      <c r="FI7" s="250">
        <v>51147.306035430003</v>
      </c>
      <c r="FJ7" s="250">
        <v>52510.326708619978</v>
      </c>
      <c r="FK7" s="250">
        <v>53502.30197489998</v>
      </c>
      <c r="FL7" s="250">
        <v>48531.184583919989</v>
      </c>
      <c r="FM7" s="250">
        <v>54523.674308079993</v>
      </c>
      <c r="FN7" s="250">
        <v>54739.587159869974</v>
      </c>
      <c r="FO7" s="250">
        <v>58415.54798935997</v>
      </c>
      <c r="FP7" s="250">
        <v>58717.769490359991</v>
      </c>
      <c r="FQ7" s="312">
        <v>51316.312369610008</v>
      </c>
      <c r="FR7" s="311">
        <v>61301.424092340007</v>
      </c>
      <c r="FS7" s="250">
        <v>65424.714727550017</v>
      </c>
      <c r="FT7" s="250">
        <v>66241.265425879988</v>
      </c>
      <c r="FU7" s="250">
        <v>66470.102880730003</v>
      </c>
      <c r="FV7" s="250">
        <v>60711.023079620019</v>
      </c>
      <c r="FW7" s="250">
        <v>39092.315370249991</v>
      </c>
      <c r="FX7" s="250">
        <v>52106.846455660001</v>
      </c>
      <c r="FY7" s="250">
        <v>49839.761717700014</v>
      </c>
      <c r="FZ7" s="250">
        <v>37258.348438890003</v>
      </c>
      <c r="GA7" s="250">
        <v>48625.107648999998</v>
      </c>
      <c r="GB7" s="250">
        <v>48944.541033629997</v>
      </c>
      <c r="GC7" s="312">
        <v>53615.785001519995</v>
      </c>
      <c r="GE7" s="189"/>
      <c r="GF7" s="313"/>
      <c r="GG7" s="313"/>
      <c r="GH7" s="313"/>
    </row>
    <row r="8" spans="1:191" ht="45.75" customHeight="1" x14ac:dyDescent="0.45">
      <c r="A8" s="307" t="s">
        <v>178</v>
      </c>
      <c r="B8" s="248">
        <v>6.93</v>
      </c>
      <c r="C8" s="248">
        <v>16.32</v>
      </c>
      <c r="D8" s="248">
        <v>41.862000000000002</v>
      </c>
      <c r="E8" s="248">
        <v>79.151700000000005</v>
      </c>
      <c r="F8" s="248">
        <v>43.204700000000003</v>
      </c>
      <c r="G8" s="308">
        <v>114.71810000000001</v>
      </c>
      <c r="H8" s="1559">
        <v>15.783300000000001</v>
      </c>
      <c r="I8" s="1559">
        <v>53.529499999999999</v>
      </c>
      <c r="J8" s="1559"/>
      <c r="K8" s="1559">
        <v>209.71250000000001</v>
      </c>
      <c r="L8" s="52">
        <v>214.08510000000001</v>
      </c>
      <c r="M8" s="52">
        <v>23.297799999999999</v>
      </c>
      <c r="N8" s="52">
        <v>81.905900000000003</v>
      </c>
      <c r="O8" s="52">
        <v>57.152000000000001</v>
      </c>
      <c r="P8" s="52">
        <v>39.092300000000002</v>
      </c>
      <c r="Q8" s="1559">
        <v>56.576970299999999</v>
      </c>
      <c r="R8" s="52">
        <v>32.366651739999995</v>
      </c>
      <c r="S8" s="52">
        <v>417.84785195000006</v>
      </c>
      <c r="T8" s="54">
        <v>64.95901173</v>
      </c>
      <c r="U8" s="52"/>
      <c r="V8" s="52">
        <v>41.476086689999995</v>
      </c>
      <c r="W8" s="52">
        <v>78.740622119999998</v>
      </c>
      <c r="X8" s="52">
        <v>39.397798719999997</v>
      </c>
      <c r="Y8" s="52">
        <v>38.092753889999997</v>
      </c>
      <c r="Z8" s="52">
        <v>151.23298514000001</v>
      </c>
      <c r="AA8" s="52">
        <v>43.001908309999997</v>
      </c>
      <c r="AB8" s="52">
        <v>83.518463729999993</v>
      </c>
      <c r="AC8" s="52">
        <v>74.366928699999988</v>
      </c>
      <c r="AD8" s="52">
        <v>263.35376729000001</v>
      </c>
      <c r="AE8" s="1560">
        <v>103.03091968999999</v>
      </c>
      <c r="AF8" s="1560">
        <v>231.96210743999998</v>
      </c>
      <c r="AG8" s="1560">
        <v>67.728735849999993</v>
      </c>
      <c r="AH8" s="1560"/>
      <c r="AI8" s="1560">
        <v>122.78178686</v>
      </c>
      <c r="AJ8" s="1560">
        <v>59.394115280000001</v>
      </c>
      <c r="AK8" s="1560">
        <v>43.901734099999999</v>
      </c>
      <c r="AL8" s="1560">
        <v>51.480130989999999</v>
      </c>
      <c r="AM8" s="1560">
        <v>55.09516511999999</v>
      </c>
      <c r="AN8" s="1560">
        <v>238.88426410000002</v>
      </c>
      <c r="AO8" s="1560">
        <v>260.92246586000005</v>
      </c>
      <c r="AP8" s="1560">
        <v>48.486893450000011</v>
      </c>
      <c r="AQ8" s="1560">
        <v>52.825497980000002</v>
      </c>
      <c r="AR8" s="1560">
        <v>74.528385350000008</v>
      </c>
      <c r="AS8" s="1560">
        <v>187.74916254999999</v>
      </c>
      <c r="AT8" s="1560">
        <v>57.168614040000001</v>
      </c>
      <c r="AU8" s="199"/>
      <c r="AV8" s="1560">
        <v>164.02455864000004</v>
      </c>
      <c r="AW8" s="1560">
        <v>248.85380075</v>
      </c>
      <c r="AX8" s="1560">
        <v>231.02260116999997</v>
      </c>
      <c r="AY8" s="1560">
        <v>189.63062046000002</v>
      </c>
      <c r="AZ8" s="1560">
        <v>66.804506430000004</v>
      </c>
      <c r="BA8" s="1560">
        <v>351.88772948999991</v>
      </c>
      <c r="BB8" s="1560">
        <v>351.88772000000006</v>
      </c>
      <c r="BC8" s="1560">
        <v>118.79888648000001</v>
      </c>
      <c r="BD8" s="1560">
        <v>159.09176740000001</v>
      </c>
      <c r="BE8" s="309">
        <v>304.86770385</v>
      </c>
      <c r="BF8" s="309">
        <v>241.24503924000001</v>
      </c>
      <c r="BG8" s="309">
        <v>153.04076491000004</v>
      </c>
      <c r="BH8" s="309">
        <v>60.252016579999996</v>
      </c>
      <c r="BI8" s="309">
        <v>160.80451147000002</v>
      </c>
      <c r="BJ8" s="309">
        <v>149.90691659999999</v>
      </c>
      <c r="BK8" s="250">
        <v>32.622160750000006</v>
      </c>
      <c r="BL8" s="250">
        <v>91.537896900000021</v>
      </c>
      <c r="BM8" s="250">
        <v>94.731843999999995</v>
      </c>
      <c r="BN8" s="310">
        <v>1256.92569708</v>
      </c>
      <c r="BO8" s="310">
        <v>58.503080400000016</v>
      </c>
      <c r="BP8" s="250">
        <v>98.815097640000005</v>
      </c>
      <c r="BQ8" s="251">
        <v>96.265237419999991</v>
      </c>
      <c r="BR8" s="251">
        <v>107.91483996000001</v>
      </c>
      <c r="BS8" s="251">
        <v>71.478529340000009</v>
      </c>
      <c r="BT8" s="251">
        <v>88.863240269999991</v>
      </c>
      <c r="BU8" s="251">
        <v>80.048789319999997</v>
      </c>
      <c r="BV8" s="251">
        <v>105.28807370999999</v>
      </c>
      <c r="BW8" s="251">
        <v>94.320475470000005</v>
      </c>
      <c r="BX8" s="251">
        <v>271.97829176999994</v>
      </c>
      <c r="BY8" s="251">
        <v>248.72662964000003</v>
      </c>
      <c r="BZ8" s="251">
        <v>145.00087138000004</v>
      </c>
      <c r="CA8" s="251">
        <v>83.923793290000006</v>
      </c>
      <c r="CB8" s="251">
        <v>54.975315369999997</v>
      </c>
      <c r="CC8" s="251">
        <v>257.95385778000002</v>
      </c>
      <c r="CD8" s="250">
        <v>173.54629323</v>
      </c>
      <c r="CE8" s="250">
        <v>162.99303101999999</v>
      </c>
      <c r="CF8" s="250">
        <v>98.324485570000007</v>
      </c>
      <c r="CG8" s="250">
        <v>88.550788480000008</v>
      </c>
      <c r="CH8" s="250">
        <v>89.190469760000013</v>
      </c>
      <c r="CI8" s="250">
        <v>1311.0119600099999</v>
      </c>
      <c r="CJ8" s="250">
        <v>178.38477519000003</v>
      </c>
      <c r="CK8" s="250">
        <v>646.1481241099998</v>
      </c>
      <c r="CL8" s="311">
        <v>83.78035530999999</v>
      </c>
      <c r="CM8" s="250">
        <v>104.92255353</v>
      </c>
      <c r="CN8" s="250">
        <v>88.398906480000008</v>
      </c>
      <c r="CO8" s="250">
        <v>84.264080809999982</v>
      </c>
      <c r="CP8" s="250">
        <v>138.78407702000001</v>
      </c>
      <c r="CQ8" s="250">
        <v>96.163656099999997</v>
      </c>
      <c r="CR8" s="250">
        <v>144.01015432000003</v>
      </c>
      <c r="CS8" s="250">
        <v>72.523563420000002</v>
      </c>
      <c r="CT8" s="250">
        <v>143.263082</v>
      </c>
      <c r="CU8" s="250">
        <v>126.41864437999999</v>
      </c>
      <c r="CV8" s="250">
        <v>133.51969574</v>
      </c>
      <c r="CW8" s="312">
        <v>143.33972829000001</v>
      </c>
      <c r="CX8" s="311">
        <v>101.04051000000001</v>
      </c>
      <c r="CY8" s="250">
        <v>110.24154000000001</v>
      </c>
      <c r="CZ8" s="250">
        <v>1633.2238300900003</v>
      </c>
      <c r="DA8" s="250">
        <v>219.91767386999999</v>
      </c>
      <c r="DB8" s="250">
        <v>324.41833042000007</v>
      </c>
      <c r="DC8" s="250">
        <v>138.17700969000001</v>
      </c>
      <c r="DD8" s="250">
        <v>129.56807085000003</v>
      </c>
      <c r="DE8" s="250">
        <v>113.2197862</v>
      </c>
      <c r="DF8" s="250">
        <v>137.56119541999999</v>
      </c>
      <c r="DG8" s="250">
        <v>222.86048925000003</v>
      </c>
      <c r="DH8" s="250">
        <v>61.002340239999995</v>
      </c>
      <c r="DI8" s="312">
        <v>212.20468309999998</v>
      </c>
      <c r="DJ8" s="311">
        <v>254.41774340000001</v>
      </c>
      <c r="DK8" s="250">
        <v>254.73797785999997</v>
      </c>
      <c r="DL8" s="250">
        <v>203.35668428999998</v>
      </c>
      <c r="DM8" s="250">
        <v>357.53774129999999</v>
      </c>
      <c r="DN8" s="250">
        <v>162.67077159999999</v>
      </c>
      <c r="DO8" s="250">
        <v>147.89780943999997</v>
      </c>
      <c r="DP8" s="250">
        <v>159.74621587000001</v>
      </c>
      <c r="DQ8" s="250">
        <v>196.02730937999999</v>
      </c>
      <c r="DR8" s="250">
        <v>184.01503071999997</v>
      </c>
      <c r="DS8" s="250">
        <v>307.55700070000006</v>
      </c>
      <c r="DT8" s="250">
        <v>208.67920766</v>
      </c>
      <c r="DU8" s="312">
        <v>276.41497415999999</v>
      </c>
      <c r="DV8" s="311">
        <v>315.97106672000001</v>
      </c>
      <c r="DW8" s="250">
        <v>183.81285349000001</v>
      </c>
      <c r="DX8" s="250">
        <v>303.11357873000003</v>
      </c>
      <c r="DY8" s="250">
        <v>289.11681942000001</v>
      </c>
      <c r="DZ8" s="250">
        <v>303.85583099000007</v>
      </c>
      <c r="EA8" s="250">
        <v>173.93174101999998</v>
      </c>
      <c r="EB8" s="250">
        <v>247.12202608000001</v>
      </c>
      <c r="EC8" s="250">
        <v>206.25579427</v>
      </c>
      <c r="ED8" s="250">
        <v>181.63658023999997</v>
      </c>
      <c r="EE8" s="250">
        <v>258.53903676000004</v>
      </c>
      <c r="EF8" s="250">
        <v>220.13076106000003</v>
      </c>
      <c r="EG8" s="312">
        <v>322.66660792000005</v>
      </c>
      <c r="EH8" s="311">
        <v>289.67481448000007</v>
      </c>
      <c r="EI8" s="250">
        <v>1847.5518552999997</v>
      </c>
      <c r="EJ8" s="250">
        <v>374.08963353000007</v>
      </c>
      <c r="EK8" s="250">
        <v>400.01414444000005</v>
      </c>
      <c r="EL8" s="250">
        <v>210.26438078000001</v>
      </c>
      <c r="EM8" s="250">
        <v>213.83836551000002</v>
      </c>
      <c r="EN8" s="250">
        <v>379.76135921999997</v>
      </c>
      <c r="EO8" s="250">
        <v>29.216708639999968</v>
      </c>
      <c r="EP8" s="250">
        <v>250.01226109999999</v>
      </c>
      <c r="EQ8" s="250">
        <v>1242.4068797800001</v>
      </c>
      <c r="ER8" s="250">
        <v>168.04797483999991</v>
      </c>
      <c r="ES8" s="312">
        <v>244.76451031000005</v>
      </c>
      <c r="ET8" s="311">
        <v>448.81907892999993</v>
      </c>
      <c r="EU8" s="250">
        <v>388.81914840000002</v>
      </c>
      <c r="EV8" s="250">
        <v>410.21632973999994</v>
      </c>
      <c r="EW8" s="250">
        <v>472.48127090999992</v>
      </c>
      <c r="EX8" s="250">
        <v>487.74924036000004</v>
      </c>
      <c r="EY8" s="250">
        <v>374.64893149</v>
      </c>
      <c r="EZ8" s="250">
        <v>437.61629092999999</v>
      </c>
      <c r="FA8" s="250">
        <v>440.95557522999997</v>
      </c>
      <c r="FB8" s="250">
        <v>428.19580695000008</v>
      </c>
      <c r="FC8" s="250">
        <v>678.11163915999987</v>
      </c>
      <c r="FD8" s="250">
        <v>408.38708166999999</v>
      </c>
      <c r="FE8" s="312">
        <v>6648.7438726</v>
      </c>
      <c r="FF8" s="311">
        <v>620.95050848999995</v>
      </c>
      <c r="FG8" s="250">
        <v>497.92052029000001</v>
      </c>
      <c r="FH8" s="250">
        <v>498.46505620999994</v>
      </c>
      <c r="FI8" s="250">
        <v>574.60690392999982</v>
      </c>
      <c r="FJ8" s="250">
        <v>508.24777204000009</v>
      </c>
      <c r="FK8" s="250">
        <v>460.5481316499999</v>
      </c>
      <c r="FL8" s="250">
        <v>594.93264198000008</v>
      </c>
      <c r="FM8" s="250">
        <v>430.44888924999998</v>
      </c>
      <c r="FN8" s="250">
        <v>477.19919437999988</v>
      </c>
      <c r="FO8" s="250">
        <v>519.75241075999998</v>
      </c>
      <c r="FP8" s="250">
        <v>251.97856998999993</v>
      </c>
      <c r="FQ8" s="312">
        <v>338.72138219000004</v>
      </c>
      <c r="FR8" s="311">
        <v>396.13333999000002</v>
      </c>
      <c r="FS8" s="250">
        <v>573.32224824999992</v>
      </c>
      <c r="FT8" s="250">
        <v>535.36728402000006</v>
      </c>
      <c r="FU8" s="250">
        <v>669.79844271000002</v>
      </c>
      <c r="FV8" s="250">
        <v>1373.4105476500001</v>
      </c>
      <c r="FW8" s="250">
        <v>507.51364777999993</v>
      </c>
      <c r="FX8" s="250">
        <v>685.5114289899999</v>
      </c>
      <c r="FY8" s="250">
        <v>570.02681031999998</v>
      </c>
      <c r="FZ8" s="250">
        <v>310.12</v>
      </c>
      <c r="GA8" s="250">
        <v>582.68780568</v>
      </c>
      <c r="GB8" s="250">
        <v>1037.1957662699999</v>
      </c>
      <c r="GC8" s="312">
        <v>1045.6584476099999</v>
      </c>
      <c r="GE8" s="313"/>
      <c r="GF8" s="313"/>
      <c r="GG8" s="313"/>
      <c r="GH8" s="313"/>
    </row>
    <row r="9" spans="1:191" s="315" customFormat="1" ht="45.75" customHeight="1" x14ac:dyDescent="0.45">
      <c r="A9" s="296" t="s">
        <v>179</v>
      </c>
      <c r="B9" s="260">
        <v>431.77206138501998</v>
      </c>
      <c r="C9" s="260">
        <v>210.23</v>
      </c>
      <c r="D9" s="260">
        <v>227.9024</v>
      </c>
      <c r="E9" s="260">
        <v>515.82849999999996</v>
      </c>
      <c r="F9" s="260">
        <v>1263.0096000000001</v>
      </c>
      <c r="G9" s="301">
        <v>1570.7284999999999</v>
      </c>
      <c r="H9" s="1558">
        <v>1506.8954000000001</v>
      </c>
      <c r="I9" s="1558">
        <v>1516.0074999999999</v>
      </c>
      <c r="J9" s="1558"/>
      <c r="K9" s="1558">
        <v>1514.3269</v>
      </c>
      <c r="L9" s="128">
        <v>1673.5477000000001</v>
      </c>
      <c r="M9" s="128">
        <v>1514.7782</v>
      </c>
      <c r="N9" s="128">
        <v>1663.6187</v>
      </c>
      <c r="O9" s="128">
        <v>1664.5053</v>
      </c>
      <c r="P9" s="128">
        <v>1670.1895999999999</v>
      </c>
      <c r="Q9" s="1558">
        <v>1679.3211951100002</v>
      </c>
      <c r="R9" s="128">
        <v>1690.6061085700001</v>
      </c>
      <c r="S9" s="128">
        <v>1670.8805816900001</v>
      </c>
      <c r="T9" s="302">
        <v>1666.82756537</v>
      </c>
      <c r="U9" s="128"/>
      <c r="V9" s="128">
        <v>1764.6549325599999</v>
      </c>
      <c r="W9" s="128">
        <v>2098.93072416</v>
      </c>
      <c r="X9" s="128">
        <v>2501.5505691900003</v>
      </c>
      <c r="Y9" s="128">
        <v>2514.9728995700002</v>
      </c>
      <c r="Z9" s="128">
        <v>2691.1449740600005</v>
      </c>
      <c r="AA9" s="128">
        <v>3178.1502030699999</v>
      </c>
      <c r="AB9" s="128">
        <v>3528.2013358900003</v>
      </c>
      <c r="AC9" s="128">
        <v>3704.6854748700002</v>
      </c>
      <c r="AD9" s="128">
        <v>3690.7824188300006</v>
      </c>
      <c r="AE9" s="128">
        <v>3582.8464535200001</v>
      </c>
      <c r="AF9" s="128">
        <v>3570.1394358399998</v>
      </c>
      <c r="AG9" s="128">
        <v>3991.34845722</v>
      </c>
      <c r="AH9" s="128"/>
      <c r="AI9" s="128">
        <v>4345.2364645600001</v>
      </c>
      <c r="AJ9" s="128">
        <v>3870.2647536300001</v>
      </c>
      <c r="AK9" s="128">
        <v>3814.1225750499993</v>
      </c>
      <c r="AL9" s="128">
        <v>3826.4233768699996</v>
      </c>
      <c r="AM9" s="128">
        <v>3846.8533493</v>
      </c>
      <c r="AN9" s="128">
        <v>3961.9465421899999</v>
      </c>
      <c r="AO9" s="128">
        <v>4026.6699102899997</v>
      </c>
      <c r="AP9" s="128">
        <v>3941.3010798800001</v>
      </c>
      <c r="AQ9" s="128">
        <v>4491.8329575600001</v>
      </c>
      <c r="AR9" s="128">
        <v>4364.4675918300009</v>
      </c>
      <c r="AS9" s="128">
        <v>4504.6309869200004</v>
      </c>
      <c r="AT9" s="128">
        <v>5214.2218841100012</v>
      </c>
      <c r="AU9" s="128"/>
      <c r="AV9" s="128">
        <v>5206.8723923900006</v>
      </c>
      <c r="AW9" s="128">
        <v>5543.1317019300004</v>
      </c>
      <c r="AX9" s="128">
        <v>5898.656971630001</v>
      </c>
      <c r="AY9" s="128">
        <v>7335.6037110100006</v>
      </c>
      <c r="AZ9" s="128">
        <v>7368.380102000001</v>
      </c>
      <c r="BA9" s="128">
        <v>6964.4203177400004</v>
      </c>
      <c r="BB9" s="128">
        <v>6964.4203200000002</v>
      </c>
      <c r="BC9" s="128">
        <v>6656.0622207199995</v>
      </c>
      <c r="BD9" s="128">
        <v>9382.6433586000003</v>
      </c>
      <c r="BE9" s="303">
        <v>9998.5430695900013</v>
      </c>
      <c r="BF9" s="303">
        <v>10358.93007792</v>
      </c>
      <c r="BG9" s="303">
        <v>12517.345353619998</v>
      </c>
      <c r="BH9" s="303">
        <v>10416.614412909999</v>
      </c>
      <c r="BI9" s="303">
        <v>12192.185922530001</v>
      </c>
      <c r="BJ9" s="303">
        <v>11791.777183650001</v>
      </c>
      <c r="BK9" s="238">
        <v>10817.894392129998</v>
      </c>
      <c r="BL9" s="238">
        <v>11077.411512980001</v>
      </c>
      <c r="BM9" s="238">
        <v>10188.60331638</v>
      </c>
      <c r="BN9" s="304">
        <v>10532.934451109997</v>
      </c>
      <c r="BO9" s="304">
        <v>10804.749334489998</v>
      </c>
      <c r="BP9" s="268">
        <v>11276.871561190001</v>
      </c>
      <c r="BQ9" s="238">
        <v>11693.548097500001</v>
      </c>
      <c r="BR9" s="238">
        <v>10966.452226759999</v>
      </c>
      <c r="BS9" s="238">
        <v>11130.116889190002</v>
      </c>
      <c r="BT9" s="238">
        <v>11064.39566332</v>
      </c>
      <c r="BU9" s="238">
        <v>11100.11113273</v>
      </c>
      <c r="BV9" s="238">
        <v>11662.119339259998</v>
      </c>
      <c r="BW9" s="238">
        <v>10831.23974927</v>
      </c>
      <c r="BX9" s="238">
        <v>10657.838990350001</v>
      </c>
      <c r="BY9" s="238">
        <v>11162.79990638</v>
      </c>
      <c r="BZ9" s="238">
        <v>13467.809476609998</v>
      </c>
      <c r="CA9" s="238">
        <v>14116.604040669999</v>
      </c>
      <c r="CB9" s="238">
        <v>14145.059637140002</v>
      </c>
      <c r="CC9" s="238">
        <v>13027.44299059</v>
      </c>
      <c r="CD9" s="268">
        <v>13252.75487361</v>
      </c>
      <c r="CE9" s="268">
        <v>13350.009498599999</v>
      </c>
      <c r="CF9" s="268">
        <v>12723.212183929998</v>
      </c>
      <c r="CG9" s="268">
        <v>12272.83843568</v>
      </c>
      <c r="CH9" s="268">
        <v>12560.109533159997</v>
      </c>
      <c r="CI9" s="268">
        <v>12451.84808183</v>
      </c>
      <c r="CJ9" s="268">
        <v>12363.455214310001</v>
      </c>
      <c r="CK9" s="268">
        <v>12569.651419080003</v>
      </c>
      <c r="CL9" s="305">
        <v>11601.560063800001</v>
      </c>
      <c r="CM9" s="268">
        <v>11971.913952139999</v>
      </c>
      <c r="CN9" s="268">
        <v>12365.39992573</v>
      </c>
      <c r="CO9" s="268">
        <v>12236.886003650003</v>
      </c>
      <c r="CP9" s="268">
        <v>12695.100945919998</v>
      </c>
      <c r="CQ9" s="268">
        <v>12780.526114470002</v>
      </c>
      <c r="CR9" s="268">
        <v>13024.546503899999</v>
      </c>
      <c r="CS9" s="268">
        <v>12089.01529148</v>
      </c>
      <c r="CT9" s="268">
        <v>12230.14065109</v>
      </c>
      <c r="CU9" s="268">
        <v>12234.65001017</v>
      </c>
      <c r="CV9" s="268">
        <v>14614.396736119999</v>
      </c>
      <c r="CW9" s="306">
        <v>16287.77859512</v>
      </c>
      <c r="CX9" s="305">
        <v>15402.40948</v>
      </c>
      <c r="CY9" s="268">
        <v>16501.6152</v>
      </c>
      <c r="CZ9" s="268">
        <v>18029.46777327</v>
      </c>
      <c r="DA9" s="268">
        <v>20076.376044509998</v>
      </c>
      <c r="DB9" s="268">
        <v>19976.37334916</v>
      </c>
      <c r="DC9" s="268">
        <v>20366.635997079997</v>
      </c>
      <c r="DD9" s="268">
        <v>20058.975889649999</v>
      </c>
      <c r="DE9" s="268">
        <v>20032.351967500003</v>
      </c>
      <c r="DF9" s="268">
        <v>20197.412688690001</v>
      </c>
      <c r="DG9" s="268">
        <v>19735.948077060002</v>
      </c>
      <c r="DH9" s="268">
        <v>19776.422380969998</v>
      </c>
      <c r="DI9" s="306">
        <v>20370.619821370001</v>
      </c>
      <c r="DJ9" s="305">
        <v>20527.939349909997</v>
      </c>
      <c r="DK9" s="268">
        <v>19588.177705409998</v>
      </c>
      <c r="DL9" s="268">
        <v>20160.477188180001</v>
      </c>
      <c r="DM9" s="268">
        <v>26115.345150319998</v>
      </c>
      <c r="DN9" s="268">
        <v>26246.071517369997</v>
      </c>
      <c r="DO9" s="268">
        <v>26333.384563600001</v>
      </c>
      <c r="DP9" s="268">
        <v>26281.347767819992</v>
      </c>
      <c r="DQ9" s="268">
        <v>26335.976709069993</v>
      </c>
      <c r="DR9" s="268">
        <v>26400.777548319995</v>
      </c>
      <c r="DS9" s="268">
        <v>26377.331828369995</v>
      </c>
      <c r="DT9" s="268">
        <v>26420.535539010005</v>
      </c>
      <c r="DU9" s="306">
        <v>29459.876923349999</v>
      </c>
      <c r="DV9" s="305">
        <v>28887.822987209991</v>
      </c>
      <c r="DW9" s="268">
        <v>28668.106039279999</v>
      </c>
      <c r="DX9" s="268">
        <v>29849.598677769995</v>
      </c>
      <c r="DY9" s="268">
        <v>29836.364447799995</v>
      </c>
      <c r="DZ9" s="268">
        <v>32775.56654937</v>
      </c>
      <c r="EA9" s="268">
        <v>32761.167699329995</v>
      </c>
      <c r="EB9" s="268">
        <v>32830.494861889994</v>
      </c>
      <c r="EC9" s="268">
        <v>39873.782528169999</v>
      </c>
      <c r="ED9" s="268">
        <v>40138.32694164</v>
      </c>
      <c r="EE9" s="268">
        <v>40100.451298039996</v>
      </c>
      <c r="EF9" s="268">
        <v>40925.085700019998</v>
      </c>
      <c r="EG9" s="306">
        <v>40451.105102699992</v>
      </c>
      <c r="EH9" s="305">
        <v>43559.332403050001</v>
      </c>
      <c r="EI9" s="268">
        <v>47326.129663920001</v>
      </c>
      <c r="EJ9" s="268">
        <v>51434.516538019991</v>
      </c>
      <c r="EK9" s="268">
        <v>50644.999378859982</v>
      </c>
      <c r="EL9" s="268">
        <v>51386.660697439998</v>
      </c>
      <c r="EM9" s="268">
        <v>51661.738877229996</v>
      </c>
      <c r="EN9" s="268">
        <v>53891.504122119994</v>
      </c>
      <c r="EO9" s="268">
        <v>62638.830348949996</v>
      </c>
      <c r="EP9" s="268">
        <v>67582.135095389996</v>
      </c>
      <c r="EQ9" s="268">
        <v>92021.507418469992</v>
      </c>
      <c r="ER9" s="268">
        <v>96093.240844650005</v>
      </c>
      <c r="ES9" s="306">
        <v>60281.271934039993</v>
      </c>
      <c r="ET9" s="305">
        <v>71486.863061149998</v>
      </c>
      <c r="EU9" s="268">
        <v>72709.45960817</v>
      </c>
      <c r="EV9" s="268">
        <v>65830.709201019985</v>
      </c>
      <c r="EW9" s="268">
        <v>65505.168395629997</v>
      </c>
      <c r="EX9" s="268">
        <v>67059.805358909987</v>
      </c>
      <c r="EY9" s="268">
        <v>57162.541020559998</v>
      </c>
      <c r="EZ9" s="268">
        <v>57417.878600269985</v>
      </c>
      <c r="FA9" s="268">
        <v>55742.328349179988</v>
      </c>
      <c r="FB9" s="268">
        <v>53009.646620679996</v>
      </c>
      <c r="FC9" s="268">
        <v>56108.542200619995</v>
      </c>
      <c r="FD9" s="268">
        <v>50080.360400580001</v>
      </c>
      <c r="FE9" s="306">
        <v>47619.698410949997</v>
      </c>
      <c r="FF9" s="305">
        <v>48492.067811039997</v>
      </c>
      <c r="FG9" s="268">
        <v>49544.670177740001</v>
      </c>
      <c r="FH9" s="268">
        <v>44659.198170179996</v>
      </c>
      <c r="FI9" s="268">
        <v>51649.381868930002</v>
      </c>
      <c r="FJ9" s="268">
        <v>51730.785081690003</v>
      </c>
      <c r="FK9" s="268">
        <v>53097.770473889999</v>
      </c>
      <c r="FL9" s="268">
        <v>57352.796562060001</v>
      </c>
      <c r="FM9" s="268">
        <v>58200.077411869999</v>
      </c>
      <c r="FN9" s="268">
        <v>58654.889953309998</v>
      </c>
      <c r="FO9" s="268">
        <v>61433.710132489992</v>
      </c>
      <c r="FP9" s="268">
        <v>55335.674447040008</v>
      </c>
      <c r="FQ9" s="306">
        <v>56956.877285499999</v>
      </c>
      <c r="FR9" s="305">
        <v>61136.932381029997</v>
      </c>
      <c r="FS9" s="268">
        <v>60884.277758390002</v>
      </c>
      <c r="FT9" s="268">
        <v>64291.924477309993</v>
      </c>
      <c r="FU9" s="268">
        <v>28583.687770719996</v>
      </c>
      <c r="FV9" s="268">
        <v>38920.355226920001</v>
      </c>
      <c r="FW9" s="268">
        <v>36457.71114195</v>
      </c>
      <c r="FX9" s="268">
        <v>40421.37411941</v>
      </c>
      <c r="FY9" s="268">
        <v>40214.522157600004</v>
      </c>
      <c r="FZ9" s="268">
        <v>43107.050895749999</v>
      </c>
      <c r="GA9" s="268">
        <v>37137.705640980006</v>
      </c>
      <c r="GB9" s="268">
        <v>32030.941078990003</v>
      </c>
      <c r="GC9" s="306">
        <v>31823.214270339999</v>
      </c>
      <c r="GD9" s="189"/>
      <c r="GE9" s="314"/>
      <c r="GG9" s="316"/>
      <c r="GI9" s="316"/>
    </row>
    <row r="10" spans="1:191" s="315" customFormat="1" ht="45.75" customHeight="1" x14ac:dyDescent="0.45">
      <c r="A10" s="296" t="s">
        <v>180</v>
      </c>
      <c r="B10" s="260">
        <v>58.26</v>
      </c>
      <c r="C10" s="260">
        <v>59.62</v>
      </c>
      <c r="D10" s="260">
        <v>66.198499999999996</v>
      </c>
      <c r="E10" s="260">
        <v>133.08709999999999</v>
      </c>
      <c r="F10" s="1561">
        <v>-17.365600000000001</v>
      </c>
      <c r="G10" s="301">
        <v>90.043999999999997</v>
      </c>
      <c r="H10" s="1558">
        <v>137.49299999999999</v>
      </c>
      <c r="I10" s="1561">
        <v>-108.64919999999999</v>
      </c>
      <c r="J10" s="1561"/>
      <c r="K10" s="1561">
        <v>-109.2967</v>
      </c>
      <c r="L10" s="1561">
        <v>-42.5976</v>
      </c>
      <c r="M10" s="1561">
        <v>154.19630000000001</v>
      </c>
      <c r="N10" s="128">
        <v>154.38820000000001</v>
      </c>
      <c r="O10" s="128">
        <v>154.38820000000001</v>
      </c>
      <c r="P10" s="128">
        <v>154.3896</v>
      </c>
      <c r="Q10" s="1558">
        <v>154.41654973999999</v>
      </c>
      <c r="R10" s="128">
        <v>154.41544853999994</v>
      </c>
      <c r="S10" s="128">
        <v>154.32616768000003</v>
      </c>
      <c r="T10" s="302">
        <v>154.41760052999996</v>
      </c>
      <c r="U10" s="128"/>
      <c r="V10" s="1561">
        <v>-69.470028779999936</v>
      </c>
      <c r="W10" s="1561">
        <v>-69.537764830000015</v>
      </c>
      <c r="X10" s="1561">
        <v>-69.622213029999998</v>
      </c>
      <c r="Y10" s="1561">
        <v>-69.653495930000005</v>
      </c>
      <c r="Z10" s="1561">
        <v>-69.463443740000002</v>
      </c>
      <c r="AA10" s="1561">
        <v>-69.46284854000001</v>
      </c>
      <c r="AB10" s="1561">
        <v>-69.46284854000001</v>
      </c>
      <c r="AC10" s="1561">
        <v>-69.462848539999996</v>
      </c>
      <c r="AD10" s="1561">
        <v>-69.462848540000024</v>
      </c>
      <c r="AE10" s="1561">
        <v>-69.460397490000005</v>
      </c>
      <c r="AF10" s="1561">
        <v>-69.460397490000005</v>
      </c>
      <c r="AG10" s="1561">
        <v>-90.544010319999998</v>
      </c>
      <c r="AH10" s="1561"/>
      <c r="AI10" s="1561">
        <v>-301.69593193999998</v>
      </c>
      <c r="AJ10" s="1561">
        <v>-242.49127500000003</v>
      </c>
      <c r="AK10" s="1561">
        <v>-242.491275</v>
      </c>
      <c r="AL10" s="1561">
        <v>-242.49127499999997</v>
      </c>
      <c r="AM10" s="1561">
        <v>-242.48083700000001</v>
      </c>
      <c r="AN10" s="1561">
        <v>-242.48083699999998</v>
      </c>
      <c r="AO10" s="1561">
        <v>-242.48083700000001</v>
      </c>
      <c r="AP10" s="1561">
        <v>-242.48774637999998</v>
      </c>
      <c r="AQ10" s="1561">
        <v>-255.39887490000012</v>
      </c>
      <c r="AR10" s="1561">
        <v>-255.40057921000005</v>
      </c>
      <c r="AS10" s="1561">
        <v>-177.68929832000035</v>
      </c>
      <c r="AT10" s="1561">
        <v>-177.68851896000024</v>
      </c>
      <c r="AU10" s="1561"/>
      <c r="AV10" s="1561">
        <v>-864.24390869000047</v>
      </c>
      <c r="AW10" s="1561">
        <v>-864.28136180000047</v>
      </c>
      <c r="AX10" s="1561">
        <v>-864.68771533000063</v>
      </c>
      <c r="AY10" s="1561">
        <v>-1330.8637114100004</v>
      </c>
      <c r="AZ10" s="1561">
        <v>2204.6121665800001</v>
      </c>
      <c r="BA10" s="1561">
        <v>2218.1056678599998</v>
      </c>
      <c r="BB10" s="1561">
        <v>2218.1056699999999</v>
      </c>
      <c r="BC10" s="1561">
        <v>4164.5020528099994</v>
      </c>
      <c r="BD10" s="1561">
        <v>7270.07912192</v>
      </c>
      <c r="BE10" s="1562">
        <v>6070.4762285200004</v>
      </c>
      <c r="BF10" s="1562">
        <v>6070.5341903800017</v>
      </c>
      <c r="BG10" s="1562">
        <v>2482.1189560400003</v>
      </c>
      <c r="BH10" s="1562">
        <v>2482.1189560400003</v>
      </c>
      <c r="BI10" s="1562">
        <v>2482.1189560400003</v>
      </c>
      <c r="BJ10" s="1562">
        <v>2482.1189560400003</v>
      </c>
      <c r="BK10" s="268">
        <v>2482.1189560400003</v>
      </c>
      <c r="BL10" s="268">
        <v>2482.1189560400003</v>
      </c>
      <c r="BM10" s="268">
        <v>2494.8660135700002</v>
      </c>
      <c r="BN10" s="268">
        <v>2482.1022839200004</v>
      </c>
      <c r="BO10" s="268">
        <v>2482.08834703</v>
      </c>
      <c r="BP10" s="268">
        <v>2494.8175123999999</v>
      </c>
      <c r="BQ10" s="238">
        <v>2980.70617176</v>
      </c>
      <c r="BR10" s="238">
        <v>2980.6855904999993</v>
      </c>
      <c r="BS10" s="238">
        <v>2980.6697959099997</v>
      </c>
      <c r="BT10" s="238">
        <v>2980.6375773799996</v>
      </c>
      <c r="BU10" s="238">
        <v>2980.4840251199998</v>
      </c>
      <c r="BV10" s="238">
        <v>2980.4356476599996</v>
      </c>
      <c r="BW10" s="238">
        <v>2980.3921236099995</v>
      </c>
      <c r="BX10" s="238">
        <v>2980.1948884399994</v>
      </c>
      <c r="BY10" s="238">
        <v>2960.3466766999991</v>
      </c>
      <c r="BZ10" s="238">
        <v>2936.8625547599995</v>
      </c>
      <c r="CA10" s="238">
        <v>2936.7121562599996</v>
      </c>
      <c r="CB10" s="238">
        <v>2956.36928459</v>
      </c>
      <c r="CC10" s="238">
        <v>2956.3523942399993</v>
      </c>
      <c r="CD10" s="268">
        <v>2856.2160471699999</v>
      </c>
      <c r="CE10" s="268">
        <v>2856.1155742399997</v>
      </c>
      <c r="CF10" s="268">
        <v>2856.0811745899996</v>
      </c>
      <c r="CG10" s="268">
        <v>2856.0179967499994</v>
      </c>
      <c r="CH10" s="268">
        <v>2825.02024712</v>
      </c>
      <c r="CI10" s="268">
        <v>2855.8263315899994</v>
      </c>
      <c r="CJ10" s="268">
        <v>2824.8965865599998</v>
      </c>
      <c r="CK10" s="268">
        <v>3270.3136768799991</v>
      </c>
      <c r="CL10" s="305">
        <v>2718.1415396699995</v>
      </c>
      <c r="CM10" s="268">
        <v>2718.1250846099997</v>
      </c>
      <c r="CN10" s="268">
        <v>3271.1515270099999</v>
      </c>
      <c r="CO10" s="268">
        <v>3271.1126339699999</v>
      </c>
      <c r="CP10" s="268">
        <v>3271.0569957799994</v>
      </c>
      <c r="CQ10" s="268">
        <v>1633.46542697</v>
      </c>
      <c r="CR10" s="268">
        <v>1632.9849156499999</v>
      </c>
      <c r="CS10" s="268">
        <v>1633.3577193399999</v>
      </c>
      <c r="CT10" s="268">
        <v>1613.4982600199999</v>
      </c>
      <c r="CU10" s="268">
        <v>1613.4114068199999</v>
      </c>
      <c r="CV10" s="268">
        <v>1613.0845163399999</v>
      </c>
      <c r="CW10" s="306">
        <v>531.62011380000035</v>
      </c>
      <c r="CX10" s="305">
        <v>1613.9361000000001</v>
      </c>
      <c r="CY10" s="268">
        <v>1613.83591</v>
      </c>
      <c r="CZ10" s="268">
        <v>1613.73862833</v>
      </c>
      <c r="DA10" s="268">
        <v>531.87440700000036</v>
      </c>
      <c r="DB10" s="268">
        <v>531.87440700000036</v>
      </c>
      <c r="DC10" s="268">
        <v>531.87440700000036</v>
      </c>
      <c r="DD10" s="268">
        <v>531.87440700000036</v>
      </c>
      <c r="DE10" s="268">
        <v>-261.21493758999975</v>
      </c>
      <c r="DF10" s="268">
        <v>-261.21493758999975</v>
      </c>
      <c r="DG10" s="268">
        <v>-261.21493758999975</v>
      </c>
      <c r="DH10" s="268">
        <v>-161.21493758999972</v>
      </c>
      <c r="DI10" s="306">
        <v>-161.31958625999974</v>
      </c>
      <c r="DJ10" s="305">
        <v>-539.91644348999966</v>
      </c>
      <c r="DK10" s="268">
        <v>-539.91644348999966</v>
      </c>
      <c r="DL10" s="268">
        <v>-404.45489288999966</v>
      </c>
      <c r="DM10" s="268">
        <v>1386.4519474900001</v>
      </c>
      <c r="DN10" s="268">
        <v>1366.4516050500001</v>
      </c>
      <c r="DO10" s="268">
        <v>1366.4516050500001</v>
      </c>
      <c r="DP10" s="268">
        <v>1341.8516050500002</v>
      </c>
      <c r="DQ10" s="268">
        <v>1341.8516050500002</v>
      </c>
      <c r="DR10" s="268">
        <v>1341.6499997600004</v>
      </c>
      <c r="DS10" s="268">
        <v>1202.03141218</v>
      </c>
      <c r="DT10" s="268">
        <v>1202.03141218</v>
      </c>
      <c r="DU10" s="306">
        <v>1172.2033254299999</v>
      </c>
      <c r="DV10" s="305">
        <v>343.29658637000011</v>
      </c>
      <c r="DW10" s="268">
        <v>342.94520807000004</v>
      </c>
      <c r="DX10" s="268">
        <v>1324.4467405</v>
      </c>
      <c r="DY10" s="268">
        <v>1303.2210200299999</v>
      </c>
      <c r="DZ10" s="268">
        <v>1303.2204985499998</v>
      </c>
      <c r="EA10" s="268">
        <v>1103.22049855</v>
      </c>
      <c r="EB10" s="268">
        <v>1103.22049855</v>
      </c>
      <c r="EC10" s="268">
        <v>1103.2103011199999</v>
      </c>
      <c r="ED10" s="268">
        <v>1454.7386674399997</v>
      </c>
      <c r="EE10" s="268">
        <v>1454.7386674399997</v>
      </c>
      <c r="EF10" s="268">
        <v>1454.7386674399997</v>
      </c>
      <c r="EG10" s="306">
        <v>1454.7386674399997</v>
      </c>
      <c r="EH10" s="305">
        <v>1740.5472782900001</v>
      </c>
      <c r="EI10" s="268">
        <v>1740.5472782900001</v>
      </c>
      <c r="EJ10" s="268">
        <v>1640.5466848900001</v>
      </c>
      <c r="EK10" s="268">
        <v>2011.8991328100001</v>
      </c>
      <c r="EL10" s="268">
        <v>2011.8991328100001</v>
      </c>
      <c r="EM10" s="268">
        <v>2128.5718273000002</v>
      </c>
      <c r="EN10" s="268">
        <v>1947.9065555000002</v>
      </c>
      <c r="EO10" s="268">
        <v>2070.9406555000005</v>
      </c>
      <c r="EP10" s="268">
        <v>2070.9406555000005</v>
      </c>
      <c r="EQ10" s="268">
        <v>2070.2547739000001</v>
      </c>
      <c r="ER10" s="268">
        <v>1420.05424973</v>
      </c>
      <c r="ES10" s="306">
        <v>998.08610574999966</v>
      </c>
      <c r="ET10" s="305">
        <v>1738.3452311400001</v>
      </c>
      <c r="EU10" s="268">
        <v>1738.3452311400001</v>
      </c>
      <c r="EV10" s="268">
        <v>999.11294232999956</v>
      </c>
      <c r="EW10" s="268">
        <v>999.11194662999969</v>
      </c>
      <c r="EX10" s="268">
        <v>999.11194662999969</v>
      </c>
      <c r="EY10" s="268">
        <v>999.11194662999969</v>
      </c>
      <c r="EZ10" s="268">
        <v>857.44909906999987</v>
      </c>
      <c r="FA10" s="268">
        <v>-69307.90998977999</v>
      </c>
      <c r="FB10" s="268">
        <v>-69307.90998977999</v>
      </c>
      <c r="FC10" s="268">
        <v>-69487.738576010001</v>
      </c>
      <c r="FD10" s="268">
        <v>-69487.738576010001</v>
      </c>
      <c r="FE10" s="306">
        <v>-69731.897593280009</v>
      </c>
      <c r="FF10" s="305">
        <v>-69731.169172680005</v>
      </c>
      <c r="FG10" s="268">
        <v>-69635.137956680017</v>
      </c>
      <c r="FH10" s="268">
        <v>-69731.169172680005</v>
      </c>
      <c r="FI10" s="268">
        <v>-69731.172941540004</v>
      </c>
      <c r="FJ10" s="268">
        <v>-84078.474160600003</v>
      </c>
      <c r="FK10" s="268">
        <v>-84078.474160600003</v>
      </c>
      <c r="FL10" s="268">
        <v>-84078.474160600003</v>
      </c>
      <c r="FM10" s="268">
        <v>-84078.474160600003</v>
      </c>
      <c r="FN10" s="268">
        <v>-84078.474160600003</v>
      </c>
      <c r="FO10" s="268">
        <v>-84079.4431606</v>
      </c>
      <c r="FP10" s="268">
        <v>-84079.4431606</v>
      </c>
      <c r="FQ10" s="306">
        <v>-69445.050846829996</v>
      </c>
      <c r="FR10" s="305">
        <v>-84078.61150359</v>
      </c>
      <c r="FS10" s="268">
        <v>-84078.070332389994</v>
      </c>
      <c r="FT10" s="268">
        <v>-83537.440305189986</v>
      </c>
      <c r="FU10" s="268">
        <v>-73030.69642036999</v>
      </c>
      <c r="FV10" s="268">
        <v>-69511.015185190001</v>
      </c>
      <c r="FW10" s="268">
        <v>-69445.265351519993</v>
      </c>
      <c r="FX10" s="268">
        <v>-69445.265351519993</v>
      </c>
      <c r="FY10" s="268">
        <v>-69445.265351519993</v>
      </c>
      <c r="FZ10" s="268">
        <v>-68027.738734660001</v>
      </c>
      <c r="GA10" s="268">
        <v>-68027.738734660001</v>
      </c>
      <c r="GB10" s="268">
        <v>-68027.738734660001</v>
      </c>
      <c r="GC10" s="306">
        <v>-68027.738734660001</v>
      </c>
      <c r="GE10" s="316"/>
      <c r="GG10" s="316"/>
      <c r="GI10" s="316"/>
    </row>
    <row r="11" spans="1:191" s="315" customFormat="1" ht="45.75" customHeight="1" x14ac:dyDescent="0.45">
      <c r="A11" s="296" t="s">
        <v>181</v>
      </c>
      <c r="B11" s="260">
        <v>1031.96</v>
      </c>
      <c r="C11" s="260">
        <v>1257.1400000000001</v>
      </c>
      <c r="D11" s="260">
        <v>1361.0921000000001</v>
      </c>
      <c r="E11" s="260">
        <v>1111.0035</v>
      </c>
      <c r="F11" s="260">
        <v>2722.4018999999998</v>
      </c>
      <c r="G11" s="301">
        <v>3401.9618</v>
      </c>
      <c r="H11" s="1558">
        <v>3979.3818999999999</v>
      </c>
      <c r="I11" s="1558">
        <v>4101.3881000000001</v>
      </c>
      <c r="J11" s="1558"/>
      <c r="K11" s="1558">
        <v>4012.0223999999998</v>
      </c>
      <c r="L11" s="128">
        <v>4555.7771000000002</v>
      </c>
      <c r="M11" s="128">
        <v>4089.4915999999998</v>
      </c>
      <c r="N11" s="128">
        <v>3584.6462999999999</v>
      </c>
      <c r="O11" s="128">
        <v>3556.4524000000001</v>
      </c>
      <c r="P11" s="128">
        <v>3433.2546000000002</v>
      </c>
      <c r="Q11" s="1558">
        <v>4090.7214334</v>
      </c>
      <c r="R11" s="128">
        <v>4234.9950828899991</v>
      </c>
      <c r="S11" s="128">
        <v>4019.4282959499992</v>
      </c>
      <c r="T11" s="302">
        <v>4852.3038888900001</v>
      </c>
      <c r="U11" s="128"/>
      <c r="V11" s="128">
        <v>4705.2764504200004</v>
      </c>
      <c r="W11" s="128">
        <v>5020.8761364100001</v>
      </c>
      <c r="X11" s="128">
        <v>4612.0787310500009</v>
      </c>
      <c r="Y11" s="128">
        <v>5219.8755400199989</v>
      </c>
      <c r="Z11" s="128">
        <v>4442.4467852899998</v>
      </c>
      <c r="AA11" s="128">
        <v>5387.80040259</v>
      </c>
      <c r="AB11" s="128">
        <v>4832.3778922399997</v>
      </c>
      <c r="AC11" s="128">
        <v>5146.8169747700022</v>
      </c>
      <c r="AD11" s="128">
        <v>5174.4989776899993</v>
      </c>
      <c r="AE11" s="1561">
        <v>6008.3890370500003</v>
      </c>
      <c r="AF11" s="1561">
        <v>6725.9837593499997</v>
      </c>
      <c r="AG11" s="1561">
        <v>6530.2324422900001</v>
      </c>
      <c r="AH11" s="1561"/>
      <c r="AI11" s="1561">
        <v>7985.0823135699993</v>
      </c>
      <c r="AJ11" s="1561">
        <v>8056.3741407000016</v>
      </c>
      <c r="AK11" s="1561">
        <v>8054.2386007400009</v>
      </c>
      <c r="AL11" s="1561">
        <v>8099.3504323199995</v>
      </c>
      <c r="AM11" s="1561">
        <v>8521.8582719999995</v>
      </c>
      <c r="AN11" s="1561">
        <v>8790.0642044899978</v>
      </c>
      <c r="AO11" s="1561">
        <v>9540.4045457600005</v>
      </c>
      <c r="AP11" s="1561">
        <v>9688.9341957999986</v>
      </c>
      <c r="AQ11" s="1561">
        <v>10571.318198690002</v>
      </c>
      <c r="AR11" s="1561">
        <v>11216.457059890003</v>
      </c>
      <c r="AS11" s="1561">
        <v>10922.777927899999</v>
      </c>
      <c r="AT11" s="1561">
        <v>10637.518917780002</v>
      </c>
      <c r="AU11" s="1561"/>
      <c r="AV11" s="1561">
        <v>12048.953780649999</v>
      </c>
      <c r="AW11" s="1561">
        <v>12261.106451290003</v>
      </c>
      <c r="AX11" s="1561">
        <v>10961.249206950002</v>
      </c>
      <c r="AY11" s="1561">
        <v>10606.833312199999</v>
      </c>
      <c r="AZ11" s="1561">
        <v>9987.9961910900001</v>
      </c>
      <c r="BA11" s="1561">
        <v>15201.900071349986</v>
      </c>
      <c r="BB11" s="1561">
        <v>15201.90007</v>
      </c>
      <c r="BC11" s="1561">
        <v>13115.603116310003</v>
      </c>
      <c r="BD11" s="1561">
        <v>7770.6465238899982</v>
      </c>
      <c r="BE11" s="1562">
        <v>7574.3943245000019</v>
      </c>
      <c r="BF11" s="1562">
        <v>4471.6224501800034</v>
      </c>
      <c r="BG11" s="1562">
        <v>7254.3799306400006</v>
      </c>
      <c r="BH11" s="1562">
        <v>5102.7809411200014</v>
      </c>
      <c r="BI11" s="1562">
        <v>6882.7938221300019</v>
      </c>
      <c r="BJ11" s="1562">
        <v>9823.26468561</v>
      </c>
      <c r="BK11" s="268">
        <v>9823.4530250800017</v>
      </c>
      <c r="BL11" s="268">
        <v>11512.033002920001</v>
      </c>
      <c r="BM11" s="268">
        <v>11189.689918050004</v>
      </c>
      <c r="BN11" s="268">
        <v>12426.502995150006</v>
      </c>
      <c r="BO11" s="268">
        <v>12725.001235800006</v>
      </c>
      <c r="BP11" s="268">
        <v>9741.2672830400061</v>
      </c>
      <c r="BQ11" s="238">
        <v>10815.066202050002</v>
      </c>
      <c r="BR11" s="238">
        <v>11312.465903020005</v>
      </c>
      <c r="BS11" s="238">
        <v>9881.3086742400064</v>
      </c>
      <c r="BT11" s="238">
        <v>11658.875487039999</v>
      </c>
      <c r="BU11" s="238">
        <v>12909.598001470005</v>
      </c>
      <c r="BV11" s="238">
        <v>11748.595938950004</v>
      </c>
      <c r="BW11" s="238">
        <v>13628.995838900002</v>
      </c>
      <c r="BX11" s="238">
        <v>15567.345235440007</v>
      </c>
      <c r="BY11" s="238">
        <v>16219.714996290006</v>
      </c>
      <c r="BZ11" s="238">
        <v>17678.334443539999</v>
      </c>
      <c r="CA11" s="238">
        <v>19547.443968680007</v>
      </c>
      <c r="CB11" s="238">
        <v>18628.826341070006</v>
      </c>
      <c r="CC11" s="238">
        <v>17980.826864659997</v>
      </c>
      <c r="CD11" s="268">
        <v>18898.052137589999</v>
      </c>
      <c r="CE11" s="268">
        <v>18597.893276789997</v>
      </c>
      <c r="CF11" s="268">
        <v>16898.299817109997</v>
      </c>
      <c r="CG11" s="268">
        <v>17355.542753909998</v>
      </c>
      <c r="CH11" s="268">
        <v>15577.174361499994</v>
      </c>
      <c r="CI11" s="268">
        <v>17249.92529159</v>
      </c>
      <c r="CJ11" s="268">
        <v>18364.95840951</v>
      </c>
      <c r="CK11" s="268">
        <v>17382.5855223</v>
      </c>
      <c r="CL11" s="305">
        <v>18243.541631169996</v>
      </c>
      <c r="CM11" s="268">
        <v>17876.96938228</v>
      </c>
      <c r="CN11" s="268">
        <v>18274.00895462</v>
      </c>
      <c r="CO11" s="268">
        <v>19740.908989359992</v>
      </c>
      <c r="CP11" s="268">
        <v>20150.684689339996</v>
      </c>
      <c r="CQ11" s="268">
        <v>21930.893354220003</v>
      </c>
      <c r="CR11" s="268">
        <v>23184.464003769994</v>
      </c>
      <c r="CS11" s="268">
        <v>23143.104816160001</v>
      </c>
      <c r="CT11" s="268">
        <v>21805.504861409998</v>
      </c>
      <c r="CU11" s="268">
        <v>23192.423394759997</v>
      </c>
      <c r="CV11" s="268">
        <v>24447.833174649997</v>
      </c>
      <c r="CW11" s="306">
        <v>26075.264147500002</v>
      </c>
      <c r="CX11" s="305">
        <v>21548.561570000005</v>
      </c>
      <c r="CY11" s="268">
        <v>20105.687850000002</v>
      </c>
      <c r="CZ11" s="268">
        <v>19626.23889887</v>
      </c>
      <c r="DA11" s="268">
        <v>23799.122546179991</v>
      </c>
      <c r="DB11" s="268">
        <v>24000.141093899998</v>
      </c>
      <c r="DC11" s="268">
        <v>23994.372773879993</v>
      </c>
      <c r="DD11" s="268">
        <v>23978.690797240004</v>
      </c>
      <c r="DE11" s="268">
        <v>25511.596701389986</v>
      </c>
      <c r="DF11" s="268">
        <v>26664.774948589995</v>
      </c>
      <c r="DG11" s="268">
        <v>25429.835673829988</v>
      </c>
      <c r="DH11" s="268">
        <v>26288.787664970005</v>
      </c>
      <c r="DI11" s="306">
        <v>25372.154597559998</v>
      </c>
      <c r="DJ11" s="305">
        <v>26176.960889590002</v>
      </c>
      <c r="DK11" s="268">
        <v>28225.721463909995</v>
      </c>
      <c r="DL11" s="268">
        <v>42591.840753679993</v>
      </c>
      <c r="DM11" s="268">
        <v>42588.612055860001</v>
      </c>
      <c r="DN11" s="268">
        <v>44691.204385610014</v>
      </c>
      <c r="DO11" s="268">
        <v>46479.555831019992</v>
      </c>
      <c r="DP11" s="268">
        <v>44618.142477489986</v>
      </c>
      <c r="DQ11" s="268">
        <v>45493.673560870004</v>
      </c>
      <c r="DR11" s="268">
        <v>47232.464534490005</v>
      </c>
      <c r="DS11" s="268">
        <v>46645.031743869993</v>
      </c>
      <c r="DT11" s="268">
        <v>44580.147318379983</v>
      </c>
      <c r="DU11" s="306">
        <v>41636.524256479999</v>
      </c>
      <c r="DV11" s="305">
        <v>55078.088085820011</v>
      </c>
      <c r="DW11" s="268">
        <v>56240.708071409994</v>
      </c>
      <c r="DX11" s="268">
        <v>54785.542027290008</v>
      </c>
      <c r="DY11" s="268">
        <v>53346.726545060003</v>
      </c>
      <c r="DZ11" s="268">
        <v>53406.885932799967</v>
      </c>
      <c r="EA11" s="268">
        <v>47645.652255840017</v>
      </c>
      <c r="EB11" s="268">
        <v>48008.145272799993</v>
      </c>
      <c r="EC11" s="268">
        <v>50761.512390379998</v>
      </c>
      <c r="ED11" s="268">
        <v>48701.041160490022</v>
      </c>
      <c r="EE11" s="268">
        <v>51237.122367580007</v>
      </c>
      <c r="EF11" s="268">
        <v>50708.50429271</v>
      </c>
      <c r="EG11" s="306">
        <v>40789.220049650001</v>
      </c>
      <c r="EH11" s="305">
        <v>52532.469002549988</v>
      </c>
      <c r="EI11" s="268">
        <v>54951.062963559998</v>
      </c>
      <c r="EJ11" s="268">
        <v>55971.742784990005</v>
      </c>
      <c r="EK11" s="268">
        <v>58498.590015190006</v>
      </c>
      <c r="EL11" s="268">
        <v>59261.299953559996</v>
      </c>
      <c r="EM11" s="268">
        <v>57388.789771159994</v>
      </c>
      <c r="EN11" s="268">
        <v>53561.219298869997</v>
      </c>
      <c r="EO11" s="268">
        <v>54959.611965649994</v>
      </c>
      <c r="EP11" s="268">
        <v>52359.625954809977</v>
      </c>
      <c r="EQ11" s="268">
        <v>58019.756237989997</v>
      </c>
      <c r="ER11" s="268">
        <v>63601.656198449986</v>
      </c>
      <c r="ES11" s="306">
        <v>67793.472973329888</v>
      </c>
      <c r="ET11" s="305">
        <v>65586.871645930034</v>
      </c>
      <c r="EU11" s="268">
        <v>65854.55200666</v>
      </c>
      <c r="EV11" s="268">
        <v>87107.867411790037</v>
      </c>
      <c r="EW11" s="268">
        <v>77942.047462390023</v>
      </c>
      <c r="EX11" s="268">
        <v>90968.603264000034</v>
      </c>
      <c r="EY11" s="268">
        <v>91553.245622729999</v>
      </c>
      <c r="EZ11" s="268">
        <v>99366.30561614997</v>
      </c>
      <c r="FA11" s="268">
        <v>148570.67738395996</v>
      </c>
      <c r="FB11" s="268">
        <v>117517.85224843997</v>
      </c>
      <c r="FC11" s="268">
        <v>121196.74094396</v>
      </c>
      <c r="FD11" s="268">
        <v>99067.23264755994</v>
      </c>
      <c r="FE11" s="306">
        <v>89225.253722490015</v>
      </c>
      <c r="FF11" s="305">
        <v>135683.43224853999</v>
      </c>
      <c r="FG11" s="268">
        <v>99789.382910049972</v>
      </c>
      <c r="FH11" s="268">
        <v>125231.36884991001</v>
      </c>
      <c r="FI11" s="268">
        <v>118754.75684778004</v>
      </c>
      <c r="FJ11" s="268">
        <v>129087.55679904003</v>
      </c>
      <c r="FK11" s="268">
        <v>127538.81990939002</v>
      </c>
      <c r="FL11" s="268">
        <v>134638.96346443001</v>
      </c>
      <c r="FM11" s="268">
        <v>145370.3533293501</v>
      </c>
      <c r="FN11" s="268">
        <v>146212.43913322012</v>
      </c>
      <c r="FO11" s="268">
        <v>151676.54034832001</v>
      </c>
      <c r="FP11" s="268">
        <v>144275.98917527002</v>
      </c>
      <c r="FQ11" s="306">
        <v>88131.95937457004</v>
      </c>
      <c r="FR11" s="305">
        <v>159534.54891439</v>
      </c>
      <c r="FS11" s="268">
        <v>158810.06462582992</v>
      </c>
      <c r="FT11" s="268">
        <v>161512.44473382991</v>
      </c>
      <c r="FU11" s="268">
        <v>150619.22363949995</v>
      </c>
      <c r="FV11" s="268">
        <v>122791.15100889005</v>
      </c>
      <c r="FW11" s="268">
        <v>151428.02027870005</v>
      </c>
      <c r="FX11" s="268">
        <v>132845.25424046</v>
      </c>
      <c r="FY11" s="268">
        <v>145047.52200339004</v>
      </c>
      <c r="FZ11" s="268">
        <v>166015.92630083999</v>
      </c>
      <c r="GA11" s="268">
        <v>140976.67101078003</v>
      </c>
      <c r="GB11" s="268">
        <v>142444.32936209996</v>
      </c>
      <c r="GC11" s="306">
        <v>153992.00680080001</v>
      </c>
      <c r="GE11" s="316"/>
      <c r="GG11" s="316"/>
      <c r="GI11" s="316"/>
    </row>
    <row r="12" spans="1:191" ht="45.75" customHeight="1" thickBot="1" x14ac:dyDescent="0.5">
      <c r="A12" s="317" t="s">
        <v>146</v>
      </c>
      <c r="B12" s="279">
        <v>3272.03</v>
      </c>
      <c r="C12" s="279">
        <v>3900.92</v>
      </c>
      <c r="D12" s="279">
        <v>5469</v>
      </c>
      <c r="E12" s="279">
        <v>6212.5608000000002</v>
      </c>
      <c r="F12" s="279">
        <v>8147.5420000000004</v>
      </c>
      <c r="G12" s="318">
        <v>10823.29</v>
      </c>
      <c r="H12" s="319">
        <v>11276.4599</v>
      </c>
      <c r="I12" s="319">
        <v>11930.9283</v>
      </c>
      <c r="J12" s="319"/>
      <c r="K12" s="319">
        <v>11442.751700000001</v>
      </c>
      <c r="L12" s="320">
        <v>11973.0708</v>
      </c>
      <c r="M12" s="320">
        <v>11689.6551</v>
      </c>
      <c r="N12" s="320">
        <v>12111.3184</v>
      </c>
      <c r="O12" s="320">
        <v>11973.3869</v>
      </c>
      <c r="P12" s="320">
        <v>11863.940699999999</v>
      </c>
      <c r="Q12" s="320">
        <v>12479.864188550004</v>
      </c>
      <c r="R12" s="320">
        <v>13090.88707667</v>
      </c>
      <c r="S12" s="320">
        <v>13234.821141640001</v>
      </c>
      <c r="T12" s="321">
        <v>13578.437546260002</v>
      </c>
      <c r="U12" s="320"/>
      <c r="V12" s="320">
        <v>12514.265090320001</v>
      </c>
      <c r="W12" s="320">
        <v>12980.37836981</v>
      </c>
      <c r="X12" s="320">
        <v>13358.251797790002</v>
      </c>
      <c r="Y12" s="320">
        <v>13006.201873920001</v>
      </c>
      <c r="Z12" s="320">
        <v>13122.57483987</v>
      </c>
      <c r="AA12" s="320">
        <v>14021.494563690003</v>
      </c>
      <c r="AB12" s="320">
        <v>13145.714594460003</v>
      </c>
      <c r="AC12" s="320">
        <v>13979.507590710004</v>
      </c>
      <c r="AD12" s="320">
        <v>14165.245065580002</v>
      </c>
      <c r="AE12" s="320">
        <v>16096.01010204</v>
      </c>
      <c r="AF12" s="320">
        <v>16158.5306965</v>
      </c>
      <c r="AG12" s="320">
        <v>18076.986002009999</v>
      </c>
      <c r="AH12" s="320"/>
      <c r="AI12" s="320">
        <v>18475.142524229996</v>
      </c>
      <c r="AJ12" s="320">
        <v>17984.140121229997</v>
      </c>
      <c r="AK12" s="320">
        <v>18057.528629780001</v>
      </c>
      <c r="AL12" s="320">
        <v>17815.024019809996</v>
      </c>
      <c r="AM12" s="320">
        <v>17835.105441159998</v>
      </c>
      <c r="AN12" s="320">
        <v>18594.810965389996</v>
      </c>
      <c r="AO12" s="320">
        <v>21466.980358090001</v>
      </c>
      <c r="AP12" s="320">
        <v>22584.508600049994</v>
      </c>
      <c r="AQ12" s="320">
        <v>23558.024212910001</v>
      </c>
      <c r="AR12" s="320">
        <v>22903.553762470008</v>
      </c>
      <c r="AS12" s="320">
        <v>23858.374998939995</v>
      </c>
      <c r="AT12" s="320">
        <v>25665.263551550001</v>
      </c>
      <c r="AU12" s="320"/>
      <c r="AV12" s="320">
        <v>24645.033507610002</v>
      </c>
      <c r="AW12" s="320">
        <v>25220.008331140001</v>
      </c>
      <c r="AX12" s="320">
        <v>24445.726945960007</v>
      </c>
      <c r="AY12" s="320">
        <v>25811.407521509998</v>
      </c>
      <c r="AZ12" s="320">
        <v>28321.931720010001</v>
      </c>
      <c r="BA12" s="320">
        <v>39776.134653339992</v>
      </c>
      <c r="BB12" s="320">
        <v>39776.134650000007</v>
      </c>
      <c r="BC12" s="320">
        <v>36742.901150259997</v>
      </c>
      <c r="BD12" s="320">
        <v>39248.235081839994</v>
      </c>
      <c r="BE12" s="322">
        <v>37131.011488640004</v>
      </c>
      <c r="BF12" s="322">
        <v>34357.582791780005</v>
      </c>
      <c r="BG12" s="322">
        <v>34733.148903959998</v>
      </c>
      <c r="BH12" s="322">
        <v>28984.521786799996</v>
      </c>
      <c r="BI12" s="322">
        <v>33782.370743360007</v>
      </c>
      <c r="BJ12" s="322">
        <v>35268.754685680004</v>
      </c>
      <c r="BK12" s="280">
        <v>38989.505820600003</v>
      </c>
      <c r="BL12" s="280">
        <v>40636.563667180002</v>
      </c>
      <c r="BM12" s="280">
        <v>40199.788063300017</v>
      </c>
      <c r="BN12" s="280">
        <v>42063.300660209999</v>
      </c>
      <c r="BO12" s="280">
        <v>40052.120182110004</v>
      </c>
      <c r="BP12" s="280">
        <v>38911.452219180013</v>
      </c>
      <c r="BQ12" s="281">
        <v>42628.677410170007</v>
      </c>
      <c r="BR12" s="281">
        <v>40210.921934720012</v>
      </c>
      <c r="BS12" s="281">
        <v>40165.580628609998</v>
      </c>
      <c r="BT12" s="281">
        <v>41097.598614240007</v>
      </c>
      <c r="BU12" s="281">
        <v>41140.334676550003</v>
      </c>
      <c r="BV12" s="281">
        <v>41019.581253009994</v>
      </c>
      <c r="BW12" s="281">
        <v>45661.274438169989</v>
      </c>
      <c r="BX12" s="281">
        <v>51723.410143120003</v>
      </c>
      <c r="BY12" s="281">
        <v>52485.682039360006</v>
      </c>
      <c r="BZ12" s="281">
        <v>54084.711732019998</v>
      </c>
      <c r="CA12" s="281">
        <v>55029.892793210005</v>
      </c>
      <c r="CB12" s="281">
        <v>55406.374730400014</v>
      </c>
      <c r="CC12" s="281">
        <v>61659.093250049977</v>
      </c>
      <c r="CD12" s="280">
        <v>60807.400047879986</v>
      </c>
      <c r="CE12" s="280">
        <v>60568.162540299978</v>
      </c>
      <c r="CF12" s="280">
        <v>57724.734278039992</v>
      </c>
      <c r="CG12" s="280">
        <v>55292.281860579998</v>
      </c>
      <c r="CH12" s="280">
        <v>54449.58977780999</v>
      </c>
      <c r="CI12" s="280">
        <v>55526.642990230001</v>
      </c>
      <c r="CJ12" s="280">
        <v>56760.750572109995</v>
      </c>
      <c r="CK12" s="280">
        <v>59999.328667719987</v>
      </c>
      <c r="CL12" s="323">
        <v>56309.074208859995</v>
      </c>
      <c r="CM12" s="280">
        <v>56750.682614000005</v>
      </c>
      <c r="CN12" s="280">
        <v>59004.28023638</v>
      </c>
      <c r="CO12" s="280">
        <v>58752.740145469987</v>
      </c>
      <c r="CP12" s="280">
        <v>62853.72182098998</v>
      </c>
      <c r="CQ12" s="280">
        <v>62726.802605650009</v>
      </c>
      <c r="CR12" s="280">
        <v>61849.482204549982</v>
      </c>
      <c r="CS12" s="280">
        <v>61994.484846310006</v>
      </c>
      <c r="CT12" s="280">
        <v>62353.613217160011</v>
      </c>
      <c r="CU12" s="280">
        <v>61563.671422419997</v>
      </c>
      <c r="CV12" s="280">
        <v>66236.011088839994</v>
      </c>
      <c r="CW12" s="324">
        <v>68382.161939589991</v>
      </c>
      <c r="CX12" s="325">
        <v>63269.569780000005</v>
      </c>
      <c r="CY12" s="280">
        <v>62878.044350000004</v>
      </c>
      <c r="CZ12" s="280">
        <v>78435.305712979971</v>
      </c>
      <c r="DA12" s="280">
        <v>79542.942388419964</v>
      </c>
      <c r="DB12" s="280">
        <v>77095.515512419996</v>
      </c>
      <c r="DC12" s="280">
        <v>77043.844734139973</v>
      </c>
      <c r="DD12" s="280">
        <v>75441.001030600019</v>
      </c>
      <c r="DE12" s="280">
        <v>76337.292934429977</v>
      </c>
      <c r="DF12" s="280">
        <v>74554.69973077999</v>
      </c>
      <c r="DG12" s="280">
        <v>73427.704845209984</v>
      </c>
      <c r="DH12" s="280">
        <v>73290.720485949991</v>
      </c>
      <c r="DI12" s="324">
        <v>79976.177038600013</v>
      </c>
      <c r="DJ12" s="325">
        <v>78613.289615720001</v>
      </c>
      <c r="DK12" s="280">
        <v>81937.066478759996</v>
      </c>
      <c r="DL12" s="280">
        <v>94536.659437599985</v>
      </c>
      <c r="DM12" s="280">
        <v>106187.09220254999</v>
      </c>
      <c r="DN12" s="280">
        <v>109117.23199740001</v>
      </c>
      <c r="DO12" s="280">
        <v>105948.10455660999</v>
      </c>
      <c r="DP12" s="280">
        <v>103923.56797688999</v>
      </c>
      <c r="DQ12" s="280">
        <v>102742.16827804002</v>
      </c>
      <c r="DR12" s="280">
        <v>111006.63148858001</v>
      </c>
      <c r="DS12" s="280">
        <v>114242.80025037998</v>
      </c>
      <c r="DT12" s="280">
        <v>111657.8823824</v>
      </c>
      <c r="DU12" s="324">
        <v>115665.82288412997</v>
      </c>
      <c r="DV12" s="325">
        <v>128492.31602875001</v>
      </c>
      <c r="DW12" s="280">
        <v>127387.37757124998</v>
      </c>
      <c r="DX12" s="280">
        <v>127784.02778610002</v>
      </c>
      <c r="DY12" s="280">
        <v>142658.52882740996</v>
      </c>
      <c r="DZ12" s="280">
        <v>145684.77285140994</v>
      </c>
      <c r="EA12" s="280">
        <v>137851.68520890997</v>
      </c>
      <c r="EB12" s="280">
        <v>136584.12148383993</v>
      </c>
      <c r="EC12" s="280">
        <v>142089.31374272998</v>
      </c>
      <c r="ED12" s="280">
        <v>136958.82093886004</v>
      </c>
      <c r="EE12" s="280">
        <v>137542.63829204001</v>
      </c>
      <c r="EF12" s="280">
        <v>134682.37285264998</v>
      </c>
      <c r="EG12" s="324">
        <v>135814.22122790001</v>
      </c>
      <c r="EH12" s="325">
        <f t="shared" ref="EH12:ES12" si="3">EH11+EH10+EH9+EH5+EH4</f>
        <v>147975.70353797</v>
      </c>
      <c r="EI12" s="280">
        <f t="shared" si="3"/>
        <v>153878.29739026999</v>
      </c>
      <c r="EJ12" s="280">
        <f t="shared" si="3"/>
        <v>161358.21632549001</v>
      </c>
      <c r="EK12" s="280">
        <f t="shared" si="3"/>
        <v>161787.36779426999</v>
      </c>
      <c r="EL12" s="280">
        <f t="shared" si="3"/>
        <v>157058.17873891001</v>
      </c>
      <c r="EM12" s="280">
        <f t="shared" si="3"/>
        <v>154839.27074707</v>
      </c>
      <c r="EN12" s="280">
        <f t="shared" si="3"/>
        <v>151951.65620408001</v>
      </c>
      <c r="EO12" s="280">
        <f t="shared" si="3"/>
        <v>158138.64015202998</v>
      </c>
      <c r="EP12" s="280">
        <f t="shared" si="3"/>
        <v>167945.86050248999</v>
      </c>
      <c r="EQ12" s="280">
        <f t="shared" si="3"/>
        <v>204541.09982457996</v>
      </c>
      <c r="ER12" s="280">
        <f t="shared" si="3"/>
        <v>203995.49032003997</v>
      </c>
      <c r="ES12" s="324">
        <f t="shared" si="3"/>
        <v>210797.93075061997</v>
      </c>
      <c r="ET12" s="325">
        <f>ET11+ET10+ET9+ET5+ET4</f>
        <v>209804.93056439998</v>
      </c>
      <c r="EU12" s="280">
        <f t="shared" ref="EU12:FE12" si="4">EU11+EU10+EU9+EU5+EU4</f>
        <v>216957.47542634004</v>
      </c>
      <c r="EV12" s="280">
        <f t="shared" si="4"/>
        <v>223485.49056579004</v>
      </c>
      <c r="EW12" s="280">
        <f t="shared" si="4"/>
        <v>224385.23623442999</v>
      </c>
      <c r="EX12" s="280">
        <f t="shared" si="4"/>
        <v>233265.72534743004</v>
      </c>
      <c r="EY12" s="280">
        <f t="shared" si="4"/>
        <v>228918.94828800001</v>
      </c>
      <c r="EZ12" s="280">
        <f t="shared" si="4"/>
        <v>231227.79845886995</v>
      </c>
      <c r="FA12" s="280">
        <f t="shared" si="4"/>
        <v>209418.62439163998</v>
      </c>
      <c r="FB12" s="280">
        <f t="shared" si="4"/>
        <v>174200.93420957</v>
      </c>
      <c r="FC12" s="280">
        <f t="shared" si="4"/>
        <v>182835.83156009001</v>
      </c>
      <c r="FD12" s="280">
        <f t="shared" si="4"/>
        <v>169268.07426567996</v>
      </c>
      <c r="FE12" s="324">
        <f t="shared" si="4"/>
        <v>174983.22845182999</v>
      </c>
      <c r="FF12" s="325">
        <v>212781.74473223998</v>
      </c>
      <c r="FG12" s="280">
        <v>184069.12258281995</v>
      </c>
      <c r="FH12" s="280">
        <v>215941.01978017</v>
      </c>
      <c r="FI12" s="280">
        <v>228647.42034068005</v>
      </c>
      <c r="FJ12" s="280">
        <v>227241.30597393998</v>
      </c>
      <c r="FK12" s="280">
        <v>232068.39452339994</v>
      </c>
      <c r="FL12" s="280">
        <v>239626.74525674997</v>
      </c>
      <c r="FM12" s="280">
        <v>254990.37415932014</v>
      </c>
      <c r="FN12" s="280">
        <v>257288.21805939006</v>
      </c>
      <c r="FO12" s="280">
        <v>272773.33487269998</v>
      </c>
      <c r="FP12" s="280">
        <v>264433.55886619003</v>
      </c>
      <c r="FQ12" s="324">
        <v>231322.65906793004</v>
      </c>
      <c r="FR12" s="325">
        <v>301260.23861657002</v>
      </c>
      <c r="FS12" s="280">
        <v>300263.61967193999</v>
      </c>
      <c r="FT12" s="280">
        <v>313398.10587822989</v>
      </c>
      <c r="FU12" s="280">
        <v>278551.17411672999</v>
      </c>
      <c r="FV12" s="280">
        <v>248307.78569322007</v>
      </c>
      <c r="FW12" s="280">
        <v>252265.92198802999</v>
      </c>
      <c r="FX12" s="280">
        <f>FX4+FX5+FX9+FX10+FX11</f>
        <v>252294.49166833999</v>
      </c>
      <c r="FY12" s="280">
        <f t="shared" ref="FY12" si="5">FY4+FY5+FY9+FY10+FY11</f>
        <v>255807.13478372007</v>
      </c>
      <c r="FZ12" s="280">
        <f>FZ4+FZ5+FZ9+FZ10+FZ11</f>
        <v>278321.90071531001</v>
      </c>
      <c r="GA12" s="280">
        <f t="shared" ref="GA12:GB12" si="6">GA4+GA5+GA9+GA10+GA11</f>
        <v>256538.96419652004</v>
      </c>
      <c r="GB12" s="280">
        <f t="shared" si="6"/>
        <v>255051.59872322995</v>
      </c>
      <c r="GC12" s="324">
        <f>GC4+GC5+GC9+GC10+GC11</f>
        <v>270578.56481878995</v>
      </c>
      <c r="GE12" s="326"/>
      <c r="GG12" s="326"/>
      <c r="GI12" s="326"/>
    </row>
    <row r="13" spans="1:191" ht="45.75" customHeight="1" thickTop="1" x14ac:dyDescent="0.45">
      <c r="A13" s="195"/>
      <c r="CD13" s="327"/>
      <c r="CE13" s="327"/>
      <c r="CF13" s="328"/>
      <c r="CG13" s="328"/>
      <c r="CH13" s="328"/>
      <c r="CI13" s="328"/>
      <c r="CJ13" s="328"/>
      <c r="CK13" s="328"/>
      <c r="CL13" s="328"/>
      <c r="CM13" s="328"/>
      <c r="CN13" s="328"/>
      <c r="CO13" s="328"/>
      <c r="CP13" s="328"/>
      <c r="CQ13" s="328"/>
      <c r="CR13" s="328"/>
      <c r="CS13" s="328"/>
      <c r="CT13" s="328"/>
      <c r="CU13" s="328"/>
      <c r="CV13" s="328"/>
      <c r="CW13" s="328"/>
      <c r="CX13" s="328"/>
      <c r="CY13" s="328"/>
      <c r="CZ13" s="328"/>
      <c r="DA13" s="328"/>
      <c r="DB13" s="328"/>
      <c r="DC13" s="328"/>
      <c r="DD13" s="328"/>
      <c r="DE13" s="328"/>
      <c r="DF13" s="328"/>
      <c r="DG13" s="328"/>
      <c r="DH13" s="328"/>
      <c r="DI13" s="328"/>
      <c r="DJ13" s="328"/>
      <c r="DK13" s="328"/>
      <c r="DL13" s="328"/>
      <c r="DM13" s="328"/>
      <c r="DN13" s="328"/>
      <c r="DO13" s="328"/>
      <c r="DP13" s="328"/>
      <c r="DQ13" s="328"/>
      <c r="DR13" s="328"/>
      <c r="DS13" s="328"/>
      <c r="DT13" s="328"/>
      <c r="DU13" s="328"/>
      <c r="DV13" s="328"/>
      <c r="DW13" s="328"/>
      <c r="DX13" s="328"/>
      <c r="DY13" s="328"/>
      <c r="DZ13" s="328"/>
      <c r="EA13" s="328"/>
      <c r="EB13" s="328"/>
      <c r="EC13" s="328"/>
      <c r="ED13" s="328"/>
      <c r="EE13" s="328"/>
      <c r="EF13" s="328"/>
      <c r="EG13" s="328"/>
      <c r="EH13" s="328"/>
      <c r="EI13" s="328"/>
      <c r="EJ13" s="328"/>
      <c r="EK13" s="328"/>
      <c r="EL13" s="328"/>
      <c r="EM13" s="328"/>
      <c r="EN13" s="328"/>
      <c r="EO13" s="328"/>
      <c r="EP13" s="328"/>
      <c r="EQ13" s="328"/>
      <c r="ER13" s="328"/>
      <c r="ES13" s="328"/>
      <c r="ET13" s="328"/>
      <c r="EU13" s="328"/>
      <c r="EV13" s="328"/>
      <c r="EW13" s="328"/>
      <c r="EX13" s="328"/>
      <c r="EY13" s="328"/>
      <c r="EZ13" s="328"/>
      <c r="FA13" s="328"/>
      <c r="FB13" s="328"/>
      <c r="FC13" s="328"/>
      <c r="FD13" s="328"/>
      <c r="FE13" s="328"/>
      <c r="FF13" s="328"/>
      <c r="FG13" s="328"/>
      <c r="FH13" s="328"/>
      <c r="FI13" s="328"/>
      <c r="FJ13" s="328"/>
      <c r="FK13" s="328"/>
      <c r="FL13" s="328"/>
      <c r="FM13" s="328"/>
      <c r="FN13" s="328"/>
      <c r="FO13" s="328"/>
      <c r="FP13" s="328"/>
      <c r="FQ13" s="328"/>
      <c r="FR13" s="328"/>
      <c r="FS13" s="328"/>
      <c r="FT13" s="328"/>
      <c r="FU13" s="328"/>
      <c r="FV13" s="328"/>
      <c r="FW13" s="328"/>
      <c r="FX13" s="328"/>
      <c r="FY13" s="328"/>
      <c r="FZ13" s="328"/>
      <c r="GA13" s="328"/>
      <c r="GB13" s="328"/>
      <c r="GC13" s="328"/>
    </row>
  </sheetData>
  <mergeCells count="14">
    <mergeCell ref="BZ2:CK2"/>
    <mergeCell ref="A2:A3"/>
    <mergeCell ref="V2:AG2"/>
    <mergeCell ref="AI2:AT2"/>
    <mergeCell ref="BB2:BM2"/>
    <mergeCell ref="BN2:BY2"/>
    <mergeCell ref="FF2:FQ2"/>
    <mergeCell ref="FR2:GC2"/>
    <mergeCell ref="CL2:CW2"/>
    <mergeCell ref="CX2:DI2"/>
    <mergeCell ref="DJ2:DU2"/>
    <mergeCell ref="DV2:EG2"/>
    <mergeCell ref="EH2:ES2"/>
    <mergeCell ref="ET2:FE2"/>
  </mergeCells>
  <phoneticPr fontId="153" type="noConversion"/>
  <printOptions horizontalCentered="1"/>
  <pageMargins left="0" right="0" top="0.57244094488189001" bottom="1.2204724409448799" header="0.511811023622047" footer="0.511811023622047"/>
  <pageSetup paperSize="9" scale="59" pageOrder="overThenDown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16164-DCFA-4B39-83FC-B676B2D16559}">
  <dimension ref="A1:GK20"/>
  <sheetViews>
    <sheetView showGridLines="0" view="pageBreakPreview" zoomScale="70" zoomScaleNormal="100" zoomScaleSheetLayoutView="70" workbookViewId="0">
      <pane xSplit="96" ySplit="3" topLeftCell="FX4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ColWidth="9.1796875" defaultRowHeight="17" x14ac:dyDescent="0.4"/>
  <cols>
    <col min="1" max="1" width="38.81640625" style="332" customWidth="1"/>
    <col min="2" max="2" width="52.6328125" style="332" hidden="1" customWidth="1"/>
    <col min="3" max="4" width="12.54296875" style="332" hidden="1" customWidth="1"/>
    <col min="5" max="5" width="11.1796875" style="332" hidden="1" customWidth="1"/>
    <col min="6" max="6" width="11.81640625" style="332" hidden="1" customWidth="1"/>
    <col min="7" max="14" width="11.54296875" style="332" hidden="1" customWidth="1"/>
    <col min="15" max="16" width="11.1796875" style="332" hidden="1" customWidth="1"/>
    <col min="17" max="17" width="10.81640625" style="332" hidden="1" customWidth="1"/>
    <col min="18" max="18" width="11.54296875" style="332" hidden="1" customWidth="1"/>
    <col min="19" max="19" width="11.1796875" style="332" hidden="1" customWidth="1"/>
    <col min="20" max="20" width="12.81640625" style="332" hidden="1" customWidth="1"/>
    <col min="21" max="21" width="12.1796875" style="332" hidden="1" customWidth="1"/>
    <col min="22" max="29" width="11.54296875" style="332" hidden="1" customWidth="1"/>
    <col min="30" max="30" width="12.81640625" style="332" hidden="1" customWidth="1"/>
    <col min="31" max="31" width="11.54296875" style="332" hidden="1" customWidth="1"/>
    <col min="32" max="32" width="12.453125" style="332" hidden="1" customWidth="1"/>
    <col min="33" max="33" width="12.54296875" style="332" hidden="1" customWidth="1"/>
    <col min="34" max="34" width="11.54296875" style="332" hidden="1" customWidth="1"/>
    <col min="35" max="35" width="11.81640625" style="332" hidden="1" customWidth="1"/>
    <col min="36" max="39" width="11.54296875" style="332" hidden="1" customWidth="1"/>
    <col min="40" max="40" width="13" style="332" hidden="1" customWidth="1"/>
    <col min="41" max="42" width="12.1796875" style="332" hidden="1" customWidth="1"/>
    <col min="43" max="43" width="11.81640625" style="332" hidden="1" customWidth="1"/>
    <col min="44" max="44" width="13" style="332" hidden="1" customWidth="1"/>
    <col min="45" max="45" width="12" style="332" hidden="1" customWidth="1"/>
    <col min="46" max="47" width="12.81640625" style="332" hidden="1" customWidth="1"/>
    <col min="48" max="48" width="12.54296875" style="332" hidden="1" customWidth="1"/>
    <col min="49" max="50" width="13.1796875" style="332" hidden="1" customWidth="1"/>
    <col min="51" max="51" width="12.1796875" style="332" hidden="1" customWidth="1"/>
    <col min="52" max="52" width="12.453125" style="332" hidden="1" customWidth="1"/>
    <col min="53" max="53" width="12.81640625" style="332" hidden="1" customWidth="1"/>
    <col min="54" max="54" width="13" style="332" hidden="1" customWidth="1"/>
    <col min="55" max="55" width="12.54296875" style="332" hidden="1" customWidth="1"/>
    <col min="56" max="56" width="13.453125" style="332" hidden="1" customWidth="1"/>
    <col min="57" max="57" width="12.81640625" style="332" hidden="1" customWidth="1"/>
    <col min="58" max="59" width="13" style="332" hidden="1" customWidth="1"/>
    <col min="60" max="69" width="12.453125" style="332" hidden="1" customWidth="1"/>
    <col min="70" max="70" width="12.81640625" style="332" hidden="1" customWidth="1"/>
    <col min="71" max="71" width="13.54296875" style="332" hidden="1" customWidth="1"/>
    <col min="72" max="72" width="12.81640625" style="332" hidden="1" customWidth="1"/>
    <col min="73" max="84" width="12.1796875" style="332" hidden="1" customWidth="1"/>
    <col min="85" max="96" width="12" style="332" hidden="1" customWidth="1"/>
    <col min="97" max="144" width="14.54296875" style="332" hidden="1" customWidth="1"/>
    <col min="145" max="149" width="12.81640625" style="332" hidden="1" customWidth="1"/>
    <col min="150" max="156" width="14.54296875" style="332" hidden="1" customWidth="1"/>
    <col min="157" max="164" width="14.453125" style="332" hidden="1" customWidth="1"/>
    <col min="165" max="179" width="14.54296875" style="332" hidden="1" customWidth="1"/>
    <col min="180" max="192" width="14.54296875" style="332" customWidth="1"/>
    <col min="193" max="193" width="7.1796875" style="332" customWidth="1"/>
    <col min="194" max="16384" width="9.1796875" style="332"/>
  </cols>
  <sheetData>
    <row r="1" spans="1:193" ht="30" customHeight="1" thickBot="1" x14ac:dyDescent="0.5">
      <c r="A1" s="329" t="s">
        <v>182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1"/>
      <c r="W1" s="331"/>
      <c r="X1" s="331"/>
      <c r="Y1" s="331"/>
      <c r="Z1" s="331"/>
      <c r="AA1" s="331"/>
      <c r="AB1" s="331"/>
      <c r="AC1" s="331"/>
      <c r="AD1" s="331"/>
      <c r="AE1" s="331"/>
      <c r="AF1" s="331"/>
      <c r="AG1" s="331"/>
      <c r="AH1" s="331"/>
      <c r="AI1" s="331"/>
      <c r="AJ1" s="331"/>
      <c r="AK1" s="331"/>
      <c r="AL1" s="331"/>
      <c r="AM1" s="331"/>
      <c r="AN1" s="331"/>
      <c r="AO1" s="331"/>
      <c r="AP1" s="331"/>
      <c r="AQ1" s="331"/>
      <c r="AR1" s="331"/>
      <c r="AS1" s="331"/>
      <c r="AT1" s="331"/>
      <c r="AU1" s="331"/>
      <c r="AV1" s="331"/>
      <c r="AW1" s="331"/>
      <c r="AX1" s="331"/>
      <c r="AY1" s="331"/>
      <c r="AZ1" s="331"/>
      <c r="BA1" s="331"/>
      <c r="BB1" s="331"/>
      <c r="BC1" s="331"/>
      <c r="BD1" s="331"/>
      <c r="BE1" s="331"/>
      <c r="BF1" s="331"/>
      <c r="BG1" s="331"/>
      <c r="BH1" s="331"/>
      <c r="BI1" s="331"/>
      <c r="BJ1" s="331"/>
      <c r="BK1" s="331"/>
      <c r="BL1" s="331"/>
      <c r="BM1" s="331"/>
      <c r="BN1" s="331"/>
      <c r="BO1" s="331"/>
      <c r="BP1" s="331"/>
      <c r="BQ1" s="331"/>
      <c r="BR1" s="331"/>
      <c r="BS1" s="331"/>
      <c r="BT1" s="331"/>
      <c r="BU1" s="331"/>
      <c r="BV1" s="331"/>
      <c r="BW1" s="331"/>
      <c r="BX1" s="331"/>
      <c r="BY1" s="331"/>
      <c r="BZ1" s="331"/>
      <c r="CA1" s="331"/>
      <c r="CB1" s="331"/>
      <c r="CC1" s="331"/>
      <c r="CD1" s="331"/>
      <c r="CE1" s="331"/>
      <c r="CF1" s="331"/>
      <c r="CG1" s="331"/>
      <c r="CH1" s="331"/>
      <c r="CI1" s="331"/>
      <c r="CJ1" s="331"/>
      <c r="CK1" s="331"/>
      <c r="CL1" s="331"/>
      <c r="CM1" s="331"/>
      <c r="CN1" s="331"/>
      <c r="CO1" s="331"/>
      <c r="CP1" s="331"/>
      <c r="CQ1" s="331"/>
      <c r="CR1" s="331"/>
      <c r="CS1" s="331"/>
      <c r="CT1" s="331"/>
      <c r="CU1" s="331"/>
      <c r="CV1" s="331"/>
      <c r="CW1" s="331"/>
      <c r="CX1" s="331"/>
      <c r="CY1" s="331"/>
      <c r="CZ1" s="331"/>
      <c r="DA1" s="331"/>
      <c r="DB1" s="331"/>
      <c r="DC1" s="331"/>
      <c r="DD1" s="331"/>
      <c r="DE1" s="331"/>
      <c r="DF1" s="331"/>
      <c r="DG1" s="331"/>
      <c r="DH1" s="331"/>
      <c r="DI1" s="331"/>
      <c r="DJ1" s="331"/>
      <c r="DK1" s="331"/>
      <c r="DL1" s="331"/>
      <c r="DM1" s="331"/>
      <c r="DN1" s="331"/>
      <c r="DO1" s="331"/>
      <c r="DP1" s="331"/>
      <c r="DQ1" s="331"/>
      <c r="DR1" s="331"/>
      <c r="DS1" s="331"/>
      <c r="DT1" s="331"/>
      <c r="DU1" s="331"/>
      <c r="DV1" s="331"/>
      <c r="DW1" s="331"/>
      <c r="DX1" s="331"/>
      <c r="DY1" s="331"/>
      <c r="DZ1" s="331"/>
      <c r="EA1" s="331"/>
      <c r="EB1" s="331"/>
      <c r="EC1" s="331"/>
      <c r="ED1" s="331"/>
      <c r="EE1" s="331"/>
      <c r="EF1" s="331"/>
      <c r="EG1" s="331"/>
      <c r="EH1" s="331"/>
      <c r="EI1" s="331"/>
      <c r="EJ1" s="331"/>
      <c r="EK1" s="331"/>
      <c r="EL1" s="331"/>
      <c r="EM1" s="331"/>
      <c r="EN1" s="331"/>
      <c r="EO1" s="331"/>
      <c r="EP1" s="331"/>
      <c r="EQ1" s="331"/>
      <c r="ER1" s="331"/>
      <c r="ES1" s="331"/>
      <c r="ET1" s="331"/>
      <c r="EU1" s="331"/>
      <c r="EV1" s="331"/>
      <c r="EW1" s="331"/>
      <c r="EX1" s="331"/>
      <c r="EY1" s="331"/>
      <c r="EZ1" s="331"/>
      <c r="FA1" s="331"/>
      <c r="FB1" s="331"/>
      <c r="FC1" s="331"/>
      <c r="FD1" s="331"/>
      <c r="FE1" s="331"/>
      <c r="FF1" s="331"/>
      <c r="FG1" s="331"/>
      <c r="FH1" s="331"/>
      <c r="FI1" s="331"/>
      <c r="FJ1" s="331"/>
      <c r="FK1" s="331"/>
      <c r="FL1" s="331"/>
      <c r="FM1" s="331"/>
      <c r="FN1" s="331"/>
      <c r="FO1" s="331"/>
      <c r="FP1" s="331"/>
      <c r="FQ1" s="331"/>
      <c r="FR1" s="331"/>
      <c r="FS1" s="331"/>
      <c r="FT1" s="331"/>
      <c r="FU1" s="331"/>
      <c r="FV1" s="331"/>
      <c r="FW1" s="331"/>
      <c r="FX1" s="331"/>
      <c r="FY1" s="331"/>
      <c r="FZ1" s="331"/>
      <c r="GA1" s="331"/>
      <c r="GB1" s="331"/>
      <c r="GC1" s="331"/>
      <c r="GD1" s="331"/>
      <c r="GE1" s="331"/>
      <c r="GF1" s="331"/>
      <c r="GG1" s="331"/>
      <c r="GH1" s="331"/>
      <c r="GI1" s="331"/>
      <c r="GJ1" s="331"/>
    </row>
    <row r="2" spans="1:193" ht="26.5" customHeight="1" thickTop="1" thickBot="1" x14ac:dyDescent="0.5">
      <c r="A2" s="1973" t="s">
        <v>129</v>
      </c>
      <c r="B2" s="333" t="s">
        <v>171</v>
      </c>
      <c r="C2" s="333" t="s">
        <v>172</v>
      </c>
      <c r="D2" s="333" t="s">
        <v>173</v>
      </c>
      <c r="E2" s="334">
        <v>2008</v>
      </c>
      <c r="F2" s="335">
        <v>2009</v>
      </c>
      <c r="G2" s="336" t="s">
        <v>183</v>
      </c>
      <c r="H2" s="336" t="s">
        <v>184</v>
      </c>
      <c r="I2" s="336" t="s">
        <v>185</v>
      </c>
      <c r="J2" s="336" t="s">
        <v>186</v>
      </c>
      <c r="K2" s="336" t="s">
        <v>187</v>
      </c>
      <c r="L2" s="336" t="s">
        <v>188</v>
      </c>
      <c r="M2" s="336" t="s">
        <v>189</v>
      </c>
      <c r="N2" s="336" t="s">
        <v>190</v>
      </c>
      <c r="O2" s="336" t="s">
        <v>191</v>
      </c>
      <c r="P2" s="336" t="s">
        <v>192</v>
      </c>
      <c r="Q2" s="336" t="s">
        <v>193</v>
      </c>
      <c r="R2" s="337">
        <v>2010</v>
      </c>
      <c r="S2" s="1970">
        <v>2011</v>
      </c>
      <c r="T2" s="1971"/>
      <c r="U2" s="1971"/>
      <c r="V2" s="1971"/>
      <c r="W2" s="1971"/>
      <c r="X2" s="1971"/>
      <c r="Y2" s="1971"/>
      <c r="Z2" s="1971"/>
      <c r="AA2" s="1971"/>
      <c r="AB2" s="1971"/>
      <c r="AC2" s="1971"/>
      <c r="AD2" s="1972"/>
      <c r="AE2" s="1970">
        <v>2012</v>
      </c>
      <c r="AF2" s="1971"/>
      <c r="AG2" s="1971"/>
      <c r="AH2" s="1971"/>
      <c r="AI2" s="1971"/>
      <c r="AJ2" s="1971"/>
      <c r="AK2" s="1971"/>
      <c r="AL2" s="1971"/>
      <c r="AM2" s="1971"/>
      <c r="AN2" s="1971"/>
      <c r="AO2" s="1971"/>
      <c r="AP2" s="1972"/>
      <c r="AQ2" s="1970">
        <v>2013</v>
      </c>
      <c r="AR2" s="1971"/>
      <c r="AS2" s="1971"/>
      <c r="AT2" s="1971"/>
      <c r="AU2" s="1971"/>
      <c r="AV2" s="1971"/>
      <c r="AW2" s="1971"/>
      <c r="AX2" s="1971"/>
      <c r="AY2" s="1971"/>
      <c r="AZ2" s="1971"/>
      <c r="BA2" s="1971"/>
      <c r="BB2" s="1972"/>
      <c r="BC2" s="1971">
        <v>2014</v>
      </c>
      <c r="BD2" s="1971"/>
      <c r="BE2" s="1971"/>
      <c r="BF2" s="1971"/>
      <c r="BG2" s="1971"/>
      <c r="BH2" s="1971"/>
      <c r="BI2" s="1970">
        <v>2015</v>
      </c>
      <c r="BJ2" s="1971"/>
      <c r="BK2" s="1971"/>
      <c r="BL2" s="1971"/>
      <c r="BM2" s="1971"/>
      <c r="BN2" s="1971"/>
      <c r="BO2" s="1971"/>
      <c r="BP2" s="1971"/>
      <c r="BQ2" s="1971"/>
      <c r="BR2" s="1971"/>
      <c r="BS2" s="1971"/>
      <c r="BT2" s="1972"/>
      <c r="BU2" s="1971">
        <v>2016</v>
      </c>
      <c r="BV2" s="1971"/>
      <c r="BW2" s="1971"/>
      <c r="BX2" s="1971"/>
      <c r="BY2" s="1971"/>
      <c r="BZ2" s="1971"/>
      <c r="CA2" s="1971"/>
      <c r="CB2" s="1971"/>
      <c r="CC2" s="1971"/>
      <c r="CD2" s="1971"/>
      <c r="CE2" s="1971"/>
      <c r="CF2" s="1971"/>
      <c r="CG2" s="1970">
        <v>2017</v>
      </c>
      <c r="CH2" s="1971"/>
      <c r="CI2" s="1971"/>
      <c r="CJ2" s="1971"/>
      <c r="CK2" s="1971"/>
      <c r="CL2" s="1971"/>
      <c r="CM2" s="1971"/>
      <c r="CN2" s="1971"/>
      <c r="CO2" s="1971"/>
      <c r="CP2" s="1971"/>
      <c r="CQ2" s="1971"/>
      <c r="CR2" s="1972"/>
      <c r="CS2" s="1970">
        <v>2018</v>
      </c>
      <c r="CT2" s="1971"/>
      <c r="CU2" s="1971"/>
      <c r="CV2" s="1971"/>
      <c r="CW2" s="1971"/>
      <c r="CX2" s="1971"/>
      <c r="CY2" s="1971"/>
      <c r="CZ2" s="1971"/>
      <c r="DA2" s="1971"/>
      <c r="DB2" s="1971"/>
      <c r="DC2" s="1971"/>
      <c r="DD2" s="1972"/>
      <c r="DE2" s="1970">
        <v>2019</v>
      </c>
      <c r="DF2" s="1971"/>
      <c r="DG2" s="1971"/>
      <c r="DH2" s="1971"/>
      <c r="DI2" s="1971"/>
      <c r="DJ2" s="1971"/>
      <c r="DK2" s="1971"/>
      <c r="DL2" s="1971"/>
      <c r="DM2" s="1971"/>
      <c r="DN2" s="1971"/>
      <c r="DO2" s="1971"/>
      <c r="DP2" s="1972"/>
      <c r="DQ2" s="1970">
        <v>2020</v>
      </c>
      <c r="DR2" s="1971"/>
      <c r="DS2" s="1971"/>
      <c r="DT2" s="1971"/>
      <c r="DU2" s="1971"/>
      <c r="DV2" s="1971"/>
      <c r="DW2" s="1971"/>
      <c r="DX2" s="1971"/>
      <c r="DY2" s="1971"/>
      <c r="DZ2" s="1971"/>
      <c r="EA2" s="1971"/>
      <c r="EB2" s="1972"/>
      <c r="EC2" s="1970">
        <v>2021</v>
      </c>
      <c r="ED2" s="1971"/>
      <c r="EE2" s="1971"/>
      <c r="EF2" s="1971"/>
      <c r="EG2" s="1971"/>
      <c r="EH2" s="1971"/>
      <c r="EI2" s="1971"/>
      <c r="EJ2" s="1971"/>
      <c r="EK2" s="1971"/>
      <c r="EL2" s="1971"/>
      <c r="EM2" s="1971"/>
      <c r="EN2" s="1972"/>
      <c r="EO2" s="1970">
        <v>2022</v>
      </c>
      <c r="EP2" s="1971"/>
      <c r="EQ2" s="1971"/>
      <c r="ER2" s="1971"/>
      <c r="ES2" s="1971"/>
      <c r="ET2" s="1971"/>
      <c r="EU2" s="1971"/>
      <c r="EV2" s="1971"/>
      <c r="EW2" s="1971"/>
      <c r="EX2" s="1971"/>
      <c r="EY2" s="1971"/>
      <c r="EZ2" s="1972"/>
      <c r="FA2" s="1970">
        <v>2023</v>
      </c>
      <c r="FB2" s="1971"/>
      <c r="FC2" s="1971"/>
      <c r="FD2" s="1971"/>
      <c r="FE2" s="1971"/>
      <c r="FF2" s="1971"/>
      <c r="FG2" s="1971"/>
      <c r="FH2" s="1971"/>
      <c r="FI2" s="1971"/>
      <c r="FJ2" s="1971"/>
      <c r="FK2" s="1971"/>
      <c r="FL2" s="1972"/>
      <c r="FM2" s="1970">
        <v>2024</v>
      </c>
      <c r="FN2" s="1971"/>
      <c r="FO2" s="1971"/>
      <c r="FP2" s="1971"/>
      <c r="FQ2" s="1971"/>
      <c r="FR2" s="1971"/>
      <c r="FS2" s="1971"/>
      <c r="FT2" s="1971"/>
      <c r="FU2" s="1971"/>
      <c r="FV2" s="1971"/>
      <c r="FW2" s="1971"/>
      <c r="FX2" s="1972"/>
      <c r="FY2" s="1970">
        <v>2025</v>
      </c>
      <c r="FZ2" s="1971"/>
      <c r="GA2" s="1971"/>
      <c r="GB2" s="1971"/>
      <c r="GC2" s="1971"/>
      <c r="GD2" s="1971"/>
      <c r="GE2" s="1971"/>
      <c r="GF2" s="1971"/>
      <c r="GG2" s="1971"/>
      <c r="GH2" s="1971"/>
      <c r="GI2" s="1971"/>
      <c r="GJ2" s="1972"/>
    </row>
    <row r="3" spans="1:193" ht="26.5" customHeight="1" thickTop="1" thickBot="1" x14ac:dyDescent="0.5">
      <c r="A3" s="1974"/>
      <c r="B3" s="338"/>
      <c r="C3" s="338"/>
      <c r="D3" s="338"/>
      <c r="E3" s="339" t="s">
        <v>90</v>
      </c>
      <c r="F3" s="340" t="s">
        <v>90</v>
      </c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2" t="s">
        <v>90</v>
      </c>
      <c r="S3" s="343" t="s">
        <v>79</v>
      </c>
      <c r="T3" s="344" t="s">
        <v>80</v>
      </c>
      <c r="U3" s="345" t="s">
        <v>81</v>
      </c>
      <c r="V3" s="345" t="s">
        <v>82</v>
      </c>
      <c r="W3" s="345" t="s">
        <v>83</v>
      </c>
      <c r="X3" s="345" t="s">
        <v>84</v>
      </c>
      <c r="Y3" s="345" t="s">
        <v>85</v>
      </c>
      <c r="Z3" s="345" t="s">
        <v>86</v>
      </c>
      <c r="AA3" s="345" t="s">
        <v>87</v>
      </c>
      <c r="AB3" s="345" t="s">
        <v>88</v>
      </c>
      <c r="AC3" s="345" t="s">
        <v>89</v>
      </c>
      <c r="AD3" s="346" t="s">
        <v>90</v>
      </c>
      <c r="AE3" s="343" t="s">
        <v>79</v>
      </c>
      <c r="AF3" s="344" t="s">
        <v>80</v>
      </c>
      <c r="AG3" s="344" t="s">
        <v>81</v>
      </c>
      <c r="AH3" s="344" t="s">
        <v>82</v>
      </c>
      <c r="AI3" s="344" t="s">
        <v>83</v>
      </c>
      <c r="AJ3" s="344" t="s">
        <v>84</v>
      </c>
      <c r="AK3" s="344" t="s">
        <v>85</v>
      </c>
      <c r="AL3" s="344" t="s">
        <v>86</v>
      </c>
      <c r="AM3" s="344" t="s">
        <v>87</v>
      </c>
      <c r="AN3" s="344" t="s">
        <v>88</v>
      </c>
      <c r="AO3" s="344" t="s">
        <v>89</v>
      </c>
      <c r="AP3" s="346" t="s">
        <v>90</v>
      </c>
      <c r="AQ3" s="343" t="s">
        <v>79</v>
      </c>
      <c r="AR3" s="344" t="s">
        <v>80</v>
      </c>
      <c r="AS3" s="344" t="s">
        <v>81</v>
      </c>
      <c r="AT3" s="344" t="s">
        <v>82</v>
      </c>
      <c r="AU3" s="344" t="s">
        <v>83</v>
      </c>
      <c r="AV3" s="344" t="s">
        <v>84</v>
      </c>
      <c r="AW3" s="344" t="s">
        <v>91</v>
      </c>
      <c r="AX3" s="344" t="s">
        <v>86</v>
      </c>
      <c r="AY3" s="345" t="s">
        <v>87</v>
      </c>
      <c r="AZ3" s="345" t="s">
        <v>88</v>
      </c>
      <c r="BA3" s="345" t="s">
        <v>89</v>
      </c>
      <c r="BB3" s="347" t="s">
        <v>90</v>
      </c>
      <c r="BC3" s="344" t="s">
        <v>79</v>
      </c>
      <c r="BD3" s="344" t="s">
        <v>80</v>
      </c>
      <c r="BE3" s="344" t="s">
        <v>81</v>
      </c>
      <c r="BF3" s="344" t="s">
        <v>82</v>
      </c>
      <c r="BG3" s="344" t="s">
        <v>83</v>
      </c>
      <c r="BH3" s="344" t="s">
        <v>90</v>
      </c>
      <c r="BI3" s="343" t="s">
        <v>79</v>
      </c>
      <c r="BJ3" s="344" t="s">
        <v>80</v>
      </c>
      <c r="BK3" s="344" t="s">
        <v>81</v>
      </c>
      <c r="BL3" s="344" t="s">
        <v>82</v>
      </c>
      <c r="BM3" s="344" t="s">
        <v>83</v>
      </c>
      <c r="BN3" s="344" t="s">
        <v>84</v>
      </c>
      <c r="BO3" s="344" t="s">
        <v>85</v>
      </c>
      <c r="BP3" s="344" t="s">
        <v>86</v>
      </c>
      <c r="BQ3" s="344" t="s">
        <v>87</v>
      </c>
      <c r="BR3" s="345" t="s">
        <v>88</v>
      </c>
      <c r="BS3" s="345" t="s">
        <v>89</v>
      </c>
      <c r="BT3" s="347" t="s">
        <v>90</v>
      </c>
      <c r="BU3" s="345" t="s">
        <v>79</v>
      </c>
      <c r="BV3" s="345" t="s">
        <v>80</v>
      </c>
      <c r="BW3" s="345" t="s">
        <v>81</v>
      </c>
      <c r="BX3" s="345" t="s">
        <v>82</v>
      </c>
      <c r="BY3" s="345" t="s">
        <v>83</v>
      </c>
      <c r="BZ3" s="345" t="s">
        <v>84</v>
      </c>
      <c r="CA3" s="345" t="s">
        <v>85</v>
      </c>
      <c r="CB3" s="345" t="s">
        <v>86</v>
      </c>
      <c r="CC3" s="345" t="s">
        <v>87</v>
      </c>
      <c r="CD3" s="345" t="s">
        <v>88</v>
      </c>
      <c r="CE3" s="345" t="s">
        <v>89</v>
      </c>
      <c r="CF3" s="345" t="s">
        <v>90</v>
      </c>
      <c r="CG3" s="348" t="s">
        <v>79</v>
      </c>
      <c r="CH3" s="345" t="s">
        <v>80</v>
      </c>
      <c r="CI3" s="345" t="s">
        <v>81</v>
      </c>
      <c r="CJ3" s="345" t="s">
        <v>82</v>
      </c>
      <c r="CK3" s="345" t="s">
        <v>83</v>
      </c>
      <c r="CL3" s="345" t="s">
        <v>84</v>
      </c>
      <c r="CM3" s="349" t="s">
        <v>85</v>
      </c>
      <c r="CN3" s="349" t="s">
        <v>86</v>
      </c>
      <c r="CO3" s="349" t="s">
        <v>87</v>
      </c>
      <c r="CP3" s="349" t="s">
        <v>88</v>
      </c>
      <c r="CQ3" s="349" t="s">
        <v>89</v>
      </c>
      <c r="CR3" s="350" t="s">
        <v>90</v>
      </c>
      <c r="CS3" s="351" t="s">
        <v>79</v>
      </c>
      <c r="CT3" s="349" t="s">
        <v>80</v>
      </c>
      <c r="CU3" s="349" t="s">
        <v>81</v>
      </c>
      <c r="CV3" s="349" t="s">
        <v>82</v>
      </c>
      <c r="CW3" s="349" t="s">
        <v>83</v>
      </c>
      <c r="CX3" s="349" t="s">
        <v>84</v>
      </c>
      <c r="CY3" s="349" t="s">
        <v>85</v>
      </c>
      <c r="CZ3" s="349" t="s">
        <v>86</v>
      </c>
      <c r="DA3" s="349" t="s">
        <v>87</v>
      </c>
      <c r="DB3" s="349" t="s">
        <v>88</v>
      </c>
      <c r="DC3" s="349" t="s">
        <v>89</v>
      </c>
      <c r="DD3" s="350" t="s">
        <v>90</v>
      </c>
      <c r="DE3" s="351" t="s">
        <v>79</v>
      </c>
      <c r="DF3" s="349" t="s">
        <v>80</v>
      </c>
      <c r="DG3" s="349" t="s">
        <v>81</v>
      </c>
      <c r="DH3" s="349" t="s">
        <v>82</v>
      </c>
      <c r="DI3" s="349" t="s">
        <v>83</v>
      </c>
      <c r="DJ3" s="349" t="s">
        <v>84</v>
      </c>
      <c r="DK3" s="349" t="s">
        <v>85</v>
      </c>
      <c r="DL3" s="349" t="s">
        <v>86</v>
      </c>
      <c r="DM3" s="349" t="s">
        <v>87</v>
      </c>
      <c r="DN3" s="349" t="s">
        <v>88</v>
      </c>
      <c r="DO3" s="349" t="s">
        <v>89</v>
      </c>
      <c r="DP3" s="350" t="s">
        <v>90</v>
      </c>
      <c r="DQ3" s="351" t="s">
        <v>79</v>
      </c>
      <c r="DR3" s="349" t="s">
        <v>80</v>
      </c>
      <c r="DS3" s="349" t="s">
        <v>81</v>
      </c>
      <c r="DT3" s="349" t="s">
        <v>82</v>
      </c>
      <c r="DU3" s="349" t="s">
        <v>83</v>
      </c>
      <c r="DV3" s="349" t="s">
        <v>84</v>
      </c>
      <c r="DW3" s="349" t="s">
        <v>85</v>
      </c>
      <c r="DX3" s="349" t="s">
        <v>86</v>
      </c>
      <c r="DY3" s="349" t="s">
        <v>87</v>
      </c>
      <c r="DZ3" s="349" t="s">
        <v>88</v>
      </c>
      <c r="EA3" s="349" t="s">
        <v>89</v>
      </c>
      <c r="EB3" s="350" t="s">
        <v>90</v>
      </c>
      <c r="EC3" s="351" t="s">
        <v>79</v>
      </c>
      <c r="ED3" s="349" t="s">
        <v>80</v>
      </c>
      <c r="EE3" s="349" t="s">
        <v>81</v>
      </c>
      <c r="EF3" s="349" t="s">
        <v>82</v>
      </c>
      <c r="EG3" s="349" t="s">
        <v>83</v>
      </c>
      <c r="EH3" s="349" t="s">
        <v>84</v>
      </c>
      <c r="EI3" s="349" t="s">
        <v>85</v>
      </c>
      <c r="EJ3" s="349" t="s">
        <v>86</v>
      </c>
      <c r="EK3" s="349" t="s">
        <v>87</v>
      </c>
      <c r="EL3" s="349" t="s">
        <v>88</v>
      </c>
      <c r="EM3" s="349" t="s">
        <v>89</v>
      </c>
      <c r="EN3" s="350" t="s">
        <v>90</v>
      </c>
      <c r="EO3" s="351" t="s">
        <v>79</v>
      </c>
      <c r="EP3" s="349" t="s">
        <v>80</v>
      </c>
      <c r="EQ3" s="349" t="s">
        <v>81</v>
      </c>
      <c r="ER3" s="349" t="s">
        <v>82</v>
      </c>
      <c r="ES3" s="349" t="s">
        <v>83</v>
      </c>
      <c r="ET3" s="349" t="s">
        <v>84</v>
      </c>
      <c r="EU3" s="349" t="s">
        <v>85</v>
      </c>
      <c r="EV3" s="349" t="s">
        <v>86</v>
      </c>
      <c r="EW3" s="349" t="s">
        <v>87</v>
      </c>
      <c r="EX3" s="349" t="s">
        <v>88</v>
      </c>
      <c r="EY3" s="349" t="s">
        <v>89</v>
      </c>
      <c r="EZ3" s="350" t="s">
        <v>90</v>
      </c>
      <c r="FA3" s="351" t="s">
        <v>79</v>
      </c>
      <c r="FB3" s="349" t="s">
        <v>80</v>
      </c>
      <c r="FC3" s="349" t="s">
        <v>81</v>
      </c>
      <c r="FD3" s="349" t="s">
        <v>82</v>
      </c>
      <c r="FE3" s="349" t="s">
        <v>83</v>
      </c>
      <c r="FF3" s="349" t="s">
        <v>84</v>
      </c>
      <c r="FG3" s="349" t="s">
        <v>85</v>
      </c>
      <c r="FH3" s="349" t="s">
        <v>86</v>
      </c>
      <c r="FI3" s="349" t="s">
        <v>87</v>
      </c>
      <c r="FJ3" s="349" t="s">
        <v>88</v>
      </c>
      <c r="FK3" s="349" t="s">
        <v>89</v>
      </c>
      <c r="FL3" s="350" t="s">
        <v>90</v>
      </c>
      <c r="FM3" s="351" t="s">
        <v>79</v>
      </c>
      <c r="FN3" s="349" t="s">
        <v>80</v>
      </c>
      <c r="FO3" s="349" t="s">
        <v>81</v>
      </c>
      <c r="FP3" s="349" t="s">
        <v>82</v>
      </c>
      <c r="FQ3" s="349" t="s">
        <v>83</v>
      </c>
      <c r="FR3" s="349" t="s">
        <v>84</v>
      </c>
      <c r="FS3" s="349" t="s">
        <v>85</v>
      </c>
      <c r="FT3" s="349" t="s">
        <v>86</v>
      </c>
      <c r="FU3" s="349" t="s">
        <v>87</v>
      </c>
      <c r="FV3" s="349" t="s">
        <v>88</v>
      </c>
      <c r="FW3" s="349" t="s">
        <v>89</v>
      </c>
      <c r="FX3" s="350" t="s">
        <v>90</v>
      </c>
      <c r="FY3" s="351" t="s">
        <v>79</v>
      </c>
      <c r="FZ3" s="349" t="s">
        <v>80</v>
      </c>
      <c r="GA3" s="349" t="s">
        <v>81</v>
      </c>
      <c r="GB3" s="349" t="s">
        <v>82</v>
      </c>
      <c r="GC3" s="349" t="s">
        <v>83</v>
      </c>
      <c r="GD3" s="349" t="s">
        <v>84</v>
      </c>
      <c r="GE3" s="349" t="s">
        <v>85</v>
      </c>
      <c r="GF3" s="349" t="s">
        <v>86</v>
      </c>
      <c r="GG3" s="349" t="s">
        <v>87</v>
      </c>
      <c r="GH3" s="349" t="s">
        <v>88</v>
      </c>
      <c r="GI3" s="349" t="s">
        <v>89</v>
      </c>
      <c r="GJ3" s="350" t="s">
        <v>90</v>
      </c>
    </row>
    <row r="4" spans="1:193" ht="42" customHeight="1" thickTop="1" x14ac:dyDescent="0.45">
      <c r="A4" s="352" t="s">
        <v>194</v>
      </c>
      <c r="B4" s="353">
        <v>289.85000000000002</v>
      </c>
      <c r="C4" s="353">
        <v>456.92</v>
      </c>
      <c r="D4" s="353">
        <v>786.1</v>
      </c>
      <c r="E4" s="353">
        <v>1071.0445999999999</v>
      </c>
      <c r="F4" s="354">
        <v>1413.3030941301001</v>
      </c>
      <c r="G4" s="353">
        <v>1446.619313525425</v>
      </c>
      <c r="H4" s="353">
        <v>1351.9367814891298</v>
      </c>
      <c r="I4" s="353">
        <v>1431.8291999999999</v>
      </c>
      <c r="J4" s="353">
        <v>1361.1567</v>
      </c>
      <c r="K4" s="353">
        <v>1475.6088</v>
      </c>
      <c r="L4" s="353">
        <v>1559.0709999999999</v>
      </c>
      <c r="M4" s="353">
        <v>1557.5519999999999</v>
      </c>
      <c r="N4" s="353">
        <v>1628.28766</v>
      </c>
      <c r="O4" s="353">
        <v>1684.7728500000001</v>
      </c>
      <c r="P4" s="353">
        <v>1846.5849000000001</v>
      </c>
      <c r="Q4" s="353">
        <v>1899.6633999999999</v>
      </c>
      <c r="R4" s="355">
        <v>1919.3967831413695</v>
      </c>
      <c r="S4" s="356">
        <v>1931.5721000000001</v>
      </c>
      <c r="T4" s="353">
        <v>1982.5262</v>
      </c>
      <c r="U4" s="353">
        <v>2199.6714999999999</v>
      </c>
      <c r="V4" s="353">
        <v>2160.5032999999999</v>
      </c>
      <c r="W4" s="353">
        <v>2237.9582999999998</v>
      </c>
      <c r="X4" s="353">
        <v>1857.3982000000001</v>
      </c>
      <c r="Y4" s="353">
        <v>2210.5142000000001</v>
      </c>
      <c r="Z4" s="353">
        <v>2072.4985487037616</v>
      </c>
      <c r="AA4" s="353">
        <v>2305.8355053021182</v>
      </c>
      <c r="AB4" s="353">
        <v>2757.7188633002747</v>
      </c>
      <c r="AC4" s="353">
        <v>2996.7286268443563</v>
      </c>
      <c r="AD4" s="357">
        <v>2761.7612750093931</v>
      </c>
      <c r="AE4" s="356">
        <v>2364.4878613911646</v>
      </c>
      <c r="AF4" s="353">
        <v>2545.8377831818261</v>
      </c>
      <c r="AG4" s="353">
        <v>2019.9120108229442</v>
      </c>
      <c r="AH4" s="353">
        <v>2515.4739322413798</v>
      </c>
      <c r="AI4" s="353">
        <v>2596.2448831064371</v>
      </c>
      <c r="AJ4" s="353">
        <v>2924.7937626400403</v>
      </c>
      <c r="AK4" s="353">
        <v>2659.2227482179419</v>
      </c>
      <c r="AL4" s="353">
        <v>2366.1496346527169</v>
      </c>
      <c r="AM4" s="353">
        <v>2723.1966698022188</v>
      </c>
      <c r="AN4" s="353" t="e">
        <f>AN3+AN2</f>
        <v>#VALUE!</v>
      </c>
      <c r="AO4" s="353">
        <v>2692.7551777930285</v>
      </c>
      <c r="AP4" s="357">
        <v>3329.6714304640282</v>
      </c>
      <c r="AQ4" s="356">
        <v>2904.3369245122135</v>
      </c>
      <c r="AR4" s="353">
        <v>3545.0701886833303</v>
      </c>
      <c r="AS4" s="353">
        <v>3104.1286217898974</v>
      </c>
      <c r="AT4" s="353">
        <v>3583.8013923850094</v>
      </c>
      <c r="AU4" s="353">
        <v>3115.2506492052034</v>
      </c>
      <c r="AV4" s="353">
        <v>2977.5528910138169</v>
      </c>
      <c r="AW4" s="353">
        <v>3166.7576570117462</v>
      </c>
      <c r="AX4" s="353">
        <v>3170.4013888175687</v>
      </c>
      <c r="AY4" s="353">
        <v>3262.0980843288912</v>
      </c>
      <c r="AZ4" s="353">
        <v>3295.6148160723092</v>
      </c>
      <c r="BA4" s="353">
        <v>3279.4206601325104</v>
      </c>
      <c r="BB4" s="357">
        <v>3645.4884099458513</v>
      </c>
      <c r="BC4" s="353">
        <v>3277.430952860429</v>
      </c>
      <c r="BD4" s="353">
        <v>3923.0883025406915</v>
      </c>
      <c r="BE4" s="353">
        <v>3951.4433912765244</v>
      </c>
      <c r="BF4" s="353">
        <v>4505.8441426800009</v>
      </c>
      <c r="BG4" s="353">
        <v>4832.6222958500002</v>
      </c>
      <c r="BH4" s="353">
        <v>5577.5426442699991</v>
      </c>
      <c r="BI4" s="356">
        <v>5577.5426442699991</v>
      </c>
      <c r="BJ4" s="353">
        <v>5748.3395476700016</v>
      </c>
      <c r="BK4" s="353">
        <v>6432.6666962700001</v>
      </c>
      <c r="BL4" s="358">
        <v>6222.356829039999</v>
      </c>
      <c r="BM4" s="358">
        <v>6579.1038445200002</v>
      </c>
      <c r="BN4" s="358">
        <v>6370.7615213400004</v>
      </c>
      <c r="BO4" s="358">
        <v>5637.2940393100007</v>
      </c>
      <c r="BP4" s="358">
        <v>6799.175503129999</v>
      </c>
      <c r="BQ4" s="358">
        <v>6824.9518330000001</v>
      </c>
      <c r="BR4" s="358">
        <v>7597.9199769699999</v>
      </c>
      <c r="BS4" s="358">
        <v>6986.2207303200012</v>
      </c>
      <c r="BT4" s="359">
        <v>7607.2555653199997</v>
      </c>
      <c r="BU4" s="358">
        <v>7023.6263633600011</v>
      </c>
      <c r="BV4" s="358">
        <v>6633.7941409999994</v>
      </c>
      <c r="BW4" s="358">
        <v>7616.3089783700016</v>
      </c>
      <c r="BX4" s="1563">
        <v>7382.6080262899995</v>
      </c>
      <c r="BY4" s="1563">
        <v>6961.4442612000012</v>
      </c>
      <c r="BZ4" s="358">
        <v>6815.1966161700002</v>
      </c>
      <c r="CA4" s="1563">
        <v>7119.2224890699999</v>
      </c>
      <c r="CB4" s="1563">
        <v>7451.0467072999991</v>
      </c>
      <c r="CC4" s="1563">
        <v>6486.8138896699993</v>
      </c>
      <c r="CD4" s="1563">
        <v>7347.372171510001</v>
      </c>
      <c r="CE4" s="1563">
        <v>8155.3374804099994</v>
      </c>
      <c r="CF4" s="1563">
        <v>8577.3823885700021</v>
      </c>
      <c r="CG4" s="360">
        <v>7576.7827131100003</v>
      </c>
      <c r="CH4" s="1563">
        <v>7628.8094882100004</v>
      </c>
      <c r="CI4" s="1563">
        <v>8428.0664313100006</v>
      </c>
      <c r="CJ4" s="1563">
        <v>8292.7302237599979</v>
      </c>
      <c r="CK4" s="1563">
        <v>8503.6365370700023</v>
      </c>
      <c r="CL4" s="1563">
        <v>8302.9498298999988</v>
      </c>
      <c r="CM4" s="1563">
        <v>9960.3259922599991</v>
      </c>
      <c r="CN4" s="1563">
        <v>8209.7596750700013</v>
      </c>
      <c r="CO4" s="1563">
        <v>7554.488199200001</v>
      </c>
      <c r="CP4" s="1563">
        <v>7927.9346037099986</v>
      </c>
      <c r="CQ4" s="1563">
        <v>8426.0144327400012</v>
      </c>
      <c r="CR4" s="361">
        <v>9969.9711617499997</v>
      </c>
      <c r="CS4" s="360">
        <v>10053.7085446</v>
      </c>
      <c r="CT4" s="1563">
        <v>9439.851657969999</v>
      </c>
      <c r="CU4" s="1563">
        <v>10379.56973818</v>
      </c>
      <c r="CV4" s="1563">
        <v>9483.6360540699989</v>
      </c>
      <c r="CW4" s="1563">
        <v>9965.1791538300022</v>
      </c>
      <c r="CX4" s="1563">
        <v>9533.2690132299995</v>
      </c>
      <c r="CY4" s="1563">
        <v>10217.774312359998</v>
      </c>
      <c r="CZ4" s="1563">
        <v>10664.250869</v>
      </c>
      <c r="DA4" s="1563">
        <v>11374.572551329999</v>
      </c>
      <c r="DB4" s="1563">
        <v>9962.6506861099988</v>
      </c>
      <c r="DC4" s="1563">
        <v>10146.396533409999</v>
      </c>
      <c r="DD4" s="361">
        <v>12315.650423959998</v>
      </c>
      <c r="DE4" s="360">
        <v>11364.396697080001</v>
      </c>
      <c r="DF4" s="1563">
        <v>11687.42158344</v>
      </c>
      <c r="DG4" s="1563">
        <v>10838.298306770001</v>
      </c>
      <c r="DH4" s="1563">
        <v>11785.375188760001</v>
      </c>
      <c r="DI4" s="1563">
        <v>12420.243084769998</v>
      </c>
      <c r="DJ4" s="1563">
        <v>13105.62211144</v>
      </c>
      <c r="DK4" s="1563">
        <v>12158.300595719998</v>
      </c>
      <c r="DL4" s="1563">
        <v>12369.196505500002</v>
      </c>
      <c r="DM4" s="1563">
        <v>13966.072922930001</v>
      </c>
      <c r="DN4" s="1563">
        <v>14089.13097002</v>
      </c>
      <c r="DO4" s="1563">
        <v>14241.307467429999</v>
      </c>
      <c r="DP4" s="361">
        <v>15989.080342569998</v>
      </c>
      <c r="DQ4" s="360">
        <v>15711.08717766</v>
      </c>
      <c r="DR4" s="1563">
        <v>16876.455297777</v>
      </c>
      <c r="DS4" s="1563">
        <v>19483.99291329</v>
      </c>
      <c r="DT4" s="1563">
        <v>16300.819923229996</v>
      </c>
      <c r="DU4" s="1563">
        <v>17271.390541379995</v>
      </c>
      <c r="DV4" s="1563">
        <v>15376.739529910001</v>
      </c>
      <c r="DW4" s="1563">
        <v>16904.525865540003</v>
      </c>
      <c r="DX4" s="1563">
        <v>16000.28794457137</v>
      </c>
      <c r="DY4" s="1563">
        <v>18834.265598680271</v>
      </c>
      <c r="DZ4" s="1563">
        <v>17168.574655574521</v>
      </c>
      <c r="EA4" s="1563">
        <v>15287.515933178081</v>
      </c>
      <c r="EB4" s="361">
        <v>16747.700618300001</v>
      </c>
      <c r="EC4" s="360">
        <v>16306.056509489998</v>
      </c>
      <c r="ED4" s="1563">
        <v>16840.258189429998</v>
      </c>
      <c r="EE4" s="1563">
        <v>17300.635479730001</v>
      </c>
      <c r="EF4" s="1563">
        <v>16095.809726609999</v>
      </c>
      <c r="EG4" s="1563">
        <v>17947.909941919999</v>
      </c>
      <c r="EH4" s="1563">
        <v>20430.945494999996</v>
      </c>
      <c r="EI4" s="1563">
        <v>23100.728120060001</v>
      </c>
      <c r="EJ4" s="1563">
        <v>20391.681564369999</v>
      </c>
      <c r="EK4" s="1563">
        <v>19720.963968560001</v>
      </c>
      <c r="EL4" s="1563">
        <v>20792.02899603</v>
      </c>
      <c r="EM4" s="1563">
        <v>21556.76300897</v>
      </c>
      <c r="EN4" s="361">
        <v>21679.636844119999</v>
      </c>
      <c r="EO4" s="360">
        <v>24701.628278320004</v>
      </c>
      <c r="EP4" s="1563">
        <v>21666.009202540001</v>
      </c>
      <c r="EQ4" s="1563">
        <v>24836.921984169996</v>
      </c>
      <c r="ER4" s="1563">
        <v>25963.86627015</v>
      </c>
      <c r="ES4" s="1563">
        <v>27203.50862714</v>
      </c>
      <c r="ET4" s="1563">
        <v>28134.153982039999</v>
      </c>
      <c r="EU4" s="1563">
        <v>29203.460866509991</v>
      </c>
      <c r="EV4" s="1563">
        <v>31165.27471911001</v>
      </c>
      <c r="EW4" s="1563">
        <v>34291.324143210004</v>
      </c>
      <c r="EX4" s="1564">
        <v>41212.599097639999</v>
      </c>
      <c r="EY4" s="1564">
        <v>43126.096604099999</v>
      </c>
      <c r="EZ4" s="362">
        <v>40609.428243679999</v>
      </c>
      <c r="FA4" s="360">
        <v>40948.917932921104</v>
      </c>
      <c r="FB4" s="1563">
        <f>FB5+FB6</f>
        <v>42501.026479962689</v>
      </c>
      <c r="FC4" s="1563">
        <f t="shared" ref="FC4:FI4" si="0">FC5+FC6</f>
        <v>36440.45577553309</v>
      </c>
      <c r="FD4" s="1563">
        <f t="shared" si="0"/>
        <v>45917.202591069996</v>
      </c>
      <c r="FE4" s="1563">
        <f t="shared" si="0"/>
        <v>37810.061371139993</v>
      </c>
      <c r="FF4" s="1563">
        <f t="shared" si="0"/>
        <v>42821.303488209989</v>
      </c>
      <c r="FG4" s="1563">
        <f t="shared" si="0"/>
        <v>39824.199098999998</v>
      </c>
      <c r="FH4" s="1563">
        <f t="shared" si="0"/>
        <v>41207.583232629993</v>
      </c>
      <c r="FI4" s="1563">
        <f t="shared" si="0"/>
        <v>40670.067188419998</v>
      </c>
      <c r="FJ4" s="1563">
        <v>42243.244033670002</v>
      </c>
      <c r="FK4" s="1563">
        <v>47881.618853579996</v>
      </c>
      <c r="FL4" s="361">
        <v>55114.125076260003</v>
      </c>
      <c r="FM4" s="360">
        <f>FM5+FM6</f>
        <v>55040.48246467</v>
      </c>
      <c r="FN4" s="1563">
        <f t="shared" ref="FN4:GC4" si="1">FN5+FN6</f>
        <v>57759.521673670009</v>
      </c>
      <c r="FO4" s="1563">
        <f t="shared" si="1"/>
        <v>63718.161232489983</v>
      </c>
      <c r="FP4" s="1563">
        <f t="shared" si="1"/>
        <v>72903.135563459989</v>
      </c>
      <c r="FQ4" s="1563">
        <f t="shared" si="1"/>
        <v>74273.198380839996</v>
      </c>
      <c r="FR4" s="1563">
        <f t="shared" si="1"/>
        <v>76868.730579060008</v>
      </c>
      <c r="FS4" s="1563">
        <f t="shared" si="1"/>
        <v>74535.551302403997</v>
      </c>
      <c r="FT4" s="1563">
        <f t="shared" si="1"/>
        <v>78990.418350220003</v>
      </c>
      <c r="FU4" s="1563">
        <f t="shared" si="1"/>
        <v>85662.392646290013</v>
      </c>
      <c r="FV4" s="1563">
        <f t="shared" si="1"/>
        <v>83803.978781219994</v>
      </c>
      <c r="FW4" s="1563">
        <f t="shared" si="1"/>
        <v>81227.245959409993</v>
      </c>
      <c r="FX4" s="361">
        <f t="shared" si="1"/>
        <v>86518.641133489975</v>
      </c>
      <c r="FY4" s="360">
        <f t="shared" si="1"/>
        <v>86894.583235750004</v>
      </c>
      <c r="FZ4" s="1563">
        <f t="shared" si="1"/>
        <v>96208.189239170009</v>
      </c>
      <c r="GA4" s="1563">
        <f t="shared" si="1"/>
        <v>96211.343917079997</v>
      </c>
      <c r="GB4" s="1563">
        <f t="shared" si="1"/>
        <v>93284.478600119997</v>
      </c>
      <c r="GC4" s="1563">
        <f t="shared" si="1"/>
        <v>86892.179422400004</v>
      </c>
      <c r="GD4" s="1563">
        <v>82270.940847940001</v>
      </c>
      <c r="GE4" s="1563">
        <v>84123.49</v>
      </c>
      <c r="GF4" s="1563">
        <v>82656.06</v>
      </c>
      <c r="GG4" s="1563">
        <v>82781.14</v>
      </c>
      <c r="GH4" s="1563">
        <f t="shared" ref="GH4:GJ4" si="2">GH5+GH6</f>
        <v>77744.674955360009</v>
      </c>
      <c r="GI4" s="1563">
        <f t="shared" si="2"/>
        <v>78486.11443211</v>
      </c>
      <c r="GJ4" s="361">
        <f t="shared" si="2"/>
        <v>100081.54850414001</v>
      </c>
    </row>
    <row r="5" spans="1:193" ht="42" customHeight="1" x14ac:dyDescent="0.45">
      <c r="A5" s="363" t="s">
        <v>195</v>
      </c>
      <c r="B5" s="364">
        <v>48.82</v>
      </c>
      <c r="C5" s="364">
        <v>71.150000000000006</v>
      </c>
      <c r="D5" s="364">
        <v>168.4</v>
      </c>
      <c r="E5" s="364">
        <v>208.44970000000001</v>
      </c>
      <c r="F5" s="365">
        <v>261.36011742899996</v>
      </c>
      <c r="G5" s="364">
        <v>217.56452944404856</v>
      </c>
      <c r="H5" s="364">
        <v>205.52774277996815</v>
      </c>
      <c r="I5" s="364">
        <v>222.21879999999999</v>
      </c>
      <c r="J5" s="364">
        <v>202.76920000000001</v>
      </c>
      <c r="K5" s="364">
        <v>240.36019999999999</v>
      </c>
      <c r="L5" s="364">
        <v>214.09540000000001</v>
      </c>
      <c r="M5" s="364">
        <v>214.14660000000001</v>
      </c>
      <c r="N5" s="364">
        <v>264.88452999999998</v>
      </c>
      <c r="O5" s="364">
        <v>249.44576000000001</v>
      </c>
      <c r="P5" s="364">
        <v>259.54640000000001</v>
      </c>
      <c r="Q5" s="364">
        <v>296.7647</v>
      </c>
      <c r="R5" s="366">
        <v>335.51719632710439</v>
      </c>
      <c r="S5" s="367">
        <v>311.35019999999997</v>
      </c>
      <c r="T5" s="364">
        <v>294.66340000000002</v>
      </c>
      <c r="U5" s="364">
        <v>293.2758</v>
      </c>
      <c r="V5" s="364">
        <v>305.95769999999999</v>
      </c>
      <c r="W5" s="364">
        <v>328.50049999999999</v>
      </c>
      <c r="X5" s="364">
        <v>287.58269999999999</v>
      </c>
      <c r="Y5" s="364">
        <v>284.7706</v>
      </c>
      <c r="Z5" s="364">
        <v>309.97740065999994</v>
      </c>
      <c r="AA5" s="364">
        <v>317.64096243</v>
      </c>
      <c r="AB5" s="364">
        <v>366.99185855550701</v>
      </c>
      <c r="AC5" s="364">
        <v>350.05143326771116</v>
      </c>
      <c r="AD5" s="368">
        <v>481.00292759189597</v>
      </c>
      <c r="AE5" s="367">
        <v>411.67319628920006</v>
      </c>
      <c r="AF5" s="364">
        <v>368.50594799950403</v>
      </c>
      <c r="AG5" s="364">
        <v>380.05754350000018</v>
      </c>
      <c r="AH5" s="364">
        <v>393.9866614506891</v>
      </c>
      <c r="AI5" s="364">
        <v>398.33231526999998</v>
      </c>
      <c r="AJ5" s="364">
        <v>371.22175090999997</v>
      </c>
      <c r="AK5" s="364">
        <v>412.52400209000001</v>
      </c>
      <c r="AL5" s="364">
        <v>418.74444276999998</v>
      </c>
      <c r="AM5" s="364">
        <v>449.50460218899991</v>
      </c>
      <c r="AN5" s="364">
        <v>498.10476484554999</v>
      </c>
      <c r="AO5" s="364">
        <v>447.27840801000013</v>
      </c>
      <c r="AP5" s="368">
        <v>636.91625267099982</v>
      </c>
      <c r="AQ5" s="367">
        <v>466.17594771000006</v>
      </c>
      <c r="AR5" s="364">
        <v>471.27294298999993</v>
      </c>
      <c r="AS5" s="364">
        <v>440.38063500000004</v>
      </c>
      <c r="AT5" s="364">
        <v>501.38807382000005</v>
      </c>
      <c r="AU5" s="364">
        <v>460.26982983857999</v>
      </c>
      <c r="AV5" s="364">
        <v>467.63132267438596</v>
      </c>
      <c r="AW5" s="364">
        <v>464.90630806173198</v>
      </c>
      <c r="AX5" s="364">
        <v>426.79460031999986</v>
      </c>
      <c r="AY5" s="364">
        <v>500.12112918015583</v>
      </c>
      <c r="AZ5" s="364">
        <v>471.28285178498948</v>
      </c>
      <c r="BA5" s="364">
        <v>460.05356860289766</v>
      </c>
      <c r="BB5" s="368">
        <v>697.7311772439582</v>
      </c>
      <c r="BC5" s="364">
        <v>522.50755322642033</v>
      </c>
      <c r="BD5" s="364">
        <v>466.26656933717203</v>
      </c>
      <c r="BE5" s="364">
        <v>544.31292584501568</v>
      </c>
      <c r="BF5" s="364">
        <v>549.43852896999999</v>
      </c>
      <c r="BG5" s="364">
        <v>528.52120197000011</v>
      </c>
      <c r="BH5" s="364">
        <v>845.98827957999993</v>
      </c>
      <c r="BI5" s="367">
        <v>845.98827957999993</v>
      </c>
      <c r="BJ5" s="364">
        <v>618.32878602999983</v>
      </c>
      <c r="BK5" s="364">
        <v>712.52781714000002</v>
      </c>
      <c r="BL5" s="178">
        <v>667.06778786999996</v>
      </c>
      <c r="BM5" s="178">
        <v>725.0648194700002</v>
      </c>
      <c r="BN5" s="178">
        <v>728.05415558000004</v>
      </c>
      <c r="BO5" s="178">
        <v>656.21646888999999</v>
      </c>
      <c r="BP5" s="178">
        <v>718.6930054999998</v>
      </c>
      <c r="BQ5" s="178">
        <v>717.08508530999984</v>
      </c>
      <c r="BR5" s="178">
        <v>671.27429763000009</v>
      </c>
      <c r="BS5" s="178">
        <v>815.50173897000002</v>
      </c>
      <c r="BT5" s="369">
        <v>1032.8027038299997</v>
      </c>
      <c r="BU5" s="178">
        <v>715.77507065000009</v>
      </c>
      <c r="BV5" s="178">
        <v>767.8582618099997</v>
      </c>
      <c r="BW5" s="178">
        <v>828.28488313999981</v>
      </c>
      <c r="BX5" s="1565">
        <v>739.4014954700001</v>
      </c>
      <c r="BY5" s="1565">
        <v>878.04373251000004</v>
      </c>
      <c r="BZ5" s="1565">
        <v>790.30140251999978</v>
      </c>
      <c r="CA5" s="1565">
        <v>764.24912458000006</v>
      </c>
      <c r="CB5" s="1565">
        <v>805.44171140000014</v>
      </c>
      <c r="CC5" s="1565">
        <v>828.58981833000007</v>
      </c>
      <c r="CD5" s="1565">
        <v>1013.9021626599999</v>
      </c>
      <c r="CE5" s="1565">
        <v>1008.4001296400003</v>
      </c>
      <c r="CF5" s="1565">
        <v>1234.9129740500002</v>
      </c>
      <c r="CG5" s="370">
        <v>1043.1821161</v>
      </c>
      <c r="CH5" s="1565">
        <v>1023.6866555400003</v>
      </c>
      <c r="CI5" s="1565">
        <v>1015.86677253</v>
      </c>
      <c r="CJ5" s="1565">
        <v>1068.6267689299998</v>
      </c>
      <c r="CK5" s="1565">
        <v>1029.6512253900003</v>
      </c>
      <c r="CL5" s="1565">
        <v>1019.85744735</v>
      </c>
      <c r="CM5" s="1565">
        <v>1228.0896207600001</v>
      </c>
      <c r="CN5" s="1565">
        <v>1234.5696997300001</v>
      </c>
      <c r="CO5" s="1565">
        <v>1064.4257794400003</v>
      </c>
      <c r="CP5" s="1565">
        <v>1145.0670902399997</v>
      </c>
      <c r="CQ5" s="1565">
        <v>1120.1185226499997</v>
      </c>
      <c r="CR5" s="371">
        <v>1447.8523456999999</v>
      </c>
      <c r="CS5" s="370">
        <v>1239.7500674299999</v>
      </c>
      <c r="CT5" s="1565">
        <v>1178.3184612300001</v>
      </c>
      <c r="CU5" s="1565">
        <v>1312.9699938100002</v>
      </c>
      <c r="CV5" s="1565">
        <v>1317.9379901899993</v>
      </c>
      <c r="CW5" s="1565">
        <v>1290.6695608600003</v>
      </c>
      <c r="CX5" s="1565">
        <v>1279.1513839899997</v>
      </c>
      <c r="CY5" s="1565">
        <v>1265.37829726</v>
      </c>
      <c r="CZ5" s="1565">
        <v>1278.131903</v>
      </c>
      <c r="DA5" s="1565">
        <v>1228.7827373699999</v>
      </c>
      <c r="DB5" s="1565">
        <v>1091.0302635399996</v>
      </c>
      <c r="DC5" s="1565">
        <v>1114.52218075</v>
      </c>
      <c r="DD5" s="371">
        <v>1622.5786790800003</v>
      </c>
      <c r="DE5" s="370">
        <v>1178.5281795700002</v>
      </c>
      <c r="DF5" s="1565">
        <v>1190.5140730200001</v>
      </c>
      <c r="DG5" s="1565">
        <v>1184.5831654699998</v>
      </c>
      <c r="DH5" s="1565">
        <v>1270.7622994399994</v>
      </c>
      <c r="DI5" s="1565">
        <v>1274.8033238300002</v>
      </c>
      <c r="DJ5" s="1565">
        <v>1288.0642587599998</v>
      </c>
      <c r="DK5" s="1565">
        <v>1315.5070142199997</v>
      </c>
      <c r="DL5" s="1565">
        <v>1363.2360785500002</v>
      </c>
      <c r="DM5" s="1565">
        <v>1500.9449523599994</v>
      </c>
      <c r="DN5" s="1565">
        <v>1442.3181023899995</v>
      </c>
      <c r="DO5" s="1565">
        <v>1415.4621197299998</v>
      </c>
      <c r="DP5" s="371">
        <v>1934.4986817799997</v>
      </c>
      <c r="DQ5" s="370">
        <v>1615.4311279099998</v>
      </c>
      <c r="DR5" s="1565">
        <v>1664.384863297</v>
      </c>
      <c r="DS5" s="1565">
        <v>1947.6236029000004</v>
      </c>
      <c r="DT5" s="1565">
        <v>1879.9487465899999</v>
      </c>
      <c r="DU5" s="1565">
        <v>1844.9283396899996</v>
      </c>
      <c r="DV5" s="1565">
        <v>1990.5243220000002</v>
      </c>
      <c r="DW5" s="1565">
        <v>1836.87537178</v>
      </c>
      <c r="DX5" s="1565">
        <v>1766.5323503300003</v>
      </c>
      <c r="DY5" s="1565">
        <v>1854.8561138100004</v>
      </c>
      <c r="DZ5" s="1565">
        <v>1980.1327437999998</v>
      </c>
      <c r="EA5" s="1565">
        <v>2038.8378964199997</v>
      </c>
      <c r="EB5" s="371">
        <v>2492.9560896400003</v>
      </c>
      <c r="EC5" s="370">
        <v>2038.9182871200003</v>
      </c>
      <c r="ED5" s="1565">
        <v>2062.5184871399997</v>
      </c>
      <c r="EE5" s="1565">
        <v>2306.4931447200001</v>
      </c>
      <c r="EF5" s="1565">
        <v>2201.9589453799999</v>
      </c>
      <c r="EG5" s="1565">
        <v>2376.6677091000006</v>
      </c>
      <c r="EH5" s="1565">
        <v>2912.0993854400003</v>
      </c>
      <c r="EI5" s="1565">
        <v>2729.9027652</v>
      </c>
      <c r="EJ5" s="1565">
        <v>2635.4690684799998</v>
      </c>
      <c r="EK5" s="1565">
        <v>2496.14838689</v>
      </c>
      <c r="EL5" s="1565">
        <v>2456.1894659999994</v>
      </c>
      <c r="EM5" s="1565">
        <v>3059.2821066700008</v>
      </c>
      <c r="EN5" s="371">
        <v>3469.2094880700001</v>
      </c>
      <c r="EO5" s="370">
        <v>2752.6849867300007</v>
      </c>
      <c r="EP5" s="1565">
        <v>2976.1498850999997</v>
      </c>
      <c r="EQ5" s="1565">
        <v>2735.5306975500002</v>
      </c>
      <c r="ER5" s="1565">
        <v>3197.4671817500016</v>
      </c>
      <c r="ES5" s="1565">
        <v>3080.7143821499999</v>
      </c>
      <c r="ET5" s="1565">
        <v>3099.6686860499985</v>
      </c>
      <c r="EU5" s="1565">
        <v>3080.935082909999</v>
      </c>
      <c r="EV5" s="1565">
        <v>3234.5352420099998</v>
      </c>
      <c r="EW5" s="1565">
        <v>3296.3742322399999</v>
      </c>
      <c r="EX5" s="1566">
        <v>3390.0921030599998</v>
      </c>
      <c r="EY5" s="1566">
        <v>3812.6073483699993</v>
      </c>
      <c r="EZ5" s="371">
        <v>4638.0622613600008</v>
      </c>
      <c r="FA5" s="370">
        <v>4065.8551387400003</v>
      </c>
      <c r="FB5" s="1565">
        <v>4088.5233142959473</v>
      </c>
      <c r="FC5" s="1565">
        <v>4484.2291020572093</v>
      </c>
      <c r="FD5" s="1565">
        <v>4970.4591763999997</v>
      </c>
      <c r="FE5" s="1565">
        <v>4204.9516960299989</v>
      </c>
      <c r="FF5" s="1565">
        <v>4566.5173333299999</v>
      </c>
      <c r="FG5" s="1565">
        <v>4706.044579540001</v>
      </c>
      <c r="FH5" s="1565">
        <v>4818.0469829299991</v>
      </c>
      <c r="FI5" s="1565">
        <v>4886.6106013999988</v>
      </c>
      <c r="FJ5" s="1565">
        <v>5141.5202659800007</v>
      </c>
      <c r="FK5" s="1565">
        <v>5313.8822128100001</v>
      </c>
      <c r="FL5" s="371">
        <v>6887.6388157000001</v>
      </c>
      <c r="FM5" s="370">
        <v>6351.7748532599999</v>
      </c>
      <c r="FN5" s="1565">
        <v>5558.8582471399995</v>
      </c>
      <c r="FO5" s="1565">
        <v>5601.2809457199992</v>
      </c>
      <c r="FP5" s="1565">
        <v>5469.3436980600009</v>
      </c>
      <c r="FQ5" s="1565">
        <v>5650.4498435200012</v>
      </c>
      <c r="FR5" s="1565">
        <v>5469.8849189699995</v>
      </c>
      <c r="FS5" s="1565">
        <v>5504.3596053400006</v>
      </c>
      <c r="FT5" s="1565">
        <v>6144.9393782600009</v>
      </c>
      <c r="FU5" s="1565">
        <v>6020.8144008899981</v>
      </c>
      <c r="FV5" s="1565">
        <v>5901.9681690699999</v>
      </c>
      <c r="FW5" s="1565">
        <v>6393.9015161000016</v>
      </c>
      <c r="FX5" s="371">
        <v>7452.9421096899978</v>
      </c>
      <c r="FY5" s="370">
        <v>6215.0339860100003</v>
      </c>
      <c r="FZ5" s="1565">
        <v>6684.7506405399999</v>
      </c>
      <c r="GA5" s="1565">
        <v>7000.291111829999</v>
      </c>
      <c r="GB5" s="1565">
        <v>7773.2186230800025</v>
      </c>
      <c r="GC5" s="1565">
        <v>7284.2868567899995</v>
      </c>
      <c r="GD5" s="1565">
        <v>7687.435774380001</v>
      </c>
      <c r="GE5" s="1565">
        <v>7680.7544674299997</v>
      </c>
      <c r="GF5" s="1565">
        <v>7367.0307621299999</v>
      </c>
      <c r="GG5" s="1565">
        <v>7308.1565287100002</v>
      </c>
      <c r="GH5" s="1565">
        <v>6769.6232096100002</v>
      </c>
      <c r="GI5" s="1565">
        <v>7579.5874797000006</v>
      </c>
      <c r="GJ5" s="1839">
        <v>9926.2593736899962</v>
      </c>
    </row>
    <row r="6" spans="1:193" ht="42" customHeight="1" x14ac:dyDescent="0.45">
      <c r="A6" s="363" t="s">
        <v>196</v>
      </c>
      <c r="B6" s="364">
        <v>241.03</v>
      </c>
      <c r="C6" s="364">
        <v>385.76</v>
      </c>
      <c r="D6" s="364">
        <v>617.70000000000005</v>
      </c>
      <c r="E6" s="364">
        <v>862.59490000000005</v>
      </c>
      <c r="F6" s="365">
        <v>1151.9429767011002</v>
      </c>
      <c r="G6" s="364">
        <v>1229.0547840813763</v>
      </c>
      <c r="H6" s="364">
        <v>1146.4090387091619</v>
      </c>
      <c r="I6" s="364">
        <v>1209.6105</v>
      </c>
      <c r="J6" s="364">
        <v>1158.3875</v>
      </c>
      <c r="K6" s="364">
        <v>1235.2485999999999</v>
      </c>
      <c r="L6" s="364">
        <v>1344.9576999999999</v>
      </c>
      <c r="M6" s="364">
        <v>1343.4054000000001</v>
      </c>
      <c r="N6" s="364">
        <v>1363.4031299999999</v>
      </c>
      <c r="O6" s="364">
        <v>1435.32709</v>
      </c>
      <c r="P6" s="364">
        <v>1587.0385000000001</v>
      </c>
      <c r="Q6" s="364">
        <v>1602.8987</v>
      </c>
      <c r="R6" s="366">
        <v>1583.8795868142649</v>
      </c>
      <c r="S6" s="367">
        <v>1620.2219</v>
      </c>
      <c r="T6" s="364">
        <v>1687.8629000000001</v>
      </c>
      <c r="U6" s="364">
        <v>1906.3957</v>
      </c>
      <c r="V6" s="364">
        <v>1854.5455999999999</v>
      </c>
      <c r="W6" s="364">
        <v>1909.4577999999999</v>
      </c>
      <c r="X6" s="364">
        <v>1569.8154</v>
      </c>
      <c r="Y6" s="364">
        <v>1925.7437</v>
      </c>
      <c r="Z6" s="364">
        <v>1762.5211480437617</v>
      </c>
      <c r="AA6" s="364">
        <v>1988.1945428721183</v>
      </c>
      <c r="AB6" s="364">
        <v>2390.7270047447678</v>
      </c>
      <c r="AC6" s="364">
        <v>2646.6771935766451</v>
      </c>
      <c r="AD6" s="368">
        <v>2280.7583474174971</v>
      </c>
      <c r="AE6" s="367">
        <v>1952.8146651019649</v>
      </c>
      <c r="AF6" s="364">
        <v>2177.3318351823223</v>
      </c>
      <c r="AG6" s="364">
        <v>1639.8544673229442</v>
      </c>
      <c r="AH6" s="364">
        <v>2121.4872707906907</v>
      </c>
      <c r="AI6" s="364">
        <v>2197.9125678364371</v>
      </c>
      <c r="AJ6" s="364">
        <v>2553.5720117300402</v>
      </c>
      <c r="AK6" s="364">
        <v>2246.6987461279418</v>
      </c>
      <c r="AL6" s="364">
        <v>1947.405191882717</v>
      </c>
      <c r="AM6" s="364">
        <v>2273.692067613219</v>
      </c>
      <c r="AN6" s="364">
        <v>2325.4348837687912</v>
      </c>
      <c r="AO6" s="364">
        <v>2510.870534009242</v>
      </c>
      <c r="AP6" s="368">
        <v>2692.7551777930285</v>
      </c>
      <c r="AQ6" s="367">
        <v>2438.1609768022136</v>
      </c>
      <c r="AR6" s="364">
        <v>3073.7972456933308</v>
      </c>
      <c r="AS6" s="364">
        <v>2663.7479867898969</v>
      </c>
      <c r="AT6" s="364">
        <v>3082.4133185650094</v>
      </c>
      <c r="AU6" s="364">
        <v>2654.9808193666236</v>
      </c>
      <c r="AV6" s="364">
        <v>2509.9215683394309</v>
      </c>
      <c r="AW6" s="364">
        <v>2701.8513489500147</v>
      </c>
      <c r="AX6" s="364">
        <v>2743.6067884975691</v>
      </c>
      <c r="AY6" s="364">
        <v>2761.9769551487357</v>
      </c>
      <c r="AZ6" s="364">
        <v>2824.3319642873198</v>
      </c>
      <c r="BA6" s="364">
        <v>2819.3670915296129</v>
      </c>
      <c r="BB6" s="368">
        <v>2947.7572327018929</v>
      </c>
      <c r="BC6" s="364">
        <v>2754.9233996340085</v>
      </c>
      <c r="BD6" s="364">
        <v>3456.8217332035197</v>
      </c>
      <c r="BE6" s="364">
        <v>3407.1304654315086</v>
      </c>
      <c r="BF6" s="364">
        <v>3956.4056137100001</v>
      </c>
      <c r="BG6" s="364">
        <v>4304.1010938800009</v>
      </c>
      <c r="BH6" s="364">
        <v>4731.5543646899996</v>
      </c>
      <c r="BI6" s="367">
        <v>4731.5543646899996</v>
      </c>
      <c r="BJ6" s="364">
        <v>5130.010761640001</v>
      </c>
      <c r="BK6" s="364">
        <v>5720.1388791300005</v>
      </c>
      <c r="BL6" s="178">
        <v>5555.2890411699991</v>
      </c>
      <c r="BM6" s="178">
        <v>5854.0390250499995</v>
      </c>
      <c r="BN6" s="178">
        <v>5642.7073657600004</v>
      </c>
      <c r="BO6" s="178">
        <v>4981.0775704200005</v>
      </c>
      <c r="BP6" s="178">
        <v>6080.4824976299988</v>
      </c>
      <c r="BQ6" s="178">
        <v>6107.86674769</v>
      </c>
      <c r="BR6" s="1565">
        <v>6926.6456793400002</v>
      </c>
      <c r="BS6" s="1565">
        <v>6170.7189913500006</v>
      </c>
      <c r="BT6" s="371">
        <v>6574.45286149</v>
      </c>
      <c r="BU6" s="178">
        <v>6307.851292710001</v>
      </c>
      <c r="BV6" s="178">
        <v>5865.9358791899995</v>
      </c>
      <c r="BW6" s="178">
        <v>6788.0240952300019</v>
      </c>
      <c r="BX6" s="1565">
        <v>6643.206530819999</v>
      </c>
      <c r="BY6" s="1565">
        <v>6083.400528690001</v>
      </c>
      <c r="BZ6" s="178">
        <v>6024.8952136500002</v>
      </c>
      <c r="CA6" s="1565">
        <v>6354.9733644900007</v>
      </c>
      <c r="CB6" s="1565">
        <v>6645.6049958999984</v>
      </c>
      <c r="CC6" s="1565">
        <v>5658.2240713399997</v>
      </c>
      <c r="CD6" s="1565">
        <v>6333.4700088500012</v>
      </c>
      <c r="CE6" s="1565">
        <v>7146.9373507699993</v>
      </c>
      <c r="CF6" s="1565">
        <v>7342.469414520001</v>
      </c>
      <c r="CG6" s="370">
        <v>6533.6005970099995</v>
      </c>
      <c r="CH6" s="1565">
        <v>6605.1228326699993</v>
      </c>
      <c r="CI6" s="1565">
        <v>7412.1996587800004</v>
      </c>
      <c r="CJ6" s="1565">
        <v>7224.1034548299986</v>
      </c>
      <c r="CK6" s="1565">
        <v>7473.9853116800014</v>
      </c>
      <c r="CL6" s="1565">
        <v>7283.0923825499995</v>
      </c>
      <c r="CM6" s="1565">
        <v>8732.236371500001</v>
      </c>
      <c r="CN6" s="1565">
        <v>6975.1899753400012</v>
      </c>
      <c r="CO6" s="1565">
        <v>6490.0624197600009</v>
      </c>
      <c r="CP6" s="1565">
        <v>6782.8675134699988</v>
      </c>
      <c r="CQ6" s="1565">
        <v>7305.8959100900011</v>
      </c>
      <c r="CR6" s="371">
        <v>8522.1188160500005</v>
      </c>
      <c r="CS6" s="370">
        <v>8813.9584771699992</v>
      </c>
      <c r="CT6" s="1565">
        <v>8261.5331967399979</v>
      </c>
      <c r="CU6" s="1565">
        <v>9066.5997443699998</v>
      </c>
      <c r="CV6" s="1565">
        <v>8165.6980638800005</v>
      </c>
      <c r="CW6" s="1565">
        <v>8674.5095929700019</v>
      </c>
      <c r="CX6" s="1565">
        <v>8254.1176292399996</v>
      </c>
      <c r="CY6" s="1565">
        <v>8952.3960150999992</v>
      </c>
      <c r="CZ6" s="1565">
        <v>9386.118966</v>
      </c>
      <c r="DA6" s="1565">
        <v>10145.789813959998</v>
      </c>
      <c r="DB6" s="1565">
        <v>8871.6204225700003</v>
      </c>
      <c r="DC6" s="1565">
        <v>9031.874352660001</v>
      </c>
      <c r="DD6" s="371">
        <v>10693.071744879999</v>
      </c>
      <c r="DE6" s="370">
        <v>10185.86851751</v>
      </c>
      <c r="DF6" s="1565">
        <v>10496.90751042</v>
      </c>
      <c r="DG6" s="1565">
        <v>9653.7151413000011</v>
      </c>
      <c r="DH6" s="1565">
        <v>10514.61288932</v>
      </c>
      <c r="DI6" s="1565">
        <v>11145.439760939998</v>
      </c>
      <c r="DJ6" s="1565">
        <v>11817.55785268</v>
      </c>
      <c r="DK6" s="1565">
        <v>10842.7935815</v>
      </c>
      <c r="DL6" s="1565">
        <v>11005.960426950001</v>
      </c>
      <c r="DM6" s="1565">
        <v>12465.127970570002</v>
      </c>
      <c r="DN6" s="1565">
        <v>12646.81286763</v>
      </c>
      <c r="DO6" s="1565">
        <v>12825.8453477</v>
      </c>
      <c r="DP6" s="371">
        <v>14054.581660789998</v>
      </c>
      <c r="DQ6" s="370">
        <v>14095.65604975</v>
      </c>
      <c r="DR6" s="1565">
        <v>15212.07043448</v>
      </c>
      <c r="DS6" s="1565">
        <v>17536.369310390004</v>
      </c>
      <c r="DT6" s="1565">
        <v>14420.871176639996</v>
      </c>
      <c r="DU6" s="1565">
        <v>15426.462201689998</v>
      </c>
      <c r="DV6" s="1565">
        <v>13386.21520791</v>
      </c>
      <c r="DW6" s="1565">
        <v>15067.65049376</v>
      </c>
      <c r="DX6" s="1565">
        <v>14233.755594241369</v>
      </c>
      <c r="DY6" s="1565">
        <v>16979.409484870273</v>
      </c>
      <c r="DZ6" s="1565">
        <v>15188.441911774518</v>
      </c>
      <c r="EA6" s="1565">
        <v>13248.678036758081</v>
      </c>
      <c r="EB6" s="371">
        <v>14254.744528660001</v>
      </c>
      <c r="EC6" s="370">
        <v>14267.138222369998</v>
      </c>
      <c r="ED6" s="1565">
        <v>14777.739702289999</v>
      </c>
      <c r="EE6" s="1565">
        <v>14994.142335010001</v>
      </c>
      <c r="EF6" s="1565">
        <v>13893.850781229999</v>
      </c>
      <c r="EG6" s="1565">
        <v>15571.242232820001</v>
      </c>
      <c r="EH6" s="1565">
        <v>17518.84610956</v>
      </c>
      <c r="EI6" s="1565">
        <v>20370.825354860001</v>
      </c>
      <c r="EJ6" s="1565">
        <v>17756.212495889999</v>
      </c>
      <c r="EK6" s="1565">
        <v>17224.815581670002</v>
      </c>
      <c r="EL6" s="1565">
        <v>18335.83953003</v>
      </c>
      <c r="EM6" s="1565">
        <v>18497.480902300002</v>
      </c>
      <c r="EN6" s="371">
        <v>18210.427356050001</v>
      </c>
      <c r="EO6" s="370">
        <v>21948.94329159</v>
      </c>
      <c r="EP6" s="1565">
        <v>18689.859317440001</v>
      </c>
      <c r="EQ6" s="1565">
        <v>22101.391286619997</v>
      </c>
      <c r="ER6" s="1565">
        <v>22766.399088399998</v>
      </c>
      <c r="ES6" s="1565">
        <v>24122.794244990004</v>
      </c>
      <c r="ET6" s="1565">
        <v>25034.485295990002</v>
      </c>
      <c r="EU6" s="1565">
        <v>26122.525783599995</v>
      </c>
      <c r="EV6" s="1565">
        <v>27930.739477100007</v>
      </c>
      <c r="EW6" s="1565">
        <v>30994.949910970001</v>
      </c>
      <c r="EX6" s="1566">
        <v>37822.506994579999</v>
      </c>
      <c r="EY6" s="1566">
        <v>39313.489255729997</v>
      </c>
      <c r="EZ6" s="371">
        <v>35971.36598232</v>
      </c>
      <c r="FA6" s="370">
        <v>36883.062794181104</v>
      </c>
      <c r="FB6" s="1565">
        <v>38412.503165666742</v>
      </c>
      <c r="FC6" s="1565">
        <v>31956.226673475878</v>
      </c>
      <c r="FD6" s="1565">
        <v>40946.743414669996</v>
      </c>
      <c r="FE6" s="1565">
        <v>33605.109675109998</v>
      </c>
      <c r="FF6" s="1565">
        <v>38254.786154879992</v>
      </c>
      <c r="FG6" s="1565">
        <v>35118.154519459997</v>
      </c>
      <c r="FH6" s="1565">
        <v>36389.536249699995</v>
      </c>
      <c r="FI6" s="1565">
        <v>35783.456587020002</v>
      </c>
      <c r="FJ6" s="1565">
        <v>37101.723767690004</v>
      </c>
      <c r="FK6" s="1565">
        <v>42567.736640769996</v>
      </c>
      <c r="FL6" s="371">
        <v>48226.486260559999</v>
      </c>
      <c r="FM6" s="370">
        <v>48688.707611409998</v>
      </c>
      <c r="FN6" s="1565">
        <v>52200.663426530009</v>
      </c>
      <c r="FO6" s="1565">
        <v>58116.880286769985</v>
      </c>
      <c r="FP6" s="1565">
        <v>67433.791865399995</v>
      </c>
      <c r="FQ6" s="1565">
        <v>68622.748537319989</v>
      </c>
      <c r="FR6" s="1565">
        <v>71398.84566009001</v>
      </c>
      <c r="FS6" s="1565">
        <v>69031.191697064001</v>
      </c>
      <c r="FT6" s="1565">
        <v>72845.478971960008</v>
      </c>
      <c r="FU6" s="1565">
        <v>79641.578245400015</v>
      </c>
      <c r="FV6" s="1565">
        <v>77902.010612149999</v>
      </c>
      <c r="FW6" s="1565">
        <v>74833.344443309994</v>
      </c>
      <c r="FX6" s="371">
        <v>79065.699023799971</v>
      </c>
      <c r="FY6" s="370">
        <v>80679.549249739997</v>
      </c>
      <c r="FZ6" s="1565">
        <v>89523.438598630004</v>
      </c>
      <c r="GA6" s="1565">
        <v>89211.052805250001</v>
      </c>
      <c r="GB6" s="1565">
        <v>85511.259977039997</v>
      </c>
      <c r="GC6" s="1565">
        <v>79607.892565610004</v>
      </c>
      <c r="GD6" s="1565">
        <v>74583.505073559994</v>
      </c>
      <c r="GE6" s="1565">
        <v>76442.736384760006</v>
      </c>
      <c r="GF6" s="1565">
        <v>75289.032903069994</v>
      </c>
      <c r="GG6" s="1565">
        <v>75472.98486964</v>
      </c>
      <c r="GH6" s="1565">
        <v>70975.05174575001</v>
      </c>
      <c r="GI6" s="1565">
        <v>70906.52695241</v>
      </c>
      <c r="GJ6" s="1839">
        <v>90155.289130450008</v>
      </c>
    </row>
    <row r="7" spans="1:193" ht="42" customHeight="1" x14ac:dyDescent="0.45">
      <c r="A7" s="372" t="s">
        <v>157</v>
      </c>
      <c r="B7" s="353">
        <v>349.23</v>
      </c>
      <c r="C7" s="353">
        <v>496.24</v>
      </c>
      <c r="D7" s="353">
        <v>631.79999999999995</v>
      </c>
      <c r="E7" s="353">
        <v>978.80899999999997</v>
      </c>
      <c r="F7" s="354">
        <v>1541.2422818701239</v>
      </c>
      <c r="G7" s="353">
        <v>1487.7425518412185</v>
      </c>
      <c r="H7" s="353">
        <v>1280.5915074318291</v>
      </c>
      <c r="I7" s="353">
        <v>1310.5948000000001</v>
      </c>
      <c r="J7" s="353">
        <v>1325.9734000000001</v>
      </c>
      <c r="K7" s="353">
        <v>1257.9957999999999</v>
      </c>
      <c r="L7" s="353">
        <v>1306.9704999999999</v>
      </c>
      <c r="M7" s="353">
        <v>1321.7266</v>
      </c>
      <c r="N7" s="353">
        <v>1357.6978999999999</v>
      </c>
      <c r="O7" s="353">
        <v>1302.7380499999999</v>
      </c>
      <c r="P7" s="353">
        <v>1321.7175999999999</v>
      </c>
      <c r="Q7" s="353">
        <v>1273.673</v>
      </c>
      <c r="R7" s="355">
        <v>1327.6407156769521</v>
      </c>
      <c r="S7" s="356">
        <v>1401.3549</v>
      </c>
      <c r="T7" s="353">
        <v>1617.3986</v>
      </c>
      <c r="U7" s="353">
        <v>1753.3837000000001</v>
      </c>
      <c r="V7" s="353">
        <v>1885.8463999999999</v>
      </c>
      <c r="W7" s="353">
        <v>1706.2189000000001</v>
      </c>
      <c r="X7" s="353">
        <v>2093.6824000000001</v>
      </c>
      <c r="Y7" s="353">
        <v>1969.0047999999999</v>
      </c>
      <c r="Z7" s="353">
        <v>2047.8732554185522</v>
      </c>
      <c r="AA7" s="353">
        <v>1956.961129636798</v>
      </c>
      <c r="AB7" s="353">
        <v>1889.8229127761285</v>
      </c>
      <c r="AC7" s="353">
        <v>1998.5190639667683</v>
      </c>
      <c r="AD7" s="357">
        <v>1953.7612028830661</v>
      </c>
      <c r="AE7" s="356">
        <v>2272.2263529311399</v>
      </c>
      <c r="AF7" s="353">
        <v>2376.1167512376301</v>
      </c>
      <c r="AG7" s="353">
        <v>2286.591279797196</v>
      </c>
      <c r="AH7" s="353">
        <v>2448.4552161415977</v>
      </c>
      <c r="AI7" s="353">
        <v>2765.5838279497593</v>
      </c>
      <c r="AJ7" s="353">
        <v>2753.881899603477</v>
      </c>
      <c r="AK7" s="353">
        <v>2405.9816096708532</v>
      </c>
      <c r="AL7" s="353">
        <v>2690.4380622738313</v>
      </c>
      <c r="AM7" s="353">
        <v>2377.2498036502639</v>
      </c>
      <c r="AN7" s="353">
        <v>2340.4991578181753</v>
      </c>
      <c r="AO7" s="353">
        <v>2119.4927493541622</v>
      </c>
      <c r="AP7" s="357">
        <v>2126.8474704610389</v>
      </c>
      <c r="AQ7" s="356">
        <v>2030.4990658461425</v>
      </c>
      <c r="AR7" s="353">
        <v>2078.0448322864822</v>
      </c>
      <c r="AS7" s="353">
        <v>2233.8963838785535</v>
      </c>
      <c r="AT7" s="353">
        <v>2400.5027177378424</v>
      </c>
      <c r="AU7" s="353">
        <v>2283.2762015896756</v>
      </c>
      <c r="AV7" s="353">
        <v>2226.979414858823</v>
      </c>
      <c r="AW7" s="353">
        <v>2095.4729543933718</v>
      </c>
      <c r="AX7" s="353">
        <v>2221.6072363908829</v>
      </c>
      <c r="AY7" s="353">
        <v>3260.5084742095996</v>
      </c>
      <c r="AZ7" s="353">
        <v>2575.9358401696982</v>
      </c>
      <c r="BA7" s="353">
        <v>2626.1803818454846</v>
      </c>
      <c r="BB7" s="357">
        <v>2805.8794650281848</v>
      </c>
      <c r="BC7" s="353">
        <v>2863.6233188885526</v>
      </c>
      <c r="BD7" s="353">
        <v>3162.8765414521586</v>
      </c>
      <c r="BE7" s="353">
        <v>3170.3498489376257</v>
      </c>
      <c r="BF7" s="353">
        <v>4315.1440926699988</v>
      </c>
      <c r="BG7" s="353">
        <v>4335.5521117499993</v>
      </c>
      <c r="BH7" s="353">
        <v>4737.7635006600003</v>
      </c>
      <c r="BI7" s="356">
        <v>4737.7635006600003</v>
      </c>
      <c r="BJ7" s="353">
        <v>5216.6729739399989</v>
      </c>
      <c r="BK7" s="353">
        <v>5190.8957408599999</v>
      </c>
      <c r="BL7" s="358">
        <v>5217.6059831100001</v>
      </c>
      <c r="BM7" s="358">
        <v>5334.3063600100013</v>
      </c>
      <c r="BN7" s="358">
        <v>6350.0986759300022</v>
      </c>
      <c r="BO7" s="358">
        <v>4391.071039290001</v>
      </c>
      <c r="BP7" s="358">
        <v>5386.5135798400006</v>
      </c>
      <c r="BQ7" s="358">
        <v>4936.8420076400007</v>
      </c>
      <c r="BR7" s="358">
        <v>5023.5696427900011</v>
      </c>
      <c r="BS7" s="358">
        <v>5266.5724663199999</v>
      </c>
      <c r="BT7" s="359">
        <v>5310.1175355300002</v>
      </c>
      <c r="BU7" s="358">
        <v>4916.0188739200003</v>
      </c>
      <c r="BV7" s="358">
        <v>5020.2099397299999</v>
      </c>
      <c r="BW7" s="358">
        <v>5168.0047354100006</v>
      </c>
      <c r="BX7" s="1563">
        <v>4965.4586891000008</v>
      </c>
      <c r="BY7" s="1563">
        <v>4947.2680851599998</v>
      </c>
      <c r="BZ7" s="358">
        <v>5659.0887678500003</v>
      </c>
      <c r="CA7" s="1563">
        <v>5911.3881670000001</v>
      </c>
      <c r="CB7" s="1563">
        <v>6531.6588460399989</v>
      </c>
      <c r="CC7" s="1563">
        <v>7152.8374261400004</v>
      </c>
      <c r="CD7" s="1563">
        <v>6426.9631414400001</v>
      </c>
      <c r="CE7" s="1563">
        <v>6274.7154165099992</v>
      </c>
      <c r="CF7" s="1563">
        <v>7283.3805240200008</v>
      </c>
      <c r="CG7" s="360">
        <v>8204.8364766299983</v>
      </c>
      <c r="CH7" s="1563">
        <v>8342.4220217500006</v>
      </c>
      <c r="CI7" s="1563">
        <v>8146.8354915399996</v>
      </c>
      <c r="CJ7" s="1563">
        <v>7396.4704347200004</v>
      </c>
      <c r="CK7" s="1563">
        <v>6812.4599887599998</v>
      </c>
      <c r="CL7" s="1563">
        <v>6897.8978160999995</v>
      </c>
      <c r="CM7" s="1563">
        <v>7734.3332429500006</v>
      </c>
      <c r="CN7" s="1563">
        <v>7657.5119865800016</v>
      </c>
      <c r="CO7" s="1563">
        <v>8194.3736007900006</v>
      </c>
      <c r="CP7" s="1563">
        <v>8298.2437970999981</v>
      </c>
      <c r="CQ7" s="1563">
        <v>7225.0165461999995</v>
      </c>
      <c r="CR7" s="361">
        <v>7858.2035387599999</v>
      </c>
      <c r="CS7" s="360">
        <v>7952.3832230600001</v>
      </c>
      <c r="CT7" s="1563">
        <v>8558.641204839998</v>
      </c>
      <c r="CU7" s="1563">
        <v>7818.2729092900008</v>
      </c>
      <c r="CV7" s="1563">
        <v>7559.576584110001</v>
      </c>
      <c r="CW7" s="1563">
        <v>7268.2758774800004</v>
      </c>
      <c r="CX7" s="1563">
        <v>7065.164208969999</v>
      </c>
      <c r="CY7" s="1563">
        <v>10893.193514070001</v>
      </c>
      <c r="CZ7" s="1563">
        <v>10960.769840859999</v>
      </c>
      <c r="DA7" s="1563">
        <v>9951.4118893800005</v>
      </c>
      <c r="DB7" s="1563">
        <v>10290.18587612</v>
      </c>
      <c r="DC7" s="1563">
        <v>9629.2440736900007</v>
      </c>
      <c r="DD7" s="361">
        <v>8664.7600721700001</v>
      </c>
      <c r="DE7" s="360">
        <v>8647.9396300200005</v>
      </c>
      <c r="DF7" s="1563">
        <v>9227.8010145299995</v>
      </c>
      <c r="DG7" s="1563">
        <v>9599.5671745800009</v>
      </c>
      <c r="DH7" s="1563">
        <v>9080.3728057000008</v>
      </c>
      <c r="DI7" s="1563">
        <v>8925.822419099999</v>
      </c>
      <c r="DJ7" s="1563">
        <v>9914.3505578700006</v>
      </c>
      <c r="DK7" s="1563">
        <v>10241.33933495</v>
      </c>
      <c r="DL7" s="1563">
        <v>9418.1107413999998</v>
      </c>
      <c r="DM7" s="1563">
        <v>10236.394068119998</v>
      </c>
      <c r="DN7" s="1563">
        <v>9494.0380864100007</v>
      </c>
      <c r="DO7" s="1563">
        <v>9447.6272524899996</v>
      </c>
      <c r="DP7" s="361">
        <v>10377.065922719999</v>
      </c>
      <c r="DQ7" s="360">
        <v>9011.5299782000002</v>
      </c>
      <c r="DR7" s="1563">
        <v>9816.0791195537022</v>
      </c>
      <c r="DS7" s="1563">
        <v>8215.4540823099996</v>
      </c>
      <c r="DT7" s="1563">
        <v>9596.3474547399983</v>
      </c>
      <c r="DU7" s="1563">
        <v>9991.1008624499991</v>
      </c>
      <c r="DV7" s="1563">
        <v>10019.35151753</v>
      </c>
      <c r="DW7" s="1563">
        <v>10931.553288769999</v>
      </c>
      <c r="DX7" s="1563">
        <v>10887.75165631</v>
      </c>
      <c r="DY7" s="1563">
        <v>11122.907438939999</v>
      </c>
      <c r="DZ7" s="1563">
        <v>10348.65150027</v>
      </c>
      <c r="EA7" s="1563">
        <v>10379.0547482</v>
      </c>
      <c r="EB7" s="361">
        <v>12136.664470520001</v>
      </c>
      <c r="EC7" s="360">
        <v>10655.80620017</v>
      </c>
      <c r="ED7" s="1563">
        <v>11094.194750330002</v>
      </c>
      <c r="EE7" s="1563">
        <v>11997.42900756</v>
      </c>
      <c r="EF7" s="1563">
        <v>10129.697139329997</v>
      </c>
      <c r="EG7" s="1563">
        <v>9878.0940912899987</v>
      </c>
      <c r="EH7" s="1563">
        <v>10694.239907519999</v>
      </c>
      <c r="EI7" s="1563">
        <v>8786.711034760001</v>
      </c>
      <c r="EJ7" s="1563">
        <v>8020.6852378099993</v>
      </c>
      <c r="EK7" s="1563">
        <v>8677.8033005399993</v>
      </c>
      <c r="EL7" s="1563">
        <v>8164.6540154500008</v>
      </c>
      <c r="EM7" s="1563">
        <v>8465.479333270001</v>
      </c>
      <c r="EN7" s="361">
        <v>10451.404941180001</v>
      </c>
      <c r="EO7" s="360">
        <v>8985.9844857299995</v>
      </c>
      <c r="EP7" s="1563">
        <v>8667.720538399999</v>
      </c>
      <c r="EQ7" s="1563">
        <v>12597.06982108</v>
      </c>
      <c r="ER7" s="1563">
        <v>12005.882670180001</v>
      </c>
      <c r="ES7" s="1563">
        <v>10606.417325890001</v>
      </c>
      <c r="ET7" s="1563">
        <v>12001.87545908</v>
      </c>
      <c r="EU7" s="1563">
        <v>13738.683835799999</v>
      </c>
      <c r="EV7" s="1563">
        <v>12891.40772499</v>
      </c>
      <c r="EW7" s="1563">
        <v>13439.371068480001</v>
      </c>
      <c r="EX7" s="1563">
        <v>18398.006473490001</v>
      </c>
      <c r="EY7" s="1563">
        <v>20227.927473250002</v>
      </c>
      <c r="EZ7" s="361">
        <v>14906.327168260001</v>
      </c>
      <c r="FA7" s="360">
        <v>18966.99001112</v>
      </c>
      <c r="FB7" s="1563">
        <v>19396.407091495694</v>
      </c>
      <c r="FC7" s="1563">
        <v>18938.361517654939</v>
      </c>
      <c r="FD7" s="1563">
        <v>19736.115154449999</v>
      </c>
      <c r="FE7" s="1563">
        <v>19253.278792629997</v>
      </c>
      <c r="FF7" s="1563">
        <v>20946.259744029998</v>
      </c>
      <c r="FG7" s="1563">
        <v>18540.99711244</v>
      </c>
      <c r="FH7" s="1563">
        <v>19158.317254230005</v>
      </c>
      <c r="FI7" s="1563">
        <v>20124.213562600002</v>
      </c>
      <c r="FJ7" s="1563">
        <v>21026.252876389994</v>
      </c>
      <c r="FK7" s="1563">
        <v>20728.275251490002</v>
      </c>
      <c r="FL7" s="361">
        <v>23870.897928580001</v>
      </c>
      <c r="FM7" s="360">
        <v>21721.061518040002</v>
      </c>
      <c r="FN7" s="1563">
        <v>25123.958837459999</v>
      </c>
      <c r="FO7" s="1563">
        <v>26827.751639459999</v>
      </c>
      <c r="FP7" s="1563">
        <v>29114.944960969999</v>
      </c>
      <c r="FQ7" s="1563">
        <v>32161.937482920002</v>
      </c>
      <c r="FR7" s="1563">
        <v>33009.958459990004</v>
      </c>
      <c r="FS7" s="1563">
        <v>33019.511961741882</v>
      </c>
      <c r="FT7" s="1563">
        <v>32800.570643249994</v>
      </c>
      <c r="FU7" s="1563">
        <v>37310.195277919993</v>
      </c>
      <c r="FV7" s="1563">
        <v>42544.45265354</v>
      </c>
      <c r="FW7" s="1563">
        <v>44353.397149849996</v>
      </c>
      <c r="FX7" s="361">
        <v>44928.612536159992</v>
      </c>
      <c r="FY7" s="360">
        <v>46643.199412810012</v>
      </c>
      <c r="FZ7" s="1563">
        <v>46029.886949090003</v>
      </c>
      <c r="GA7" s="1563">
        <v>43371.136640910001</v>
      </c>
      <c r="GB7" s="1563">
        <v>43371.923393300007</v>
      </c>
      <c r="GC7" s="1563">
        <v>29068.992976189998</v>
      </c>
      <c r="GD7" s="1563">
        <v>22381.560824380002</v>
      </c>
      <c r="GE7" s="1563">
        <v>22721.672881120001</v>
      </c>
      <c r="GF7" s="1563">
        <v>27345.316861449999</v>
      </c>
      <c r="GG7" s="1563">
        <v>32111.442664720002</v>
      </c>
      <c r="GH7" s="1563">
        <v>29767.95155251</v>
      </c>
      <c r="GI7" s="1563">
        <v>28815.155576899993</v>
      </c>
      <c r="GJ7" s="361">
        <v>26464.701844250001</v>
      </c>
    </row>
    <row r="8" spans="1:193" ht="42" customHeight="1" x14ac:dyDescent="0.45">
      <c r="A8" s="352" t="s">
        <v>136</v>
      </c>
      <c r="B8" s="353">
        <v>897.97</v>
      </c>
      <c r="C8" s="353">
        <v>1045.9100000000001</v>
      </c>
      <c r="D8" s="353">
        <v>1150.3</v>
      </c>
      <c r="E8" s="353">
        <v>1299.0907400000001</v>
      </c>
      <c r="F8" s="354">
        <v>2768.0875999999998</v>
      </c>
      <c r="G8" s="353">
        <v>3135.4301</v>
      </c>
      <c r="H8" s="353">
        <v>3319.5868999999998</v>
      </c>
      <c r="I8" s="353">
        <v>3470.6217000000001</v>
      </c>
      <c r="J8" s="353">
        <v>3512.6120000000001</v>
      </c>
      <c r="K8" s="353">
        <v>3475.1302000000001</v>
      </c>
      <c r="L8" s="353">
        <v>3429.192</v>
      </c>
      <c r="M8" s="353">
        <v>3377.9058</v>
      </c>
      <c r="N8" s="353">
        <v>3514.0444000000002</v>
      </c>
      <c r="O8" s="353">
        <v>3634.1084999999998</v>
      </c>
      <c r="P8" s="353">
        <v>3825.7184999999999</v>
      </c>
      <c r="Q8" s="353">
        <v>4090.3314999999998</v>
      </c>
      <c r="R8" s="355">
        <v>3673.3560000000007</v>
      </c>
      <c r="S8" s="356">
        <v>3588.3222000000001</v>
      </c>
      <c r="T8" s="353">
        <v>3516.4252999999999</v>
      </c>
      <c r="U8" s="353">
        <v>3434.6633999999999</v>
      </c>
      <c r="V8" s="353">
        <v>3517.4639000000002</v>
      </c>
      <c r="W8" s="353">
        <v>3701.1019999999999</v>
      </c>
      <c r="X8" s="353">
        <v>4332.5694999999996</v>
      </c>
      <c r="Y8" s="353">
        <v>4194.4192000000003</v>
      </c>
      <c r="Z8" s="353">
        <v>4142.7005999999992</v>
      </c>
      <c r="AA8" s="353">
        <v>4126.2026999999998</v>
      </c>
      <c r="AB8" s="353">
        <v>3943.2297000000003</v>
      </c>
      <c r="AC8" s="353">
        <v>4042.1176</v>
      </c>
      <c r="AD8" s="357">
        <v>4243.8810000000003</v>
      </c>
      <c r="AE8" s="356">
        <v>4364.9833000000008</v>
      </c>
      <c r="AF8" s="353">
        <v>4460.8292999999994</v>
      </c>
      <c r="AG8" s="353">
        <v>4425.4312</v>
      </c>
      <c r="AH8" s="353">
        <v>4195.4558000000006</v>
      </c>
      <c r="AI8" s="353">
        <v>4284.8833000000004</v>
      </c>
      <c r="AJ8" s="353">
        <v>4215.1570000000002</v>
      </c>
      <c r="AK8" s="353">
        <v>3793.2267999999999</v>
      </c>
      <c r="AL8" s="353">
        <v>3739.9760000000001</v>
      </c>
      <c r="AM8" s="353">
        <v>3358.8276000000005</v>
      </c>
      <c r="AN8" s="353">
        <v>4124.4291999999996</v>
      </c>
      <c r="AO8" s="353">
        <v>4349.932600000001</v>
      </c>
      <c r="AP8" s="357">
        <v>4990.0332500000004</v>
      </c>
      <c r="AQ8" s="356">
        <v>5445.3594999999996</v>
      </c>
      <c r="AR8" s="353">
        <v>5561.3004000000001</v>
      </c>
      <c r="AS8" s="353">
        <v>5669.6313</v>
      </c>
      <c r="AT8" s="353">
        <f t="shared" ref="AT8:AY8" si="3">AT7+AT6+AT5</f>
        <v>5984.3041101228519</v>
      </c>
      <c r="AU8" s="353">
        <f t="shared" si="3"/>
        <v>5398.5268507948795</v>
      </c>
      <c r="AV8" s="353">
        <f t="shared" si="3"/>
        <v>5204.5323058726399</v>
      </c>
      <c r="AW8" s="353">
        <f t="shared" si="3"/>
        <v>5262.230611405118</v>
      </c>
      <c r="AX8" s="353">
        <f t="shared" si="3"/>
        <v>5392.0086252084511</v>
      </c>
      <c r="AY8" s="353">
        <f t="shared" si="3"/>
        <v>6522.6065585384913</v>
      </c>
      <c r="AZ8" s="353">
        <v>6558.9862000000003</v>
      </c>
      <c r="BA8" s="353">
        <v>6973.6615999999995</v>
      </c>
      <c r="BB8" s="357">
        <v>7504.1143999999995</v>
      </c>
      <c r="BC8" s="353">
        <v>7373.3116</v>
      </c>
      <c r="BD8" s="353">
        <v>7239.6707999999999</v>
      </c>
      <c r="BE8" s="353">
        <v>7159.8297000000002</v>
      </c>
      <c r="BF8" s="353">
        <v>7025.2825000000003</v>
      </c>
      <c r="BG8" s="353">
        <v>6936.049</v>
      </c>
      <c r="BH8" s="353">
        <v>9346.7490999999991</v>
      </c>
      <c r="BI8" s="356">
        <v>9346.7490999999991</v>
      </c>
      <c r="BJ8" s="353">
        <v>8809.9929000000011</v>
      </c>
      <c r="BK8" s="353">
        <v>9828.2890000000007</v>
      </c>
      <c r="BL8" s="358">
        <v>9821.4265999999989</v>
      </c>
      <c r="BM8" s="358">
        <v>8775.9529999999995</v>
      </c>
      <c r="BN8" s="358">
        <v>8606.4921999999988</v>
      </c>
      <c r="BO8" s="358">
        <v>8796.8696</v>
      </c>
      <c r="BP8" s="358">
        <v>9673.0105000000003</v>
      </c>
      <c r="BQ8" s="358">
        <v>9323.2159000000011</v>
      </c>
      <c r="BR8" s="358">
        <v>9816.0633000000016</v>
      </c>
      <c r="BS8" s="358">
        <v>9165.3564999999999</v>
      </c>
      <c r="BT8" s="359">
        <v>9600.3313000000016</v>
      </c>
      <c r="BU8" s="358">
        <v>9609.502199999999</v>
      </c>
      <c r="BV8" s="358">
        <v>8798.4043000000001</v>
      </c>
      <c r="BW8" s="358">
        <v>9225.0534000000007</v>
      </c>
      <c r="BX8" s="1563">
        <v>8988.6397000000015</v>
      </c>
      <c r="BY8" s="1563">
        <v>8715.5836000000018</v>
      </c>
      <c r="BZ8" s="1563">
        <v>9316.0162</v>
      </c>
      <c r="CA8" s="1563">
        <v>12318.5964</v>
      </c>
      <c r="CB8" s="1563">
        <v>9374.618199999999</v>
      </c>
      <c r="CC8" s="1563">
        <v>11618.332</v>
      </c>
      <c r="CD8" s="1563">
        <v>12114.288199999999</v>
      </c>
      <c r="CE8" s="1563">
        <v>13324.551800000001</v>
      </c>
      <c r="CF8" s="1563">
        <v>14122.2634</v>
      </c>
      <c r="CG8" s="360">
        <v>8910.7484000000004</v>
      </c>
      <c r="CH8" s="1563">
        <v>9917.6669999999995</v>
      </c>
      <c r="CI8" s="1563">
        <v>10071.693399999998</v>
      </c>
      <c r="CJ8" s="1563">
        <v>10292.566800000001</v>
      </c>
      <c r="CK8" s="1563">
        <v>10659.405499999999</v>
      </c>
      <c r="CL8" s="1563">
        <v>10325.755999999999</v>
      </c>
      <c r="CM8" s="1563">
        <v>11525.285800000001</v>
      </c>
      <c r="CN8" s="1563">
        <v>9210.9635999999991</v>
      </c>
      <c r="CO8" s="1563">
        <v>9268.9879000000001</v>
      </c>
      <c r="CP8" s="1563">
        <v>9389.8953000000001</v>
      </c>
      <c r="CQ8" s="1563">
        <v>10391.729900000002</v>
      </c>
      <c r="CR8" s="361">
        <v>10248.0962</v>
      </c>
      <c r="CS8" s="360">
        <v>12527.627700000001</v>
      </c>
      <c r="CT8" s="1563">
        <v>12798.6824</v>
      </c>
      <c r="CU8" s="1563">
        <v>13345.086400000002</v>
      </c>
      <c r="CV8" s="1563">
        <v>13105.776800000001</v>
      </c>
      <c r="CW8" s="1563">
        <v>13053.197899999999</v>
      </c>
      <c r="CX8" s="1563">
        <v>13354.407899999998</v>
      </c>
      <c r="CY8" s="1563">
        <v>12907.3413</v>
      </c>
      <c r="CZ8" s="1563">
        <v>21432.337800000001</v>
      </c>
      <c r="DA8" s="1563">
        <v>23515.948599999996</v>
      </c>
      <c r="DB8" s="1563">
        <v>24170.663100000002</v>
      </c>
      <c r="DC8" s="1563">
        <v>21516.5651</v>
      </c>
      <c r="DD8" s="361">
        <v>21570.418600000001</v>
      </c>
      <c r="DE8" s="360">
        <v>23389.880700000002</v>
      </c>
      <c r="DF8" s="1563">
        <v>24418.676100000001</v>
      </c>
      <c r="DG8" s="1563">
        <v>25862.174999999999</v>
      </c>
      <c r="DH8" s="1563">
        <v>25840.6412685</v>
      </c>
      <c r="DI8" s="1563">
        <v>25300.008360000003</v>
      </c>
      <c r="DJ8" s="1563">
        <v>25380.92006</v>
      </c>
      <c r="DK8" s="1563">
        <v>27302.196755999998</v>
      </c>
      <c r="DL8" s="1563">
        <v>29273.399045000002</v>
      </c>
      <c r="DM8" s="1563">
        <v>29620.912160000003</v>
      </c>
      <c r="DN8" s="1563">
        <v>29566.406950000004</v>
      </c>
      <c r="DO8" s="1563">
        <v>29924.226380000004</v>
      </c>
      <c r="DP8" s="361">
        <v>30923.930108700006</v>
      </c>
      <c r="DQ8" s="360">
        <v>30614.127695130002</v>
      </c>
      <c r="DR8" s="1563">
        <v>30385.404189999997</v>
      </c>
      <c r="DS8" s="1563">
        <v>35081.367280999999</v>
      </c>
      <c r="DT8" s="1563">
        <v>36094.433802999993</v>
      </c>
      <c r="DU8" s="1563">
        <v>36643.776614000002</v>
      </c>
      <c r="DV8" s="1563">
        <v>37531.024442999995</v>
      </c>
      <c r="DW8" s="1563">
        <v>37581.114027000003</v>
      </c>
      <c r="DX8" s="1563">
        <v>40230.865498000006</v>
      </c>
      <c r="DY8" s="1563">
        <v>37691.094740999994</v>
      </c>
      <c r="DZ8" s="1563">
        <v>41175.701921000007</v>
      </c>
      <c r="EA8" s="1563">
        <v>42946.896497000002</v>
      </c>
      <c r="EB8" s="361">
        <v>42968.44644800001</v>
      </c>
      <c r="EC8" s="360">
        <v>43642.103676999992</v>
      </c>
      <c r="ED8" s="1563">
        <v>44178.715742000008</v>
      </c>
      <c r="EE8" s="1563">
        <v>47778.842179000007</v>
      </c>
      <c r="EF8" s="1563">
        <v>49341.104465999997</v>
      </c>
      <c r="EG8" s="1563">
        <v>53058.138660000004</v>
      </c>
      <c r="EH8" s="1563">
        <v>51850.373688</v>
      </c>
      <c r="EI8" s="1563">
        <v>51135.524140999994</v>
      </c>
      <c r="EJ8" s="1563">
        <v>52911.76060305001</v>
      </c>
      <c r="EK8" s="1563">
        <v>55650.076262999995</v>
      </c>
      <c r="EL8" s="1563">
        <v>54389.728679999993</v>
      </c>
      <c r="EM8" s="1563">
        <v>54920.140380000004</v>
      </c>
      <c r="EN8" s="361">
        <v>54303.232917000008</v>
      </c>
      <c r="EO8" s="360">
        <v>55762.157457999994</v>
      </c>
      <c r="EP8" s="1563">
        <v>57296.01472448025</v>
      </c>
      <c r="EQ8" s="1563">
        <v>57090.687707660007</v>
      </c>
      <c r="ER8" s="1563">
        <v>56805.705549859995</v>
      </c>
      <c r="ES8" s="1563">
        <v>54777.749748509996</v>
      </c>
      <c r="ET8" s="1563">
        <v>54660.621571569995</v>
      </c>
      <c r="EU8" s="1563">
        <v>55899.280392000001</v>
      </c>
      <c r="EV8" s="1563">
        <v>56734.230056</v>
      </c>
      <c r="EW8" s="1563">
        <v>57871.131673000004</v>
      </c>
      <c r="EX8" s="1563">
        <v>59165.564927999993</v>
      </c>
      <c r="EY8" s="1563">
        <v>57789.476217459996</v>
      </c>
      <c r="EZ8" s="361">
        <v>59647.840518559999</v>
      </c>
      <c r="FA8" s="360">
        <v>59964.111575209987</v>
      </c>
      <c r="FB8" s="1563">
        <v>67124.080317540007</v>
      </c>
      <c r="FC8" s="1563">
        <f>FC9+FC10+FC11</f>
        <v>66866.942737659978</v>
      </c>
      <c r="FD8" s="1563">
        <f t="shared" ref="FD8:FI8" si="4">FD9+FD10+FD11</f>
        <v>67502.231539259985</v>
      </c>
      <c r="FE8" s="1563">
        <f t="shared" si="4"/>
        <v>67426.646133603324</v>
      </c>
      <c r="FF8" s="1563">
        <f t="shared" si="4"/>
        <v>65377.357040579998</v>
      </c>
      <c r="FG8" s="1563">
        <f t="shared" si="4"/>
        <v>65451.935124350006</v>
      </c>
      <c r="FH8" s="1563">
        <f t="shared" si="4"/>
        <v>66409.025098030004</v>
      </c>
      <c r="FI8" s="1563">
        <f t="shared" si="4"/>
        <v>66492.142884921399</v>
      </c>
      <c r="FJ8" s="1563">
        <v>67702.50545709001</v>
      </c>
      <c r="FK8" s="1563">
        <v>70366.276672480002</v>
      </c>
      <c r="FL8" s="361">
        <v>72786.543815339988</v>
      </c>
      <c r="FM8" s="360">
        <f>FM9+FM10+FM11</f>
        <v>75268.993716839992</v>
      </c>
      <c r="FN8" s="1563">
        <f t="shared" ref="FN8:GC8" si="5">FN9+FN10+FN11</f>
        <v>79182.214210149992</v>
      </c>
      <c r="FO8" s="1563">
        <f t="shared" si="5"/>
        <v>80150.456119090013</v>
      </c>
      <c r="FP8" s="1563">
        <f t="shared" si="5"/>
        <v>78226.587779069989</v>
      </c>
      <c r="FQ8" s="1563">
        <f t="shared" si="5"/>
        <v>76610.129384510001</v>
      </c>
      <c r="FR8" s="1563">
        <f t="shared" si="5"/>
        <v>75359.774589149994</v>
      </c>
      <c r="FS8" s="1563">
        <f t="shared" si="5"/>
        <v>73405.323090200007</v>
      </c>
      <c r="FT8" s="1563">
        <f t="shared" si="5"/>
        <v>79500.66338854999</v>
      </c>
      <c r="FU8" s="1563">
        <f t="shared" si="5"/>
        <v>74638.221685159995</v>
      </c>
      <c r="FV8" s="1563">
        <f t="shared" si="5"/>
        <v>75169.757599999997</v>
      </c>
      <c r="FW8" s="1563">
        <f t="shared" si="5"/>
        <v>75663.139847949991</v>
      </c>
      <c r="FX8" s="361">
        <f t="shared" si="5"/>
        <v>72061.391399999993</v>
      </c>
      <c r="FY8" s="360">
        <f t="shared" si="5"/>
        <v>74461.102899999998</v>
      </c>
      <c r="FZ8" s="1563">
        <f t="shared" si="5"/>
        <v>77279.653199999986</v>
      </c>
      <c r="GA8" s="1563">
        <f t="shared" si="5"/>
        <v>72969.069099999979</v>
      </c>
      <c r="GB8" s="1563">
        <f t="shared" si="5"/>
        <v>70724.279488859422</v>
      </c>
      <c r="GC8" s="1563">
        <f t="shared" si="5"/>
        <v>65091.422231949393</v>
      </c>
      <c r="GD8" s="1563">
        <v>73469.064400000003</v>
      </c>
      <c r="GE8" s="1563">
        <v>87917.319234052688</v>
      </c>
      <c r="GF8" s="1563">
        <v>82824.246599999999</v>
      </c>
      <c r="GG8" s="1563">
        <v>82843.450399999987</v>
      </c>
      <c r="GH8" s="1563">
        <v>77275.931700000001</v>
      </c>
      <c r="GI8" s="1563">
        <v>71189.914077999987</v>
      </c>
      <c r="GJ8" s="361">
        <v>83825.866799999989</v>
      </c>
    </row>
    <row r="9" spans="1:193" ht="42" customHeight="1" x14ac:dyDescent="0.45">
      <c r="A9" s="363" t="s">
        <v>197</v>
      </c>
      <c r="B9" s="364">
        <v>568.70000000000005</v>
      </c>
      <c r="C9" s="364">
        <v>689.29</v>
      </c>
      <c r="D9" s="364">
        <v>841.9</v>
      </c>
      <c r="E9" s="364">
        <v>528.07470000000001</v>
      </c>
      <c r="F9" s="365">
        <v>916.87070000000006</v>
      </c>
      <c r="G9" s="364">
        <v>1136.4178999999999</v>
      </c>
      <c r="H9" s="364">
        <v>1238.2264</v>
      </c>
      <c r="I9" s="364">
        <v>1347.817</v>
      </c>
      <c r="J9" s="364">
        <v>1404.9142999999999</v>
      </c>
      <c r="K9" s="364">
        <v>1427.7918</v>
      </c>
      <c r="L9" s="364">
        <v>1345.5033000000001</v>
      </c>
      <c r="M9" s="364">
        <v>1298.5572</v>
      </c>
      <c r="N9" s="364">
        <v>1337.2349999999999</v>
      </c>
      <c r="O9" s="364">
        <v>1333.7979</v>
      </c>
      <c r="P9" s="364">
        <v>1426.8373999999999</v>
      </c>
      <c r="Q9" s="364">
        <v>1442.5440000000001</v>
      </c>
      <c r="R9" s="366">
        <v>2417.3586</v>
      </c>
      <c r="S9" s="367">
        <v>2361.8262</v>
      </c>
      <c r="T9" s="364">
        <v>2279.0016999999998</v>
      </c>
      <c r="U9" s="364">
        <v>2217.2057</v>
      </c>
      <c r="V9" s="364">
        <v>2171.4393</v>
      </c>
      <c r="W9" s="364">
        <v>2348.7795999999998</v>
      </c>
      <c r="X9" s="364">
        <v>3107.5194999999999</v>
      </c>
      <c r="Y9" s="364">
        <v>3123.1005</v>
      </c>
      <c r="Z9" s="364">
        <v>2702.1988999999999</v>
      </c>
      <c r="AA9" s="364">
        <v>2782.1591000000003</v>
      </c>
      <c r="AB9" s="364">
        <v>2737.9777000000004</v>
      </c>
      <c r="AC9" s="364">
        <v>2740.6491000000001</v>
      </c>
      <c r="AD9" s="368">
        <v>2615.4958999999999</v>
      </c>
      <c r="AE9" s="367">
        <v>2420.9951000000001</v>
      </c>
      <c r="AF9" s="364">
        <v>2403.5428999999999</v>
      </c>
      <c r="AG9" s="364">
        <v>2237.6795999999999</v>
      </c>
      <c r="AH9" s="364">
        <v>2097.0287000000003</v>
      </c>
      <c r="AI9" s="364">
        <v>1933.3427000000001</v>
      </c>
      <c r="AJ9" s="364">
        <v>2031.7392000000002</v>
      </c>
      <c r="AK9" s="364">
        <v>1721.3941</v>
      </c>
      <c r="AL9" s="364">
        <v>1970.1015999999997</v>
      </c>
      <c r="AM9" s="364">
        <v>1666.4048000000003</v>
      </c>
      <c r="AN9" s="364">
        <v>2365.9982999999997</v>
      </c>
      <c r="AO9" s="364">
        <v>2387.0444000000002</v>
      </c>
      <c r="AP9" s="368">
        <v>2914.8044000000004</v>
      </c>
      <c r="AQ9" s="367">
        <v>3338.0600000000004</v>
      </c>
      <c r="AR9" s="364">
        <v>3600.4583000000007</v>
      </c>
      <c r="AS9" s="364">
        <v>3766.6958</v>
      </c>
      <c r="AT9" s="364">
        <v>3909.7886999999992</v>
      </c>
      <c r="AU9" s="364">
        <v>3910.5754000000002</v>
      </c>
      <c r="AV9" s="364">
        <v>3962.2507999999998</v>
      </c>
      <c r="AW9" s="364">
        <v>4541.1080000000002</v>
      </c>
      <c r="AX9" s="364">
        <v>4614.0225</v>
      </c>
      <c r="AY9" s="364">
        <v>4695.2245000000003</v>
      </c>
      <c r="AZ9" s="364">
        <v>4865.9277999999995</v>
      </c>
      <c r="BA9" s="364">
        <v>5028.8158999999996</v>
      </c>
      <c r="BB9" s="368">
        <v>5107.7824999999993</v>
      </c>
      <c r="BC9" s="364">
        <v>4995.5704999999989</v>
      </c>
      <c r="BD9" s="364">
        <v>4884.0902999999998</v>
      </c>
      <c r="BE9" s="364">
        <v>4965.232</v>
      </c>
      <c r="BF9" s="364">
        <v>4682.9593999999997</v>
      </c>
      <c r="BG9" s="364">
        <v>4576.8845999999994</v>
      </c>
      <c r="BH9" s="364">
        <v>3835.7200999999995</v>
      </c>
      <c r="BI9" s="367">
        <v>3835.7211056999995</v>
      </c>
      <c r="BJ9" s="364">
        <v>2641.7147057000002</v>
      </c>
      <c r="BK9" s="364">
        <v>2915.5450057000003</v>
      </c>
      <c r="BL9" s="178">
        <v>2951.8445056999999</v>
      </c>
      <c r="BM9" s="178">
        <v>2767.8627056999999</v>
      </c>
      <c r="BN9" s="178">
        <v>2571.9389056999999</v>
      </c>
      <c r="BO9" s="178">
        <v>2849.5241057000003</v>
      </c>
      <c r="BP9" s="178">
        <v>2792.0175057000001</v>
      </c>
      <c r="BQ9" s="178">
        <v>2655.2009057</v>
      </c>
      <c r="BR9" s="178">
        <v>2076.6527057000003</v>
      </c>
      <c r="BS9" s="178">
        <v>1967.4025057000001</v>
      </c>
      <c r="BT9" s="369">
        <v>2046.2401056999997</v>
      </c>
      <c r="BU9" s="178">
        <v>2151.5830056999998</v>
      </c>
      <c r="BV9" s="178">
        <v>2157.4787057000003</v>
      </c>
      <c r="BW9" s="178">
        <v>2219.6512057000004</v>
      </c>
      <c r="BX9" s="1565">
        <v>2294.3262057000002</v>
      </c>
      <c r="BY9" s="1565">
        <v>2429.3717057000003</v>
      </c>
      <c r="BZ9" s="178">
        <v>2831.9410057</v>
      </c>
      <c r="CA9" s="1565">
        <v>2926.6503057000004</v>
      </c>
      <c r="CB9" s="1565">
        <v>2950.7430057000001</v>
      </c>
      <c r="CC9" s="1565">
        <v>3361.9366056999997</v>
      </c>
      <c r="CD9" s="1565">
        <v>3408.4766056999997</v>
      </c>
      <c r="CE9" s="1565">
        <v>4510.6682056999998</v>
      </c>
      <c r="CF9" s="1565">
        <v>6156.7853057000002</v>
      </c>
      <c r="CG9" s="370">
        <v>4201.553605699999</v>
      </c>
      <c r="CH9" s="1565">
        <v>5390.5710056999997</v>
      </c>
      <c r="CI9" s="1565">
        <v>5683.1328056999992</v>
      </c>
      <c r="CJ9" s="1565">
        <v>5986.9645056999998</v>
      </c>
      <c r="CK9" s="1565">
        <v>6868.5843056999984</v>
      </c>
      <c r="CL9" s="1565">
        <v>7238.8348057000003</v>
      </c>
      <c r="CM9" s="1565">
        <v>8602.1844056999998</v>
      </c>
      <c r="CN9" s="1565">
        <v>7115.0347056999999</v>
      </c>
      <c r="CO9" s="1565">
        <v>7297.2505057000008</v>
      </c>
      <c r="CP9" s="1565">
        <v>7865.1830056999997</v>
      </c>
      <c r="CQ9" s="1565">
        <v>8773.7369057000014</v>
      </c>
      <c r="CR9" s="371">
        <v>8618.7725056999989</v>
      </c>
      <c r="CS9" s="370">
        <v>10751.434805700001</v>
      </c>
      <c r="CT9" s="1565">
        <v>10982.473605699999</v>
      </c>
      <c r="CU9" s="1565">
        <v>11529.647105700002</v>
      </c>
      <c r="CV9" s="1565">
        <v>11401.537905699999</v>
      </c>
      <c r="CW9" s="1565">
        <v>11500.013305699998</v>
      </c>
      <c r="CX9" s="1565">
        <v>11525.381805699999</v>
      </c>
      <c r="CY9" s="1565">
        <v>11222.464305700001</v>
      </c>
      <c r="CZ9" s="1565">
        <v>19753.240705699998</v>
      </c>
      <c r="DA9" s="1565">
        <v>21768.876905699999</v>
      </c>
      <c r="DB9" s="1565">
        <v>22507.0671057</v>
      </c>
      <c r="DC9" s="1565">
        <v>19867.920305700001</v>
      </c>
      <c r="DD9" s="371">
        <v>20018.496505700001</v>
      </c>
      <c r="DE9" s="370">
        <v>21880.341705700004</v>
      </c>
      <c r="DF9" s="1565">
        <v>22431.654005699998</v>
      </c>
      <c r="DG9" s="1565">
        <v>22907.7998057</v>
      </c>
      <c r="DH9" s="1565">
        <v>22719.198351099996</v>
      </c>
      <c r="DI9" s="1565">
        <v>22058.263237700005</v>
      </c>
      <c r="DJ9" s="1565">
        <v>21479.629765699996</v>
      </c>
      <c r="DK9" s="1565">
        <v>23005.810489699998</v>
      </c>
      <c r="DL9" s="1565">
        <v>24472.829664700002</v>
      </c>
      <c r="DM9" s="1565">
        <v>24415.738285700005</v>
      </c>
      <c r="DN9" s="1565">
        <v>24243.473825699999</v>
      </c>
      <c r="DO9" s="1565">
        <v>24447.482545700004</v>
      </c>
      <c r="DP9" s="371">
        <v>25371.185073500008</v>
      </c>
      <c r="DQ9" s="370">
        <v>24859.700432860001</v>
      </c>
      <c r="DR9" s="1565">
        <v>24899.466287699997</v>
      </c>
      <c r="DS9" s="1565">
        <v>30116.427997699997</v>
      </c>
      <c r="DT9" s="1565">
        <v>30680.276128699996</v>
      </c>
      <c r="DU9" s="1565">
        <v>31605.455747699998</v>
      </c>
      <c r="DV9" s="1565">
        <v>32374.653648699998</v>
      </c>
      <c r="DW9" s="1565">
        <v>33075.675300700001</v>
      </c>
      <c r="DX9" s="1565">
        <v>35948.4616197</v>
      </c>
      <c r="DY9" s="1565">
        <v>33754.270867999992</v>
      </c>
      <c r="DZ9" s="1565">
        <v>37333.189895000003</v>
      </c>
      <c r="EA9" s="1565">
        <v>39019.293411700004</v>
      </c>
      <c r="EB9" s="371">
        <v>39334.161730700005</v>
      </c>
      <c r="EC9" s="370">
        <v>40211.014470699993</v>
      </c>
      <c r="ED9" s="1565">
        <v>40508.9693167</v>
      </c>
      <c r="EE9" s="1565">
        <v>42532.891053700005</v>
      </c>
      <c r="EF9" s="1565">
        <v>43504.467558699995</v>
      </c>
      <c r="EG9" s="1565">
        <v>44582.944338700006</v>
      </c>
      <c r="EH9" s="1565">
        <v>45205.123117700001</v>
      </c>
      <c r="EI9" s="1565">
        <v>43739.914523699998</v>
      </c>
      <c r="EJ9" s="1565">
        <v>45066.961293620006</v>
      </c>
      <c r="EK9" s="1565">
        <v>48051.333490700003</v>
      </c>
      <c r="EL9" s="1565">
        <v>47275.068146699996</v>
      </c>
      <c r="EM9" s="1565">
        <v>48044.5519977</v>
      </c>
      <c r="EN9" s="371">
        <v>47469.418120700007</v>
      </c>
      <c r="EO9" s="370">
        <v>47571.591121699996</v>
      </c>
      <c r="EP9" s="1565">
        <v>49083.127999900011</v>
      </c>
      <c r="EQ9" s="1565">
        <v>50109.865656990005</v>
      </c>
      <c r="ER9" s="1565">
        <v>50491.725012569994</v>
      </c>
      <c r="ES9" s="1565">
        <v>48511.003465969996</v>
      </c>
      <c r="ET9" s="1565">
        <v>48985.571952329992</v>
      </c>
      <c r="EU9" s="1565">
        <v>49941.372797699994</v>
      </c>
      <c r="EV9" s="1565">
        <v>50498.533111700002</v>
      </c>
      <c r="EW9" s="1565">
        <v>52276.8890417</v>
      </c>
      <c r="EX9" s="1565">
        <v>53432.588613699998</v>
      </c>
      <c r="EY9" s="1565">
        <v>51019.038901100001</v>
      </c>
      <c r="EZ9" s="371">
        <v>50399.781280670002</v>
      </c>
      <c r="FA9" s="370">
        <v>50254.507130429993</v>
      </c>
      <c r="FB9" s="1565">
        <v>55021.375444760008</v>
      </c>
      <c r="FC9" s="1565">
        <v>53078.219484169989</v>
      </c>
      <c r="FD9" s="1565">
        <v>53236.156126659989</v>
      </c>
      <c r="FE9" s="1565">
        <v>53412.893821653008</v>
      </c>
      <c r="FF9" s="1565">
        <v>52894.724421879997</v>
      </c>
      <c r="FG9" s="1565">
        <v>52617.920723700001</v>
      </c>
      <c r="FH9" s="1565">
        <v>51997.105506350003</v>
      </c>
      <c r="FI9" s="1565">
        <v>52507.129583668197</v>
      </c>
      <c r="FJ9" s="1565">
        <v>53299.506192700006</v>
      </c>
      <c r="FK9" s="1565">
        <v>53241.117161750008</v>
      </c>
      <c r="FL9" s="371">
        <v>55650.823488139991</v>
      </c>
      <c r="FM9" s="370">
        <v>54150.983296139995</v>
      </c>
      <c r="FN9" s="1565">
        <v>55190.910385379997</v>
      </c>
      <c r="FO9" s="1565">
        <v>55188.776486110015</v>
      </c>
      <c r="FP9" s="1565">
        <v>54436.830631869991</v>
      </c>
      <c r="FQ9" s="1565">
        <v>54652.448447160001</v>
      </c>
      <c r="FR9" s="1565">
        <v>54227.268683299997</v>
      </c>
      <c r="FS9" s="1565">
        <v>53213.873377990007</v>
      </c>
      <c r="FT9" s="1565">
        <v>54672.904541290001</v>
      </c>
      <c r="FU9" s="1565">
        <v>52716.271977529999</v>
      </c>
      <c r="FV9" s="1565">
        <v>53458.5622057</v>
      </c>
      <c r="FW9" s="1565">
        <v>52251.062604309998</v>
      </c>
      <c r="FX9" s="371">
        <v>49528.095305700001</v>
      </c>
      <c r="FY9" s="370">
        <v>49013.517605699999</v>
      </c>
      <c r="FZ9" s="1565">
        <v>51146.832605699987</v>
      </c>
      <c r="GA9" s="1565">
        <v>50964.279505699989</v>
      </c>
      <c r="GB9" s="1565">
        <v>50153.72385849119</v>
      </c>
      <c r="GC9" s="1565">
        <v>47782.9436040742</v>
      </c>
      <c r="GD9" s="1565">
        <v>48741.736605700011</v>
      </c>
      <c r="GE9" s="1565">
        <v>49841.169497003997</v>
      </c>
      <c r="GF9" s="1565">
        <v>49381.996705700003</v>
      </c>
      <c r="GG9" s="1565">
        <v>47297.2664057</v>
      </c>
      <c r="GH9" s="1565">
        <v>47506.206105700003</v>
      </c>
      <c r="GI9" s="1565">
        <v>46367.6872057</v>
      </c>
      <c r="GJ9" s="371">
        <v>48955.070505699994</v>
      </c>
    </row>
    <row r="10" spans="1:193" ht="42" customHeight="1" x14ac:dyDescent="0.45">
      <c r="A10" s="363" t="s">
        <v>198</v>
      </c>
      <c r="B10" s="364">
        <v>116.86</v>
      </c>
      <c r="C10" s="364">
        <v>162.71</v>
      </c>
      <c r="D10" s="364">
        <v>115.2</v>
      </c>
      <c r="E10" s="364">
        <v>577.85680000000002</v>
      </c>
      <c r="F10" s="365">
        <v>1658.0536</v>
      </c>
      <c r="G10" s="364">
        <v>1805.848</v>
      </c>
      <c r="H10" s="364">
        <v>1888.1952000000001</v>
      </c>
      <c r="I10" s="364">
        <v>1929.6385</v>
      </c>
      <c r="J10" s="364">
        <v>1914.5304000000001</v>
      </c>
      <c r="K10" s="364">
        <v>1854.1701</v>
      </c>
      <c r="L10" s="364">
        <v>1890.5195000000001</v>
      </c>
      <c r="M10" s="364">
        <v>1886.1784</v>
      </c>
      <c r="N10" s="364">
        <v>1983.6382000000001</v>
      </c>
      <c r="O10" s="364">
        <v>2107.1385</v>
      </c>
      <c r="P10" s="364">
        <v>2205.7078999999999</v>
      </c>
      <c r="Q10" s="364">
        <v>2454.6134000000002</v>
      </c>
      <c r="R10" s="366">
        <v>1062.8222000000001</v>
      </c>
      <c r="S10" s="367">
        <v>1033.3298</v>
      </c>
      <c r="T10" s="364">
        <v>1044.2564</v>
      </c>
      <c r="U10" s="364">
        <v>1024.2905000000001</v>
      </c>
      <c r="V10" s="364">
        <v>1152.8453999999999</v>
      </c>
      <c r="W10" s="364">
        <v>1159.1422</v>
      </c>
      <c r="X10" s="364">
        <v>1031.8688</v>
      </c>
      <c r="Y10" s="364">
        <v>878.13750000000005</v>
      </c>
      <c r="Z10" s="364">
        <v>758.50169999999991</v>
      </c>
      <c r="AA10" s="364">
        <v>662.04259999999999</v>
      </c>
      <c r="AB10" s="364">
        <v>523.25099999999998</v>
      </c>
      <c r="AC10" s="364">
        <v>619.46749999999997</v>
      </c>
      <c r="AD10" s="368">
        <v>946.3841000000001</v>
      </c>
      <c r="AE10" s="367">
        <v>1261.9872000000003</v>
      </c>
      <c r="AF10" s="364">
        <v>1375.2854</v>
      </c>
      <c r="AG10" s="364">
        <v>1505.7506000000001</v>
      </c>
      <c r="AH10" s="364">
        <v>1416.4261000000001</v>
      </c>
      <c r="AI10" s="364">
        <v>1669.5396000000001</v>
      </c>
      <c r="AJ10" s="364">
        <v>1501.4168</v>
      </c>
      <c r="AK10" s="364">
        <v>1389.8317</v>
      </c>
      <c r="AL10" s="364">
        <v>1087.8734000000002</v>
      </c>
      <c r="AM10" s="364">
        <v>1010.4218000000001</v>
      </c>
      <c r="AN10" s="364">
        <v>1076.4298999999999</v>
      </c>
      <c r="AO10" s="364">
        <v>1280.8871999999999</v>
      </c>
      <c r="AP10" s="368">
        <v>1393.22685</v>
      </c>
      <c r="AQ10" s="367">
        <v>1425.2974999999999</v>
      </c>
      <c r="AR10" s="364">
        <v>1278.8391000000001</v>
      </c>
      <c r="AS10" s="364">
        <v>1220.9314999999999</v>
      </c>
      <c r="AT10" s="364">
        <v>1284.8166000000001</v>
      </c>
      <c r="AU10" s="364">
        <v>1165.1261999999999</v>
      </c>
      <c r="AV10" s="364">
        <v>1167.3381999999999</v>
      </c>
      <c r="AW10" s="364">
        <v>1181.2533999999998</v>
      </c>
      <c r="AX10" s="364">
        <v>1292.422</v>
      </c>
      <c r="AY10" s="364">
        <v>1214.3101999999999</v>
      </c>
      <c r="AZ10" s="364">
        <v>1011.0504</v>
      </c>
      <c r="BA10" s="364">
        <v>1262.8367000000001</v>
      </c>
      <c r="BB10" s="368">
        <v>1714.3219000000001</v>
      </c>
      <c r="BC10" s="364">
        <v>1695.7411000000002</v>
      </c>
      <c r="BD10" s="364">
        <v>1673.5805</v>
      </c>
      <c r="BE10" s="364">
        <v>1512.5977000000003</v>
      </c>
      <c r="BF10" s="364">
        <v>1660.3231000000001</v>
      </c>
      <c r="BG10" s="364">
        <v>1677.1643999999999</v>
      </c>
      <c r="BH10" s="364">
        <v>4829.0280000000002</v>
      </c>
      <c r="BI10" s="367">
        <v>4829.0280000000002</v>
      </c>
      <c r="BJ10" s="364">
        <v>5486.2781999999997</v>
      </c>
      <c r="BK10" s="364">
        <v>6230.7439999999997</v>
      </c>
      <c r="BL10" s="178">
        <v>6187.5820999999996</v>
      </c>
      <c r="BM10" s="178">
        <v>5326.0902999999998</v>
      </c>
      <c r="BN10" s="178">
        <v>5352.5532999999996</v>
      </c>
      <c r="BO10" s="178">
        <v>5265.3455000000004</v>
      </c>
      <c r="BP10" s="178">
        <v>6198.9930000000004</v>
      </c>
      <c r="BQ10" s="178">
        <v>5986.0150000000003</v>
      </c>
      <c r="BR10" s="178">
        <v>7057.4105999999992</v>
      </c>
      <c r="BS10" s="178">
        <v>6515.9539999999997</v>
      </c>
      <c r="BT10" s="369">
        <v>6872.0911999999998</v>
      </c>
      <c r="BU10" s="178">
        <v>6775.9191999999994</v>
      </c>
      <c r="BV10" s="178">
        <v>5958.9255999999996</v>
      </c>
      <c r="BW10" s="178">
        <v>6323.4021999999995</v>
      </c>
      <c r="BX10" s="1565">
        <v>6012.3135000000002</v>
      </c>
      <c r="BY10" s="1565">
        <v>5604.2119000000002</v>
      </c>
      <c r="BZ10" s="178">
        <v>5912.0751999999993</v>
      </c>
      <c r="CA10" s="1565">
        <v>8819.9460999999992</v>
      </c>
      <c r="CB10" s="1565">
        <v>5851.8751999999995</v>
      </c>
      <c r="CC10" s="1565">
        <v>7684.3954000000003</v>
      </c>
      <c r="CD10" s="1565">
        <v>8133.8116</v>
      </c>
      <c r="CE10" s="1565">
        <v>8241.8835999999992</v>
      </c>
      <c r="CF10" s="1565">
        <v>7393.4780999999994</v>
      </c>
      <c r="CG10" s="370">
        <v>4137.1948000000002</v>
      </c>
      <c r="CH10" s="1565">
        <v>3955.096</v>
      </c>
      <c r="CI10" s="1565">
        <v>3816.5605999999998</v>
      </c>
      <c r="CJ10" s="1565">
        <v>3733.6023</v>
      </c>
      <c r="CK10" s="1565">
        <v>3218.8211999999999</v>
      </c>
      <c r="CL10" s="1565">
        <v>2514.9212000000002</v>
      </c>
      <c r="CM10" s="1565">
        <v>2351.1014</v>
      </c>
      <c r="CN10" s="1565">
        <v>1523.9288999999999</v>
      </c>
      <c r="CO10" s="1565">
        <v>1399.7374</v>
      </c>
      <c r="CP10" s="1565">
        <v>1009.9123000000001</v>
      </c>
      <c r="CQ10" s="1565">
        <v>1103.193</v>
      </c>
      <c r="CR10" s="371">
        <v>1114.5237</v>
      </c>
      <c r="CS10" s="370">
        <v>1261.3928999999998</v>
      </c>
      <c r="CT10" s="1565">
        <v>1301.4088000000002</v>
      </c>
      <c r="CU10" s="1565">
        <v>1357.8393000000001</v>
      </c>
      <c r="CV10" s="1565">
        <v>1246.6388999999999</v>
      </c>
      <c r="CW10" s="1565">
        <v>1095.5846000000001</v>
      </c>
      <c r="CX10" s="1565">
        <v>1371.4261000000001</v>
      </c>
      <c r="CY10" s="1565">
        <v>1227.277</v>
      </c>
      <c r="CZ10" s="1565">
        <v>1221.4971</v>
      </c>
      <c r="DA10" s="1565">
        <v>1346.6716999999999</v>
      </c>
      <c r="DB10" s="1565">
        <v>1263.1959999999999</v>
      </c>
      <c r="DC10" s="1565">
        <v>1248.2438</v>
      </c>
      <c r="DD10" s="371">
        <v>1151.5211000000002</v>
      </c>
      <c r="DE10" s="370">
        <v>1109.1379999999999</v>
      </c>
      <c r="DF10" s="1565">
        <v>1586.6211000000001</v>
      </c>
      <c r="DG10" s="1565">
        <v>2553.9732000000004</v>
      </c>
      <c r="DH10" s="1565">
        <v>2721.0399231000001</v>
      </c>
      <c r="DI10" s="1565">
        <v>2841.3421280000002</v>
      </c>
      <c r="DJ10" s="1565">
        <v>3500.8872999999999</v>
      </c>
      <c r="DK10" s="1565">
        <v>3895.9832719999999</v>
      </c>
      <c r="DL10" s="1565">
        <v>4400.1663859999999</v>
      </c>
      <c r="DM10" s="1565">
        <v>4804.77088</v>
      </c>
      <c r="DN10" s="1565">
        <v>4922.530130000001</v>
      </c>
      <c r="DO10" s="1565">
        <v>5076.3408399999998</v>
      </c>
      <c r="DP10" s="371">
        <v>5152.3420408999991</v>
      </c>
      <c r="DQ10" s="370">
        <v>5354.0242679699995</v>
      </c>
      <c r="DR10" s="1565">
        <v>5085.5349079999996</v>
      </c>
      <c r="DS10" s="1565">
        <v>4564.5362889999997</v>
      </c>
      <c r="DT10" s="1565">
        <v>5013.75468</v>
      </c>
      <c r="DU10" s="1565">
        <v>4637.9178719999991</v>
      </c>
      <c r="DV10" s="1565">
        <v>4755.9677999999994</v>
      </c>
      <c r="DW10" s="1565">
        <v>4105.0357320000003</v>
      </c>
      <c r="DX10" s="1565">
        <v>3882.000884</v>
      </c>
      <c r="DY10" s="1565">
        <v>3765.2238789999997</v>
      </c>
      <c r="DZ10" s="1565">
        <v>3670.9120320000002</v>
      </c>
      <c r="EA10" s="1565">
        <v>3756.003091</v>
      </c>
      <c r="EB10" s="371">
        <v>3462.6847230000003</v>
      </c>
      <c r="EC10" s="370">
        <v>3259.489212</v>
      </c>
      <c r="ED10" s="1565">
        <v>3498.1464309999997</v>
      </c>
      <c r="EE10" s="1565">
        <v>5074.3511309999994</v>
      </c>
      <c r="EF10" s="1565">
        <v>5665.0369130000008</v>
      </c>
      <c r="EG10" s="1565">
        <v>8360.7943269999996</v>
      </c>
      <c r="EH10" s="1565">
        <v>6530.8505759999998</v>
      </c>
      <c r="EI10" s="1565">
        <v>7281.2096229999997</v>
      </c>
      <c r="EJ10" s="1565">
        <v>7730.3993151300001</v>
      </c>
      <c r="EK10" s="1565">
        <v>7484.3427780000002</v>
      </c>
      <c r="EL10" s="1565">
        <v>7000.2605389999999</v>
      </c>
      <c r="EM10" s="1565">
        <v>6761.1883880000005</v>
      </c>
      <c r="EN10" s="371">
        <v>6719.4148020000002</v>
      </c>
      <c r="EO10" s="370">
        <v>8076.1663420000004</v>
      </c>
      <c r="EP10" s="1565">
        <v>8098.486730280234</v>
      </c>
      <c r="EQ10" s="1565">
        <v>6866.4220563699992</v>
      </c>
      <c r="ER10" s="1565">
        <v>6199.5805429900001</v>
      </c>
      <c r="ES10" s="1565">
        <v>6152.3462882399999</v>
      </c>
      <c r="ET10" s="1565">
        <v>5560.6496249399997</v>
      </c>
      <c r="EU10" s="1565">
        <v>5843.5075999999999</v>
      </c>
      <c r="EV10" s="1565">
        <v>6121.296949999999</v>
      </c>
      <c r="EW10" s="1565">
        <v>5479.8426369999997</v>
      </c>
      <c r="EX10" s="1565">
        <v>5618.5763200000001</v>
      </c>
      <c r="EY10" s="1565">
        <v>6656.0373220600004</v>
      </c>
      <c r="EZ10" s="371">
        <v>9133.6592435900002</v>
      </c>
      <c r="FA10" s="370">
        <v>9595.2044504799997</v>
      </c>
      <c r="FB10" s="1565">
        <v>11988.304878479999</v>
      </c>
      <c r="FC10" s="1565">
        <v>13674.323259190001</v>
      </c>
      <c r="FD10" s="1565">
        <v>14151.675418299999</v>
      </c>
      <c r="FE10" s="1565">
        <v>13899.352317650322</v>
      </c>
      <c r="FF10" s="1565">
        <v>12368.232624400001</v>
      </c>
      <c r="FG10" s="1565">
        <v>12719.61440635</v>
      </c>
      <c r="FH10" s="1565">
        <v>14297.51959738</v>
      </c>
      <c r="FI10" s="1565">
        <v>13870.613306953212</v>
      </c>
      <c r="FJ10" s="1565">
        <v>14288.599270089999</v>
      </c>
      <c r="FK10" s="1565">
        <v>17010.75951643</v>
      </c>
      <c r="FL10" s="371">
        <v>17021.320332899999</v>
      </c>
      <c r="FM10" s="370">
        <v>21003.610426399999</v>
      </c>
      <c r="FN10" s="1565">
        <v>23876.903830470001</v>
      </c>
      <c r="FO10" s="1565">
        <v>24847.27963868</v>
      </c>
      <c r="FP10" s="1565">
        <v>23675.3571529</v>
      </c>
      <c r="FQ10" s="1565">
        <v>21843.280943050002</v>
      </c>
      <c r="FR10" s="1565">
        <v>21018.105911549999</v>
      </c>
      <c r="FS10" s="1565">
        <v>20077.049717909998</v>
      </c>
      <c r="FT10" s="1565">
        <v>24713.358852959998</v>
      </c>
      <c r="FU10" s="1565">
        <v>21807.549713330001</v>
      </c>
      <c r="FV10" s="1565">
        <v>21596.795399999999</v>
      </c>
      <c r="FW10" s="1565">
        <v>23297.677249339999</v>
      </c>
      <c r="FX10" s="371">
        <v>22418.896100000002</v>
      </c>
      <c r="FY10" s="370">
        <v>25333.185300000001</v>
      </c>
      <c r="FZ10" s="1565">
        <v>26018.420600000001</v>
      </c>
      <c r="GA10" s="1565">
        <v>21890.389600000002</v>
      </c>
      <c r="GB10" s="1565">
        <v>20456.155636068241</v>
      </c>
      <c r="GC10" s="1565">
        <v>17194.078633575191</v>
      </c>
      <c r="GD10" s="1565">
        <v>24612.927800000001</v>
      </c>
      <c r="GE10" s="1565">
        <v>37961.749742748703</v>
      </c>
      <c r="GF10" s="1565">
        <v>33327.849900000001</v>
      </c>
      <c r="GG10" s="1565">
        <v>35431.784</v>
      </c>
      <c r="GH10" s="1565">
        <v>29655.3256</v>
      </c>
      <c r="GI10" s="1565">
        <v>24707.826878</v>
      </c>
      <c r="GJ10" s="371">
        <v>34756.3963</v>
      </c>
    </row>
    <row r="11" spans="1:193" ht="42" customHeight="1" x14ac:dyDescent="0.45">
      <c r="A11" s="363" t="s">
        <v>199</v>
      </c>
      <c r="B11" s="364">
        <v>193.16</v>
      </c>
      <c r="C11" s="364">
        <v>193.16</v>
      </c>
      <c r="D11" s="364">
        <v>193.2</v>
      </c>
      <c r="E11" s="364">
        <v>193.1592</v>
      </c>
      <c r="F11" s="365">
        <v>193.16221999999999</v>
      </c>
      <c r="G11" s="364">
        <v>193.16419999999999</v>
      </c>
      <c r="H11" s="364">
        <v>193.1652</v>
      </c>
      <c r="I11" s="364">
        <v>193.1662</v>
      </c>
      <c r="J11" s="364">
        <v>193.16720000000001</v>
      </c>
      <c r="K11" s="364">
        <v>193.16820000000001</v>
      </c>
      <c r="L11" s="364">
        <v>193.16919999999999</v>
      </c>
      <c r="M11" s="364">
        <v>193.17019999999999</v>
      </c>
      <c r="N11" s="364">
        <v>193.16522000000001</v>
      </c>
      <c r="O11" s="364">
        <v>193.1722</v>
      </c>
      <c r="P11" s="364">
        <v>193.17320000000001</v>
      </c>
      <c r="Q11" s="364">
        <v>193.17420000000001</v>
      </c>
      <c r="R11" s="367">
        <v>193.17522</v>
      </c>
      <c r="S11" s="367">
        <v>193.17619999999999</v>
      </c>
      <c r="T11" s="364">
        <v>193.1772</v>
      </c>
      <c r="U11" s="364">
        <v>193.1782</v>
      </c>
      <c r="V11" s="364">
        <v>193.17920000000001</v>
      </c>
      <c r="W11" s="364">
        <v>193.18020000000001</v>
      </c>
      <c r="X11" s="364">
        <v>193.18119999999999</v>
      </c>
      <c r="Y11" s="364">
        <v>193.18119999999999</v>
      </c>
      <c r="Z11" s="364">
        <v>682</v>
      </c>
      <c r="AA11" s="364">
        <v>682.00099999999998</v>
      </c>
      <c r="AB11" s="364">
        <v>682.00099999999998</v>
      </c>
      <c r="AC11" s="364">
        <v>682.00099999999998</v>
      </c>
      <c r="AD11" s="368">
        <v>682.00099999999998</v>
      </c>
      <c r="AE11" s="367">
        <v>682.00099999999998</v>
      </c>
      <c r="AF11" s="364">
        <v>682.00099999999998</v>
      </c>
      <c r="AG11" s="364">
        <v>682.00099999999998</v>
      </c>
      <c r="AH11" s="364">
        <v>682.00099999999998</v>
      </c>
      <c r="AI11" s="364">
        <v>682.00099999999998</v>
      </c>
      <c r="AJ11" s="364">
        <v>682.00099999999998</v>
      </c>
      <c r="AK11" s="364">
        <v>682.00099999999998</v>
      </c>
      <c r="AL11" s="364">
        <v>682.00099999999998</v>
      </c>
      <c r="AM11" s="364">
        <v>682.00099999999998</v>
      </c>
      <c r="AN11" s="364">
        <v>682.00099999999998</v>
      </c>
      <c r="AO11" s="364">
        <v>682.00099999999998</v>
      </c>
      <c r="AP11" s="368">
        <v>682.00199999999995</v>
      </c>
      <c r="AQ11" s="367">
        <v>682.00199999999995</v>
      </c>
      <c r="AR11" s="364">
        <v>682.00300000000004</v>
      </c>
      <c r="AS11" s="364">
        <v>682.00400000000002</v>
      </c>
      <c r="AT11" s="364">
        <v>682.00400000000002</v>
      </c>
      <c r="AU11" s="364">
        <v>682.00400000000002</v>
      </c>
      <c r="AV11" s="364">
        <v>682.00400000000002</v>
      </c>
      <c r="AW11" s="364">
        <v>682.00400000000002</v>
      </c>
      <c r="AX11" s="364">
        <v>682.00400000000002</v>
      </c>
      <c r="AY11" s="364">
        <v>682.00400000000002</v>
      </c>
      <c r="AZ11" s="364">
        <v>682.00800000000004</v>
      </c>
      <c r="BA11" s="364">
        <v>682.00900000000001</v>
      </c>
      <c r="BB11" s="368">
        <v>682.01</v>
      </c>
      <c r="BC11" s="364">
        <v>682</v>
      </c>
      <c r="BD11" s="364">
        <v>682</v>
      </c>
      <c r="BE11" s="364">
        <v>682</v>
      </c>
      <c r="BF11" s="364">
        <v>682</v>
      </c>
      <c r="BG11" s="364">
        <v>682</v>
      </c>
      <c r="BH11" s="364">
        <v>682.00099999999998</v>
      </c>
      <c r="BI11" s="367">
        <v>681.99999430000003</v>
      </c>
      <c r="BJ11" s="364">
        <v>681.99999430000003</v>
      </c>
      <c r="BK11" s="364">
        <v>681.99999430000003</v>
      </c>
      <c r="BL11" s="178">
        <v>681.99999430000003</v>
      </c>
      <c r="BM11" s="178">
        <v>681.99999430000003</v>
      </c>
      <c r="BN11" s="178">
        <v>681.99999430000003</v>
      </c>
      <c r="BO11" s="178">
        <v>681.99999430000003</v>
      </c>
      <c r="BP11" s="178">
        <v>681.99999430000003</v>
      </c>
      <c r="BQ11" s="178">
        <v>681.99999430000003</v>
      </c>
      <c r="BR11" s="178">
        <v>681.99999430000003</v>
      </c>
      <c r="BS11" s="178">
        <v>681.99999430000003</v>
      </c>
      <c r="BT11" s="369">
        <v>681.99999430000003</v>
      </c>
      <c r="BU11" s="178">
        <v>681.99999430000003</v>
      </c>
      <c r="BV11" s="178">
        <v>681.99999430000003</v>
      </c>
      <c r="BW11" s="178">
        <v>681.99999430000003</v>
      </c>
      <c r="BX11" s="1565">
        <v>681.99999430000003</v>
      </c>
      <c r="BY11" s="1565">
        <v>681.99999430000003</v>
      </c>
      <c r="BZ11" s="1565">
        <v>571.99999430000003</v>
      </c>
      <c r="CA11" s="1565">
        <v>571.99999430000003</v>
      </c>
      <c r="CB11" s="1565">
        <v>571.99999430000003</v>
      </c>
      <c r="CC11" s="1565">
        <v>571.99999430000003</v>
      </c>
      <c r="CD11" s="1565">
        <v>571.99999430000003</v>
      </c>
      <c r="CE11" s="1565">
        <v>571.99999430000003</v>
      </c>
      <c r="CF11" s="1565">
        <v>571.99999430000003</v>
      </c>
      <c r="CG11" s="370">
        <v>571.99999430000003</v>
      </c>
      <c r="CH11" s="1565">
        <v>571.99999430000003</v>
      </c>
      <c r="CI11" s="1565">
        <v>571.99999430000003</v>
      </c>
      <c r="CJ11" s="1565">
        <v>571.99999430000003</v>
      </c>
      <c r="CK11" s="1565">
        <v>571.99999430000003</v>
      </c>
      <c r="CL11" s="1565">
        <v>571.99999430000003</v>
      </c>
      <c r="CM11" s="1565">
        <v>571.99999430000003</v>
      </c>
      <c r="CN11" s="1565">
        <v>571.99999430000003</v>
      </c>
      <c r="CO11" s="1565">
        <v>571.99999430000003</v>
      </c>
      <c r="CP11" s="1565">
        <v>514.79999429999998</v>
      </c>
      <c r="CQ11" s="1565">
        <v>514.79999429999998</v>
      </c>
      <c r="CR11" s="371">
        <v>514.79999429999998</v>
      </c>
      <c r="CS11" s="370">
        <v>514.79999429999998</v>
      </c>
      <c r="CT11" s="1565">
        <v>514.79999429999998</v>
      </c>
      <c r="CU11" s="1565">
        <v>457.59999430000005</v>
      </c>
      <c r="CV11" s="1565">
        <v>457.59999430000005</v>
      </c>
      <c r="CW11" s="1565">
        <v>457.59999430000005</v>
      </c>
      <c r="CX11" s="1565">
        <v>457.59999430000005</v>
      </c>
      <c r="CY11" s="1565">
        <v>457.59999430000005</v>
      </c>
      <c r="CZ11" s="1565">
        <v>457.59999430000005</v>
      </c>
      <c r="DA11" s="1565">
        <v>400.3999943</v>
      </c>
      <c r="DB11" s="1565">
        <v>400.3999943</v>
      </c>
      <c r="DC11" s="1565">
        <v>400.40099430000004</v>
      </c>
      <c r="DD11" s="371">
        <v>400.40099430000004</v>
      </c>
      <c r="DE11" s="370">
        <v>400.40099430000004</v>
      </c>
      <c r="DF11" s="1565">
        <v>400.40099430000004</v>
      </c>
      <c r="DG11" s="1565">
        <v>400.40199430000001</v>
      </c>
      <c r="DH11" s="1565">
        <v>400.40299430000005</v>
      </c>
      <c r="DI11" s="1565">
        <v>400.40299430000005</v>
      </c>
      <c r="DJ11" s="1565">
        <v>400.40299430000005</v>
      </c>
      <c r="DK11" s="1565">
        <v>400.40299430000005</v>
      </c>
      <c r="DL11" s="1565">
        <v>400.40299430000005</v>
      </c>
      <c r="DM11" s="1565">
        <v>400.40299430000005</v>
      </c>
      <c r="DN11" s="1565">
        <v>400.40299430000005</v>
      </c>
      <c r="DO11" s="1565">
        <v>400.40299430000005</v>
      </c>
      <c r="DP11" s="371">
        <v>400.40299430000005</v>
      </c>
      <c r="DQ11" s="370">
        <v>400.40299430000005</v>
      </c>
      <c r="DR11" s="1565">
        <v>400.40299430000005</v>
      </c>
      <c r="DS11" s="1565">
        <v>400.40299430000005</v>
      </c>
      <c r="DT11" s="1565">
        <v>400.40299430000005</v>
      </c>
      <c r="DU11" s="1565">
        <v>400.40299430000005</v>
      </c>
      <c r="DV11" s="1565">
        <v>400.40299430000005</v>
      </c>
      <c r="DW11" s="1565">
        <v>400.40299430000005</v>
      </c>
      <c r="DX11" s="1565">
        <v>400.40299430000005</v>
      </c>
      <c r="DY11" s="1565">
        <v>171.59999430000002</v>
      </c>
      <c r="DZ11" s="1565">
        <v>171.59999430000002</v>
      </c>
      <c r="EA11" s="1565">
        <v>171.59999430000002</v>
      </c>
      <c r="EB11" s="371">
        <v>171.59999430000002</v>
      </c>
      <c r="EC11" s="370">
        <v>171.59999430000002</v>
      </c>
      <c r="ED11" s="1565">
        <v>171.59999430000002</v>
      </c>
      <c r="EE11" s="1565">
        <v>171.59999430000002</v>
      </c>
      <c r="EF11" s="1565">
        <v>171.59999430000002</v>
      </c>
      <c r="EG11" s="1565">
        <v>114.39999430000002</v>
      </c>
      <c r="EH11" s="1565">
        <v>114.39999430000002</v>
      </c>
      <c r="EI11" s="1565">
        <v>114.39999430000002</v>
      </c>
      <c r="EJ11" s="1565">
        <v>114.39999430000002</v>
      </c>
      <c r="EK11" s="1565">
        <v>114.39999430000002</v>
      </c>
      <c r="EL11" s="1565">
        <v>114.39999430000002</v>
      </c>
      <c r="EM11" s="1565">
        <v>114.39999430000002</v>
      </c>
      <c r="EN11" s="371">
        <v>114.39999430000002</v>
      </c>
      <c r="EO11" s="370">
        <v>114.39999430000002</v>
      </c>
      <c r="EP11" s="1565">
        <v>114.39999430000002</v>
      </c>
      <c r="EQ11" s="1565">
        <v>114.39999430000002</v>
      </c>
      <c r="ER11" s="1565">
        <v>114.39999430000002</v>
      </c>
      <c r="ES11" s="1565">
        <v>114.39999430000002</v>
      </c>
      <c r="ET11" s="1565">
        <v>114.39999430000002</v>
      </c>
      <c r="EU11" s="1565">
        <v>114.39999430000002</v>
      </c>
      <c r="EV11" s="1565">
        <v>114.39999430000002</v>
      </c>
      <c r="EW11" s="1565">
        <v>114.39999430000002</v>
      </c>
      <c r="EX11" s="1565">
        <v>114.39999430000002</v>
      </c>
      <c r="EY11" s="1565">
        <v>114.39999430000002</v>
      </c>
      <c r="EZ11" s="371">
        <v>114.39999430000002</v>
      </c>
      <c r="FA11" s="370">
        <v>114.39999430000002</v>
      </c>
      <c r="FB11" s="1565">
        <v>114.39999430000002</v>
      </c>
      <c r="FC11" s="1565">
        <v>114.39999430000002</v>
      </c>
      <c r="FD11" s="1565">
        <v>114.39999430000002</v>
      </c>
      <c r="FE11" s="1565">
        <v>114.39999430000002</v>
      </c>
      <c r="FF11" s="1565">
        <v>114.39999430000002</v>
      </c>
      <c r="FG11" s="1565">
        <v>114.39999430000002</v>
      </c>
      <c r="FH11" s="1565">
        <v>114.39999430000002</v>
      </c>
      <c r="FI11" s="1565">
        <v>114.39999430000002</v>
      </c>
      <c r="FJ11" s="1565">
        <v>114.39999430000002</v>
      </c>
      <c r="FK11" s="1565">
        <v>114.39999430000002</v>
      </c>
      <c r="FL11" s="371">
        <v>114.39999430000002</v>
      </c>
      <c r="FM11" s="370">
        <v>114.39999430000002</v>
      </c>
      <c r="FN11" s="1565">
        <v>114.39999430000002</v>
      </c>
      <c r="FO11" s="1565">
        <v>114.39999430000002</v>
      </c>
      <c r="FP11" s="1565">
        <v>114.39999430000002</v>
      </c>
      <c r="FQ11" s="1565">
        <v>114.39999430000002</v>
      </c>
      <c r="FR11" s="1565">
        <v>114.39999430000002</v>
      </c>
      <c r="FS11" s="1565">
        <v>114.39999430000002</v>
      </c>
      <c r="FT11" s="1565">
        <v>114.39999430000002</v>
      </c>
      <c r="FU11" s="1565">
        <v>114.39999430000002</v>
      </c>
      <c r="FV11" s="1565">
        <v>114.39999430000002</v>
      </c>
      <c r="FW11" s="1565">
        <v>114.39999430000002</v>
      </c>
      <c r="FX11" s="371">
        <v>114.39999430000002</v>
      </c>
      <c r="FY11" s="370">
        <v>114.39999430000002</v>
      </c>
      <c r="FZ11" s="1565">
        <v>114.39999430000002</v>
      </c>
      <c r="GA11" s="1565">
        <v>114.39999430000002</v>
      </c>
      <c r="GB11" s="1565">
        <v>114.39999430000002</v>
      </c>
      <c r="GC11" s="1565">
        <v>114.39999430000002</v>
      </c>
      <c r="GD11" s="1565">
        <v>114.39999430000002</v>
      </c>
      <c r="GE11" s="1565">
        <v>114.3999943</v>
      </c>
      <c r="GF11" s="1565">
        <v>114.3999943</v>
      </c>
      <c r="GG11" s="1565">
        <v>114.3999943</v>
      </c>
      <c r="GH11" s="1565">
        <v>114.39999430000002</v>
      </c>
      <c r="GI11" s="1565">
        <v>114.39999430000002</v>
      </c>
      <c r="GJ11" s="371">
        <v>114.39999430000002</v>
      </c>
    </row>
    <row r="12" spans="1:193" ht="42" customHeight="1" x14ac:dyDescent="0.45">
      <c r="A12" s="352" t="s">
        <v>167</v>
      </c>
      <c r="B12" s="353">
        <v>348.33</v>
      </c>
      <c r="C12" s="353">
        <v>464.48</v>
      </c>
      <c r="D12" s="353">
        <v>857.9</v>
      </c>
      <c r="E12" s="353">
        <v>1106.9223999999999</v>
      </c>
      <c r="F12" s="354">
        <v>1184.095</v>
      </c>
      <c r="G12" s="353">
        <v>1160.4780000000001</v>
      </c>
      <c r="H12" s="353">
        <v>1184.3089</v>
      </c>
      <c r="I12" s="353">
        <v>856.49609999999996</v>
      </c>
      <c r="J12" s="353">
        <v>968.15419999999995</v>
      </c>
      <c r="K12" s="353">
        <v>922.70989999999995</v>
      </c>
      <c r="L12" s="353">
        <v>949.36069999999995</v>
      </c>
      <c r="M12" s="353">
        <v>976.03129999999999</v>
      </c>
      <c r="N12" s="353">
        <v>1044.6643999999999</v>
      </c>
      <c r="O12" s="353">
        <v>1083.6084000000001</v>
      </c>
      <c r="P12" s="353">
        <v>1082.1958</v>
      </c>
      <c r="Q12" s="353">
        <v>1107.8117999999999</v>
      </c>
      <c r="R12" s="355">
        <v>1253.0932</v>
      </c>
      <c r="S12" s="356">
        <v>1253.0932</v>
      </c>
      <c r="T12" s="353">
        <v>1178.6333</v>
      </c>
      <c r="U12" s="353">
        <v>1365.9825000000001</v>
      </c>
      <c r="V12" s="353">
        <v>790.22</v>
      </c>
      <c r="W12" s="353">
        <v>883.2423</v>
      </c>
      <c r="X12" s="353">
        <v>940.34130000000005</v>
      </c>
      <c r="Y12" s="353">
        <v>755.80790000000002</v>
      </c>
      <c r="Z12" s="353">
        <v>836.06872426999996</v>
      </c>
      <c r="AA12" s="353">
        <v>905.72446040999989</v>
      </c>
      <c r="AB12" s="353">
        <v>903.36893015999999</v>
      </c>
      <c r="AC12" s="353">
        <v>987.53295151000009</v>
      </c>
      <c r="AD12" s="357">
        <v>1088.7427552700001</v>
      </c>
      <c r="AE12" s="356">
        <v>1135.7522346299997</v>
      </c>
      <c r="AF12" s="353">
        <v>1229.6343896899998</v>
      </c>
      <c r="AG12" s="353">
        <v>1510.8838501900002</v>
      </c>
      <c r="AH12" s="353">
        <v>1421.4623549900002</v>
      </c>
      <c r="AI12" s="353">
        <v>1492.3173416</v>
      </c>
      <c r="AJ12" s="353">
        <v>1480.4135803499998</v>
      </c>
      <c r="AK12" s="353">
        <v>1523.9014272599998</v>
      </c>
      <c r="AL12" s="353">
        <v>1823.3061046699997</v>
      </c>
      <c r="AM12" s="353">
        <v>1696.86039977</v>
      </c>
      <c r="AN12" s="353">
        <v>1457.1381828999999</v>
      </c>
      <c r="AO12" s="353">
        <v>1586.7212639500001</v>
      </c>
      <c r="AP12" s="357">
        <v>1662.0076020499998</v>
      </c>
      <c r="AQ12" s="356">
        <v>1765.89294516</v>
      </c>
      <c r="AR12" s="353">
        <v>1834.01584738</v>
      </c>
      <c r="AS12" s="353">
        <v>1724.0757643499999</v>
      </c>
      <c r="AT12" s="353">
        <v>1823.5740952499091</v>
      </c>
      <c r="AU12" s="353">
        <v>1838.2610532499998</v>
      </c>
      <c r="AV12" s="353">
        <v>1896.44469314</v>
      </c>
      <c r="AW12" s="353">
        <v>1835.3816059797068</v>
      </c>
      <c r="AX12" s="353">
        <v>1603.0447027744351</v>
      </c>
      <c r="AY12" s="353">
        <v>1697.4050395700001</v>
      </c>
      <c r="AZ12" s="353">
        <v>1644.6517067799998</v>
      </c>
      <c r="BA12" s="353">
        <v>1757.6169522599998</v>
      </c>
      <c r="BB12" s="357">
        <v>2223.2457631630132</v>
      </c>
      <c r="BC12" s="353">
        <v>2197.8230724499999</v>
      </c>
      <c r="BD12" s="353">
        <v>2308.6822973399999</v>
      </c>
      <c r="BE12" s="353">
        <v>2469.9111124600004</v>
      </c>
      <c r="BF12" s="353">
        <v>2360.5072631800003</v>
      </c>
      <c r="BG12" s="353">
        <v>2516.7780118799997</v>
      </c>
      <c r="BH12" s="353">
        <v>3137.32429417</v>
      </c>
      <c r="BI12" s="356">
        <v>3137.32429417</v>
      </c>
      <c r="BJ12" s="353">
        <v>3442.4362428300001</v>
      </c>
      <c r="BK12" s="353">
        <v>3666.3460712999999</v>
      </c>
      <c r="BL12" s="358">
        <v>3682.7050207900002</v>
      </c>
      <c r="BM12" s="358">
        <v>3624.0467129699996</v>
      </c>
      <c r="BN12" s="358">
        <v>3836.49262602</v>
      </c>
      <c r="BO12" s="358">
        <v>3269.3013839400001</v>
      </c>
      <c r="BP12" s="358">
        <v>3665.3376222200004</v>
      </c>
      <c r="BQ12" s="358">
        <v>3535.9139424499995</v>
      </c>
      <c r="BR12" s="358">
        <v>3691.7723012599999</v>
      </c>
      <c r="BS12" s="358">
        <v>3903.4885413699999</v>
      </c>
      <c r="BT12" s="359">
        <v>4071.2940734099998</v>
      </c>
      <c r="BU12" s="358">
        <v>4080.4544876</v>
      </c>
      <c r="BV12" s="358">
        <v>4029.6504939800002</v>
      </c>
      <c r="BW12" s="358">
        <v>4320.7031457699995</v>
      </c>
      <c r="BX12" s="1563">
        <v>4358.9050566400001</v>
      </c>
      <c r="BY12" s="1563">
        <v>4243.05083775</v>
      </c>
      <c r="BZ12" s="1563">
        <v>4145.0003802100009</v>
      </c>
      <c r="CA12" s="1563">
        <v>4019.0306261800001</v>
      </c>
      <c r="CB12" s="1563">
        <v>5220.0097303700004</v>
      </c>
      <c r="CC12" s="1563">
        <v>5237.3764864199993</v>
      </c>
      <c r="CD12" s="1563">
        <v>5348.7765387799991</v>
      </c>
      <c r="CE12" s="1563">
        <v>5365.1185737000005</v>
      </c>
      <c r="CF12" s="1563">
        <v>5425.9181911999995</v>
      </c>
      <c r="CG12" s="360">
        <v>5233.1528356299996</v>
      </c>
      <c r="CH12" s="1563">
        <v>5203.4173168400002</v>
      </c>
      <c r="CI12" s="1563">
        <v>5011.5490852800003</v>
      </c>
      <c r="CJ12" s="1563">
        <v>5065.2789416299993</v>
      </c>
      <c r="CK12" s="1563">
        <v>4933.32346143</v>
      </c>
      <c r="CL12" s="1563">
        <v>5065.5651984599999</v>
      </c>
      <c r="CM12" s="1563">
        <v>5469.6563119100001</v>
      </c>
      <c r="CN12" s="1563">
        <v>5167.9877196099997</v>
      </c>
      <c r="CO12" s="1563">
        <v>5137.5016363799987</v>
      </c>
      <c r="CP12" s="1563">
        <v>5132.3035021699998</v>
      </c>
      <c r="CQ12" s="1563">
        <v>4301.5295418099995</v>
      </c>
      <c r="CR12" s="361">
        <v>6170.0124014699995</v>
      </c>
      <c r="CS12" s="360">
        <v>6531.6884667200002</v>
      </c>
      <c r="CT12" s="1563">
        <v>6234.0813323600005</v>
      </c>
      <c r="CU12" s="1563">
        <v>7008.0975059499997</v>
      </c>
      <c r="CV12" s="1563">
        <v>6711.3119457500006</v>
      </c>
      <c r="CW12" s="1563">
        <v>7118.4088872400007</v>
      </c>
      <c r="CX12" s="1563">
        <v>7169.79029403</v>
      </c>
      <c r="CY12" s="1563">
        <v>7781.7942268300003</v>
      </c>
      <c r="CZ12" s="1563">
        <v>5478.0749407799985</v>
      </c>
      <c r="DA12" s="1563">
        <v>5189.8164930800003</v>
      </c>
      <c r="DB12" s="1563">
        <v>5662.1032674299995</v>
      </c>
      <c r="DC12" s="1563">
        <v>6034.0802652899993</v>
      </c>
      <c r="DD12" s="361">
        <v>6101.8931671899991</v>
      </c>
      <c r="DE12" s="360">
        <v>6880.1076682000003</v>
      </c>
      <c r="DF12" s="1563">
        <v>6564.8764056800001</v>
      </c>
      <c r="DG12" s="1563">
        <v>7376.1741195300001</v>
      </c>
      <c r="DH12" s="1563">
        <v>7347.2012971000004</v>
      </c>
      <c r="DI12" s="1563">
        <v>7560.4817832900007</v>
      </c>
      <c r="DJ12" s="1563">
        <v>7258.7314406200012</v>
      </c>
      <c r="DK12" s="1563">
        <v>7358.5220295200015</v>
      </c>
      <c r="DL12" s="1563">
        <v>8160.9561637700017</v>
      </c>
      <c r="DM12" s="1563">
        <v>8299.8818100700009</v>
      </c>
      <c r="DN12" s="1563">
        <v>8936.5931420699999</v>
      </c>
      <c r="DO12" s="1563">
        <v>8980.7238440099991</v>
      </c>
      <c r="DP12" s="361">
        <v>10019.609085900001</v>
      </c>
      <c r="DQ12" s="360">
        <v>10489.322066599998</v>
      </c>
      <c r="DR12" s="1563">
        <v>10410.654019210471</v>
      </c>
      <c r="DS12" s="1563">
        <v>9248.4907682700014</v>
      </c>
      <c r="DT12" s="1563">
        <v>9410.3730642399987</v>
      </c>
      <c r="DU12" s="1563">
        <v>9374.5054177300008</v>
      </c>
      <c r="DV12" s="1563">
        <v>9553.9115547199999</v>
      </c>
      <c r="DW12" s="1563">
        <v>9944.4847423099982</v>
      </c>
      <c r="DX12" s="1563">
        <v>10107.426025405548</v>
      </c>
      <c r="DY12" s="1563">
        <v>10447.514577799999</v>
      </c>
      <c r="DZ12" s="1563">
        <v>10014.765374500003</v>
      </c>
      <c r="EA12" s="1563">
        <v>12131.507622390001</v>
      </c>
      <c r="EB12" s="361">
        <v>10905.355681176385</v>
      </c>
      <c r="EC12" s="360">
        <v>11955.965175727873</v>
      </c>
      <c r="ED12" s="1563">
        <v>12225.002969650413</v>
      </c>
      <c r="EE12" s="1563">
        <v>13066.742538119999</v>
      </c>
      <c r="EF12" s="1563">
        <v>12730.834394494639</v>
      </c>
      <c r="EG12" s="1563">
        <v>12889.884737429977</v>
      </c>
      <c r="EH12" s="1563">
        <v>12674.305681217209</v>
      </c>
      <c r="EI12" s="1563">
        <v>12723.832224289685</v>
      </c>
      <c r="EJ12" s="1563">
        <v>13069.917796610001</v>
      </c>
      <c r="EK12" s="1563">
        <v>13633.547576944702</v>
      </c>
      <c r="EL12" s="1563">
        <v>14171.892253016245</v>
      </c>
      <c r="EM12" s="1563">
        <v>14649.069604420038</v>
      </c>
      <c r="EN12" s="361">
        <v>13875.88793137183</v>
      </c>
      <c r="EO12" s="360">
        <v>13546.933507252839</v>
      </c>
      <c r="EP12" s="1563">
        <v>13735.670433467656</v>
      </c>
      <c r="EQ12" s="1563">
        <v>14177.874562440506</v>
      </c>
      <c r="ER12" s="1563">
        <v>15320.731356435999</v>
      </c>
      <c r="ES12" s="1563">
        <v>15142.362493519749</v>
      </c>
      <c r="ET12" s="1563">
        <v>14291.251205000784</v>
      </c>
      <c r="EU12" s="1563">
        <v>14126.977410149473</v>
      </c>
      <c r="EV12" s="1563">
        <v>14325.777003818095</v>
      </c>
      <c r="EW12" s="1563">
        <v>14137.094345330068</v>
      </c>
      <c r="EX12" s="1563">
        <v>15361.481542380001</v>
      </c>
      <c r="EY12" s="1563">
        <v>15259.992246269998</v>
      </c>
      <c r="EZ12" s="361">
        <v>13151.572128273794</v>
      </c>
      <c r="FA12" s="360">
        <v>13609.435751186125</v>
      </c>
      <c r="FB12" s="1563">
        <v>10915.507135559201</v>
      </c>
      <c r="FC12" s="1563">
        <f>FC13+FC14</f>
        <v>10480.515526172501</v>
      </c>
      <c r="FD12" s="1563">
        <f t="shared" ref="FD12:FI12" si="6">FD13+FD14</f>
        <v>9982.16262766</v>
      </c>
      <c r="FE12" s="1563">
        <f t="shared" si="6"/>
        <v>9903.8581441096194</v>
      </c>
      <c r="FF12" s="1563">
        <f t="shared" si="6"/>
        <v>10508.644297449999</v>
      </c>
      <c r="FG12" s="1563">
        <f t="shared" si="6"/>
        <v>10991.872653909999</v>
      </c>
      <c r="FH12" s="1563">
        <f t="shared" si="6"/>
        <v>12359.771485969999</v>
      </c>
      <c r="FI12" s="1563">
        <f t="shared" si="6"/>
        <v>12130.932076629999</v>
      </c>
      <c r="FJ12" s="1563">
        <v>12321.708571159999</v>
      </c>
      <c r="FK12" s="1563">
        <v>12749.778241009999</v>
      </c>
      <c r="FL12" s="361">
        <v>12769.32684532</v>
      </c>
      <c r="FM12" s="360">
        <f>FM13+FM14</f>
        <v>12326.264291479998</v>
      </c>
      <c r="FN12" s="1563">
        <f t="shared" ref="FN12:GC12" si="7">FN13+FN14</f>
        <v>12269.973962349999</v>
      </c>
      <c r="FO12" s="1563">
        <f t="shared" si="7"/>
        <v>12067.196924430002</v>
      </c>
      <c r="FP12" s="1563">
        <f t="shared" si="7"/>
        <v>12231.828588509998</v>
      </c>
      <c r="FQ12" s="1563">
        <f t="shared" si="7"/>
        <v>12387.532040089998</v>
      </c>
      <c r="FR12" s="1563">
        <f t="shared" si="7"/>
        <v>12436.896687159999</v>
      </c>
      <c r="FS12" s="1563">
        <f t="shared" si="7"/>
        <v>12244.364202460001</v>
      </c>
      <c r="FT12" s="1563">
        <f t="shared" si="7"/>
        <v>12140.30843723</v>
      </c>
      <c r="FU12" s="1563">
        <f t="shared" si="7"/>
        <v>12868.571042740001</v>
      </c>
      <c r="FV12" s="1563">
        <f t="shared" si="7"/>
        <v>12918.611456350001</v>
      </c>
      <c r="FW12" s="1563">
        <f t="shared" si="7"/>
        <v>12665.7912289</v>
      </c>
      <c r="FX12" s="361">
        <f t="shared" si="7"/>
        <v>11925.76428017</v>
      </c>
      <c r="FY12" s="360">
        <f t="shared" si="7"/>
        <v>11460.624543509997</v>
      </c>
      <c r="FZ12" s="1563">
        <f t="shared" si="7"/>
        <v>11666.532247359999</v>
      </c>
      <c r="GA12" s="1563">
        <f t="shared" si="7"/>
        <v>11559.364361669999</v>
      </c>
      <c r="GB12" s="1563">
        <f t="shared" si="7"/>
        <v>10966.430172470002</v>
      </c>
      <c r="GC12" s="1563">
        <f t="shared" si="7"/>
        <v>10213.513530140001</v>
      </c>
      <c r="GD12" s="1563">
        <v>10143.191848159999</v>
      </c>
      <c r="GE12" s="1563">
        <v>10328.524583439999</v>
      </c>
      <c r="GF12" s="1563">
        <v>10160.749893849999</v>
      </c>
      <c r="GG12" s="1563">
        <v>8806.3934693499996</v>
      </c>
      <c r="GH12" s="1563">
        <f t="shared" ref="GH12:GJ12" si="8">GH13+GH14</f>
        <v>8546.7862743400001</v>
      </c>
      <c r="GI12" s="1563">
        <f t="shared" si="8"/>
        <v>9524.3451421099999</v>
      </c>
      <c r="GJ12" s="361">
        <f t="shared" si="8"/>
        <v>9004.0934317499996</v>
      </c>
    </row>
    <row r="13" spans="1:193" ht="42" customHeight="1" x14ac:dyDescent="0.45">
      <c r="A13" s="363" t="s">
        <v>200</v>
      </c>
      <c r="B13" s="364">
        <v>0.39</v>
      </c>
      <c r="C13" s="364">
        <v>8.77</v>
      </c>
      <c r="D13" s="364">
        <v>7.1</v>
      </c>
      <c r="E13" s="364">
        <v>24.4621</v>
      </c>
      <c r="F13" s="365">
        <v>21.63</v>
      </c>
      <c r="G13" s="364">
        <v>21.513000000000002</v>
      </c>
      <c r="H13" s="364">
        <v>21.538499999999999</v>
      </c>
      <c r="I13" s="364">
        <v>17.8675</v>
      </c>
      <c r="J13" s="364">
        <v>17.8475</v>
      </c>
      <c r="K13" s="364">
        <v>17.835000000000001</v>
      </c>
      <c r="L13" s="364">
        <v>17.907499999999999</v>
      </c>
      <c r="M13" s="364">
        <v>18.003799999999998</v>
      </c>
      <c r="N13" s="364">
        <v>17.975000000000001</v>
      </c>
      <c r="O13" s="364">
        <v>19.967500000000001</v>
      </c>
      <c r="P13" s="364">
        <v>18.2209</v>
      </c>
      <c r="Q13" s="364">
        <v>27.43</v>
      </c>
      <c r="R13" s="366">
        <v>60.780031670000007</v>
      </c>
      <c r="S13" s="367">
        <v>60.823</v>
      </c>
      <c r="T13" s="364">
        <v>55.13</v>
      </c>
      <c r="U13" s="364">
        <v>265.91120000000001</v>
      </c>
      <c r="V13" s="364">
        <v>273.42919999999998</v>
      </c>
      <c r="W13" s="364">
        <v>407.80650000000003</v>
      </c>
      <c r="X13" s="364">
        <v>407.80650000000003</v>
      </c>
      <c r="Y13" s="364">
        <v>218.0712</v>
      </c>
      <c r="Z13" s="364">
        <v>284.75480582</v>
      </c>
      <c r="AA13" s="364">
        <v>281.13802113999998</v>
      </c>
      <c r="AB13" s="364">
        <v>267.51045600000003</v>
      </c>
      <c r="AC13" s="364">
        <v>274.63385999999997</v>
      </c>
      <c r="AD13" s="368">
        <v>297.207179</v>
      </c>
      <c r="AE13" s="367">
        <v>297.207179</v>
      </c>
      <c r="AF13" s="364">
        <v>302.38521900000001</v>
      </c>
      <c r="AG13" s="364">
        <v>384.03985399999999</v>
      </c>
      <c r="AH13" s="364">
        <v>426.30784</v>
      </c>
      <c r="AI13" s="364">
        <v>342.89574399999998</v>
      </c>
      <c r="AJ13" s="364">
        <v>346.83241600000002</v>
      </c>
      <c r="AK13" s="364">
        <v>354.37564399999997</v>
      </c>
      <c r="AL13" s="364">
        <v>434.61662001000002</v>
      </c>
      <c r="AM13" s="364">
        <v>214.82926146</v>
      </c>
      <c r="AN13" s="364">
        <v>94.560418099999993</v>
      </c>
      <c r="AO13" s="364">
        <v>116.37361290000001</v>
      </c>
      <c r="AP13" s="368">
        <v>113.85818556</v>
      </c>
      <c r="AQ13" s="367">
        <v>124.21782435</v>
      </c>
      <c r="AR13" s="364">
        <v>113.95218037999999</v>
      </c>
      <c r="AS13" s="364">
        <v>104.70779585</v>
      </c>
      <c r="AT13" s="364">
        <v>82.917648139908792</v>
      </c>
      <c r="AU13" s="364">
        <v>101.76594858999999</v>
      </c>
      <c r="AV13" s="364">
        <v>30.206748000000001</v>
      </c>
      <c r="AW13" s="364">
        <v>110.576947</v>
      </c>
      <c r="AX13" s="364">
        <v>31.163437000000002</v>
      </c>
      <c r="AY13" s="364">
        <v>7.424506</v>
      </c>
      <c r="AZ13" s="364">
        <v>7.3143639999999994</v>
      </c>
      <c r="BA13" s="364">
        <v>7.3169639999999996</v>
      </c>
      <c r="BB13" s="368">
        <v>17.443949783013696</v>
      </c>
      <c r="BC13" s="364">
        <v>120.62958446000002</v>
      </c>
      <c r="BD13" s="364">
        <v>161.86496041000004</v>
      </c>
      <c r="BE13" s="364">
        <v>162.80258257</v>
      </c>
      <c r="BF13" s="364">
        <v>124.47658832</v>
      </c>
      <c r="BG13" s="364">
        <v>125.72493983</v>
      </c>
      <c r="BH13" s="364">
        <v>78.171765719999996</v>
      </c>
      <c r="BI13" s="367">
        <v>78.171765719999996</v>
      </c>
      <c r="BJ13" s="364">
        <v>153.25963160999999</v>
      </c>
      <c r="BK13" s="364">
        <v>108.22062090000001</v>
      </c>
      <c r="BL13" s="178">
        <v>109.89159402999999</v>
      </c>
      <c r="BM13" s="178">
        <v>110.08779547000002</v>
      </c>
      <c r="BN13" s="178">
        <v>88.436106579999986</v>
      </c>
      <c r="BO13" s="178">
        <v>89.499151279999992</v>
      </c>
      <c r="BP13" s="178">
        <v>132.38018606</v>
      </c>
      <c r="BQ13" s="178">
        <v>134.09822106000001</v>
      </c>
      <c r="BR13" s="178">
        <v>156.21078106000002</v>
      </c>
      <c r="BS13" s="178">
        <v>158.21618106</v>
      </c>
      <c r="BT13" s="369">
        <v>175.27832831000001</v>
      </c>
      <c r="BU13" s="178">
        <v>112.12118151</v>
      </c>
      <c r="BV13" s="178">
        <v>104.72979885999997</v>
      </c>
      <c r="BW13" s="178">
        <v>78.381143230000006</v>
      </c>
      <c r="BX13" s="1565">
        <v>106.58737831999998</v>
      </c>
      <c r="BY13" s="1565">
        <v>32.762446019999999</v>
      </c>
      <c r="BZ13" s="1565">
        <v>36.450355999999999</v>
      </c>
      <c r="CA13" s="1565">
        <v>8.3067939699999993</v>
      </c>
      <c r="CB13" s="1565">
        <v>8.3075439699999993</v>
      </c>
      <c r="CC13" s="1565">
        <v>8.3606025800000001</v>
      </c>
      <c r="CD13" s="1565">
        <v>0.38290803000000007</v>
      </c>
      <c r="CE13" s="1565">
        <v>0.38807178999999997</v>
      </c>
      <c r="CF13" s="1565">
        <v>0.39058207</v>
      </c>
      <c r="CG13" s="370">
        <v>0.39874690999999995</v>
      </c>
      <c r="CH13" s="1565">
        <v>0.40768291999999995</v>
      </c>
      <c r="CI13" s="1565">
        <v>0.41068637999999996</v>
      </c>
      <c r="CJ13" s="1565">
        <v>0.41068637999999996</v>
      </c>
      <c r="CK13" s="1565">
        <v>0.41068637999999996</v>
      </c>
      <c r="CL13" s="1565">
        <v>0.41068637999999996</v>
      </c>
      <c r="CM13" s="1565">
        <v>0.41068637999999996</v>
      </c>
      <c r="CN13" s="1565">
        <v>0.41068637999999996</v>
      </c>
      <c r="CO13" s="1565">
        <v>0.41068637999999996</v>
      </c>
      <c r="CP13" s="1565">
        <v>0.41068637999999996</v>
      </c>
      <c r="CQ13" s="1565">
        <v>0.41068637999999996</v>
      </c>
      <c r="CR13" s="371">
        <v>2327.4755086899995</v>
      </c>
      <c r="CS13" s="370">
        <v>2670.89848734</v>
      </c>
      <c r="CT13" s="1565">
        <v>2741.7939504999999</v>
      </c>
      <c r="CU13" s="1565">
        <v>2755.8823059500005</v>
      </c>
      <c r="CV13" s="1565">
        <v>2756.9544728200008</v>
      </c>
      <c r="CW13" s="1565">
        <v>2951.7796709400009</v>
      </c>
      <c r="CX13" s="1565">
        <v>2879.5915328700003</v>
      </c>
      <c r="CY13" s="1565">
        <v>2878.7295752800001</v>
      </c>
      <c r="CZ13" s="1565">
        <v>2921.9136578299999</v>
      </c>
      <c r="DA13" s="1565">
        <v>2693.9975784900003</v>
      </c>
      <c r="DB13" s="1565">
        <v>2955.51587436</v>
      </c>
      <c r="DC13" s="1565">
        <v>3083.1134836299993</v>
      </c>
      <c r="DD13" s="371">
        <v>2957.1620311999995</v>
      </c>
      <c r="DE13" s="370">
        <v>3245.2547275100005</v>
      </c>
      <c r="DF13" s="1565">
        <v>3180.4776699700001</v>
      </c>
      <c r="DG13" s="1565">
        <v>3518.2564962799997</v>
      </c>
      <c r="DH13" s="1565">
        <v>3530.7146968800002</v>
      </c>
      <c r="DI13" s="1565">
        <v>3838.9526685500009</v>
      </c>
      <c r="DJ13" s="1565">
        <v>3641.2285764700005</v>
      </c>
      <c r="DK13" s="1565">
        <v>3784.7886355500004</v>
      </c>
      <c r="DL13" s="1565">
        <v>4413.5104779400008</v>
      </c>
      <c r="DM13" s="1565">
        <v>4307.6400306100004</v>
      </c>
      <c r="DN13" s="1565">
        <v>4422.3106828700002</v>
      </c>
      <c r="DO13" s="1565">
        <v>4168.7649316700008</v>
      </c>
      <c r="DP13" s="371">
        <v>4214.5012912600005</v>
      </c>
      <c r="DQ13" s="370">
        <v>4488.0497915700007</v>
      </c>
      <c r="DR13" s="1565">
        <v>4759.8014721004711</v>
      </c>
      <c r="DS13" s="1565">
        <v>4649.9105471300009</v>
      </c>
      <c r="DT13" s="1565">
        <v>4709.1801264400001</v>
      </c>
      <c r="DU13" s="1565">
        <v>4512.6544399699997</v>
      </c>
      <c r="DV13" s="1565">
        <v>4621.0770810799995</v>
      </c>
      <c r="DW13" s="1565">
        <v>5181.8670076200005</v>
      </c>
      <c r="DX13" s="1565">
        <v>5243.5445167355483</v>
      </c>
      <c r="DY13" s="1565">
        <v>5249.816690839999</v>
      </c>
      <c r="DZ13" s="1565">
        <v>4708.9507758600012</v>
      </c>
      <c r="EA13" s="1565">
        <v>6618.07446549</v>
      </c>
      <c r="EB13" s="371">
        <v>6669.4983036163849</v>
      </c>
      <c r="EC13" s="370">
        <v>7719.2031362078751</v>
      </c>
      <c r="ED13" s="1565">
        <v>7877.9501548704138</v>
      </c>
      <c r="EE13" s="1565">
        <v>7892.8535111499996</v>
      </c>
      <c r="EF13" s="1565">
        <v>7681.2832600646389</v>
      </c>
      <c r="EG13" s="1565">
        <v>7903.9384901399753</v>
      </c>
      <c r="EH13" s="1565">
        <v>7879.1540445772071</v>
      </c>
      <c r="EI13" s="1565">
        <v>7922.4823249796855</v>
      </c>
      <c r="EJ13" s="1565">
        <v>8135.0995761300019</v>
      </c>
      <c r="EK13" s="1565">
        <v>8579.0116469647</v>
      </c>
      <c r="EL13" s="1565">
        <v>8910.5609734462432</v>
      </c>
      <c r="EM13" s="1565">
        <v>9274.8858677140379</v>
      </c>
      <c r="EN13" s="371">
        <v>8494.1422911258323</v>
      </c>
      <c r="EO13" s="370">
        <v>7939.0822773228383</v>
      </c>
      <c r="EP13" s="1565">
        <v>8071.1861057576552</v>
      </c>
      <c r="EQ13" s="1565">
        <v>8391.7295772605048</v>
      </c>
      <c r="ER13" s="1565">
        <v>9281.8156737699992</v>
      </c>
      <c r="ES13" s="1565">
        <v>8884.3258915197475</v>
      </c>
      <c r="ET13" s="1565">
        <v>8089.4273114807847</v>
      </c>
      <c r="EU13" s="1565">
        <v>7855.9696141834747</v>
      </c>
      <c r="EV13" s="1565">
        <v>7873.5159103980923</v>
      </c>
      <c r="EW13" s="1565">
        <v>7247.6905029400659</v>
      </c>
      <c r="EX13" s="1565">
        <v>6987.020637749999</v>
      </c>
      <c r="EY13" s="1565">
        <v>7152.562749499999</v>
      </c>
      <c r="EZ13" s="371">
        <v>6904.8048812437955</v>
      </c>
      <c r="FA13" s="370">
        <v>6556.0414462519229</v>
      </c>
      <c r="FB13" s="1565">
        <v>2911.6634041791999</v>
      </c>
      <c r="FC13" s="1565">
        <v>2716.1367017424991</v>
      </c>
      <c r="FD13" s="1565">
        <v>2498.6361011600002</v>
      </c>
      <c r="FE13" s="1565">
        <v>2650.3817368200002</v>
      </c>
      <c r="FF13" s="1565">
        <v>3754.3333410999999</v>
      </c>
      <c r="FG13" s="1565">
        <v>4463.0191666899991</v>
      </c>
      <c r="FH13" s="1565">
        <v>5929.2220715599988</v>
      </c>
      <c r="FI13" s="1565">
        <v>6049.3295171399996</v>
      </c>
      <c r="FJ13" s="1565">
        <v>6207.5082545300002</v>
      </c>
      <c r="FK13" s="1565">
        <v>6264.7751986900012</v>
      </c>
      <c r="FL13" s="371">
        <v>6318.9793109099992</v>
      </c>
      <c r="FM13" s="370">
        <v>6350.4909240599991</v>
      </c>
      <c r="FN13" s="1565">
        <v>6290.9174772899996</v>
      </c>
      <c r="FO13" s="1565">
        <v>6124.5546616400006</v>
      </c>
      <c r="FP13" s="1565">
        <v>6148.8469866899995</v>
      </c>
      <c r="FQ13" s="1565">
        <v>6207.6807965499993</v>
      </c>
      <c r="FR13" s="1565">
        <v>6019.9176045999993</v>
      </c>
      <c r="FS13" s="1565">
        <v>6080.7485348300006</v>
      </c>
      <c r="FT13" s="1565">
        <v>5780.9889117399998</v>
      </c>
      <c r="FU13" s="1565">
        <v>5308.8559494800002</v>
      </c>
      <c r="FV13" s="1565">
        <v>5287.9212287299997</v>
      </c>
      <c r="FW13" s="1565">
        <v>5517.2248152399998</v>
      </c>
      <c r="FX13" s="371">
        <v>5507.0264952299995</v>
      </c>
      <c r="FY13" s="370">
        <v>5567.6890314699986</v>
      </c>
      <c r="FZ13" s="1565">
        <v>5329.8953119400003</v>
      </c>
      <c r="GA13" s="1565">
        <v>5540.6261742899987</v>
      </c>
      <c r="GB13" s="1565">
        <v>5594.4770141900008</v>
      </c>
      <c r="GC13" s="1565">
        <v>5699.98426982</v>
      </c>
      <c r="GD13" s="1565">
        <v>5731.6188693699987</v>
      </c>
      <c r="GE13" s="1565">
        <v>5821.9266495499996</v>
      </c>
      <c r="GF13" s="1565">
        <v>5851.4388938499997</v>
      </c>
      <c r="GG13" s="1565">
        <v>4281.7068967799996</v>
      </c>
      <c r="GH13" s="1565">
        <v>4362.0070237600003</v>
      </c>
      <c r="GI13" s="1565">
        <v>4354.8569786400003</v>
      </c>
      <c r="GJ13" s="371">
        <v>4221.0718553200004</v>
      </c>
    </row>
    <row r="14" spans="1:193" ht="42" customHeight="1" x14ac:dyDescent="0.45">
      <c r="A14" s="363" t="s">
        <v>201</v>
      </c>
      <c r="B14" s="364">
        <v>347.94</v>
      </c>
      <c r="C14" s="364">
        <v>455.71</v>
      </c>
      <c r="D14" s="364">
        <v>850.8</v>
      </c>
      <c r="E14" s="364">
        <v>1082.4603</v>
      </c>
      <c r="F14" s="365">
        <v>1162.4649999999999</v>
      </c>
      <c r="G14" s="364">
        <v>1138.9649999999999</v>
      </c>
      <c r="H14" s="364">
        <v>1162.7704000000001</v>
      </c>
      <c r="I14" s="364">
        <v>838.62860000000001</v>
      </c>
      <c r="J14" s="364">
        <v>951.30669999999998</v>
      </c>
      <c r="K14" s="364">
        <v>904.87490000000003</v>
      </c>
      <c r="L14" s="364">
        <v>931.45320000000004</v>
      </c>
      <c r="M14" s="364">
        <v>958.02760000000001</v>
      </c>
      <c r="N14" s="364">
        <v>1026.6894</v>
      </c>
      <c r="O14" s="364">
        <v>1063.6409000000001</v>
      </c>
      <c r="P14" s="364">
        <v>1063.9748999999999</v>
      </c>
      <c r="Q14" s="364">
        <v>1080.3818000000001</v>
      </c>
      <c r="R14" s="366">
        <v>1218.0653481100001</v>
      </c>
      <c r="S14" s="367">
        <v>1192.27</v>
      </c>
      <c r="T14" s="364">
        <v>1123.5033000000001</v>
      </c>
      <c r="U14" s="364">
        <v>1100.0713000000001</v>
      </c>
      <c r="V14" s="364">
        <v>516.79079999999999</v>
      </c>
      <c r="W14" s="364">
        <v>475.43579999999997</v>
      </c>
      <c r="X14" s="364">
        <v>532.53480000000002</v>
      </c>
      <c r="Y14" s="364">
        <v>537.73670000000004</v>
      </c>
      <c r="Z14" s="364">
        <v>551.31391844999996</v>
      </c>
      <c r="AA14" s="364">
        <v>624.58643927000003</v>
      </c>
      <c r="AB14" s="364">
        <v>635.85847416000001</v>
      </c>
      <c r="AC14" s="364">
        <v>712.89909151000006</v>
      </c>
      <c r="AD14" s="368">
        <v>791.53557626999998</v>
      </c>
      <c r="AE14" s="367">
        <v>838.54505562999998</v>
      </c>
      <c r="AF14" s="364">
        <v>927.24917068999991</v>
      </c>
      <c r="AG14" s="364">
        <v>1126.8439961900001</v>
      </c>
      <c r="AH14" s="364">
        <v>995.15451499000005</v>
      </c>
      <c r="AI14" s="364">
        <v>1149.4215976</v>
      </c>
      <c r="AJ14" s="364">
        <v>1133.5811643499999</v>
      </c>
      <c r="AK14" s="364">
        <v>1169.52578326</v>
      </c>
      <c r="AL14" s="364">
        <v>1388.6894846599998</v>
      </c>
      <c r="AM14" s="364">
        <v>1482.03113831</v>
      </c>
      <c r="AN14" s="364">
        <v>1362.5777648000001</v>
      </c>
      <c r="AO14" s="364">
        <v>1470.34765105</v>
      </c>
      <c r="AP14" s="368">
        <v>1548.14941649</v>
      </c>
      <c r="AQ14" s="367">
        <v>1641.67512081</v>
      </c>
      <c r="AR14" s="364">
        <v>1720.0636669999999</v>
      </c>
      <c r="AS14" s="364">
        <v>1619.3679685</v>
      </c>
      <c r="AT14" s="364">
        <v>1740.65644711</v>
      </c>
      <c r="AU14" s="364">
        <v>1736.4951046599999</v>
      </c>
      <c r="AV14" s="364">
        <v>1866.2379451400002</v>
      </c>
      <c r="AW14" s="364">
        <v>1724.804658979707</v>
      </c>
      <c r="AX14" s="364">
        <v>1571.8812657744352</v>
      </c>
      <c r="AY14" s="364">
        <v>1689.98053357</v>
      </c>
      <c r="AZ14" s="364">
        <v>1637.3373427799997</v>
      </c>
      <c r="BA14" s="364">
        <v>1750.29998826</v>
      </c>
      <c r="BB14" s="368">
        <v>2205.8018133799997</v>
      </c>
      <c r="BC14" s="364">
        <v>2077.19348799</v>
      </c>
      <c r="BD14" s="364">
        <v>2146.8173369300002</v>
      </c>
      <c r="BE14" s="364">
        <v>2307.1085298900002</v>
      </c>
      <c r="BF14" s="364">
        <v>2236.0306748600001</v>
      </c>
      <c r="BG14" s="364">
        <v>2391.0530720499996</v>
      </c>
      <c r="BH14" s="364">
        <v>3059.1525284500003</v>
      </c>
      <c r="BI14" s="367">
        <v>3059.1525284500003</v>
      </c>
      <c r="BJ14" s="364">
        <v>3289.1766112199998</v>
      </c>
      <c r="BK14" s="364">
        <v>3558.1254503999999</v>
      </c>
      <c r="BL14" s="178">
        <v>3572.8134267600003</v>
      </c>
      <c r="BM14" s="178">
        <v>3513.9589175000001</v>
      </c>
      <c r="BN14" s="178">
        <v>3748.0565194400001</v>
      </c>
      <c r="BO14" s="178">
        <v>3179.8022326600003</v>
      </c>
      <c r="BP14" s="178">
        <v>3532.9574361599998</v>
      </c>
      <c r="BQ14" s="178">
        <v>3401.8157213899995</v>
      </c>
      <c r="BR14" s="178">
        <v>3535.5615202000004</v>
      </c>
      <c r="BS14" s="178">
        <v>3745.2723603099998</v>
      </c>
      <c r="BT14" s="369">
        <v>3896.0157451</v>
      </c>
      <c r="BU14" s="178">
        <v>3968.33330609</v>
      </c>
      <c r="BV14" s="178">
        <v>3924.9206951200003</v>
      </c>
      <c r="BW14" s="178">
        <v>4242.3220025399996</v>
      </c>
      <c r="BX14" s="1565">
        <v>4252.3176783199997</v>
      </c>
      <c r="BY14" s="1565">
        <v>4210.2883917300005</v>
      </c>
      <c r="BZ14" s="1565">
        <v>4108.5500242100006</v>
      </c>
      <c r="CA14" s="1565">
        <v>4010.7238322100002</v>
      </c>
      <c r="CB14" s="1565">
        <v>5211.7021863999998</v>
      </c>
      <c r="CC14" s="1565">
        <v>5229.0158838399993</v>
      </c>
      <c r="CD14" s="1565">
        <v>5348.3936307499998</v>
      </c>
      <c r="CE14" s="1565">
        <v>5364.7305019100004</v>
      </c>
      <c r="CF14" s="1565">
        <v>5425.5276091300002</v>
      </c>
      <c r="CG14" s="370">
        <v>5232.7540887199993</v>
      </c>
      <c r="CH14" s="1565">
        <v>5203.0096339200009</v>
      </c>
      <c r="CI14" s="1565">
        <v>5011.1383989000005</v>
      </c>
      <c r="CJ14" s="1565">
        <v>5064.8682552499995</v>
      </c>
      <c r="CK14" s="1565">
        <v>4932.9127750500002</v>
      </c>
      <c r="CL14" s="1565">
        <v>5065.1545120800001</v>
      </c>
      <c r="CM14" s="1565">
        <v>5469.2456255299994</v>
      </c>
      <c r="CN14" s="1565">
        <v>5167.5770332299999</v>
      </c>
      <c r="CO14" s="1565">
        <v>5137.0909499999989</v>
      </c>
      <c r="CP14" s="1565">
        <v>5131.89281579</v>
      </c>
      <c r="CQ14" s="1565">
        <v>4301.1188554299997</v>
      </c>
      <c r="CR14" s="371">
        <v>3842.5368927800005</v>
      </c>
      <c r="CS14" s="370">
        <v>3860.7899793799997</v>
      </c>
      <c r="CT14" s="1565">
        <v>3492.2873818600006</v>
      </c>
      <c r="CU14" s="1565">
        <v>4252.2152000000006</v>
      </c>
      <c r="CV14" s="1565">
        <v>3954.3574729300003</v>
      </c>
      <c r="CW14" s="1565">
        <v>4166.6292162999998</v>
      </c>
      <c r="CX14" s="1565">
        <v>4290.1987611599998</v>
      </c>
      <c r="CY14" s="1565">
        <v>4903.0646515500002</v>
      </c>
      <c r="CZ14" s="1565">
        <v>2556.1612829499995</v>
      </c>
      <c r="DA14" s="1565">
        <v>2495.8189145900001</v>
      </c>
      <c r="DB14" s="1565">
        <v>2706.5873930699995</v>
      </c>
      <c r="DC14" s="1565">
        <v>2950.9667816600004</v>
      </c>
      <c r="DD14" s="371">
        <v>3144.73113599</v>
      </c>
      <c r="DE14" s="370">
        <v>3634.8529406899997</v>
      </c>
      <c r="DF14" s="1565">
        <v>3384.3987357099995</v>
      </c>
      <c r="DG14" s="1565">
        <v>3857.9176232500004</v>
      </c>
      <c r="DH14" s="1565">
        <v>3816.4866002200001</v>
      </c>
      <c r="DI14" s="1565">
        <v>3721.5291147399998</v>
      </c>
      <c r="DJ14" s="1565">
        <v>3617.5028641500003</v>
      </c>
      <c r="DK14" s="1565">
        <v>3573.7333939700006</v>
      </c>
      <c r="DL14" s="1565">
        <v>3747.4456858300005</v>
      </c>
      <c r="DM14" s="1565">
        <v>3992.2417794600001</v>
      </c>
      <c r="DN14" s="1565">
        <v>4514.2824591999997</v>
      </c>
      <c r="DO14" s="1565">
        <v>4811.9589123399992</v>
      </c>
      <c r="DP14" s="371">
        <v>5805.1077946400001</v>
      </c>
      <c r="DQ14" s="370">
        <v>6001.272275029999</v>
      </c>
      <c r="DR14" s="1565">
        <v>5650.8525471099993</v>
      </c>
      <c r="DS14" s="1565">
        <v>4598.5802211400014</v>
      </c>
      <c r="DT14" s="1565">
        <v>4701.1929377999995</v>
      </c>
      <c r="DU14" s="1565">
        <v>4861.8509777600002</v>
      </c>
      <c r="DV14" s="1565">
        <v>4932.8344736399995</v>
      </c>
      <c r="DW14" s="1565">
        <v>4762.6177346899995</v>
      </c>
      <c r="DX14" s="1565">
        <v>4863.8815086700006</v>
      </c>
      <c r="DY14" s="1565">
        <v>5197.6978869599989</v>
      </c>
      <c r="DZ14" s="1565">
        <v>5305.8145986400013</v>
      </c>
      <c r="EA14" s="1565">
        <v>5513.4331569000005</v>
      </c>
      <c r="EB14" s="371">
        <v>4235.8573775599998</v>
      </c>
      <c r="EC14" s="370">
        <v>4236.7620395200001</v>
      </c>
      <c r="ED14" s="1565">
        <v>4347.0528147799996</v>
      </c>
      <c r="EE14" s="1565">
        <v>5173.8890269699996</v>
      </c>
      <c r="EF14" s="1565">
        <v>5049.5511344300003</v>
      </c>
      <c r="EG14" s="1565">
        <v>4985.9462472900004</v>
      </c>
      <c r="EH14" s="1565">
        <v>4795.1516366400001</v>
      </c>
      <c r="EI14" s="1565">
        <v>4801.3498993100002</v>
      </c>
      <c r="EJ14" s="1565">
        <v>4934.8182204800005</v>
      </c>
      <c r="EK14" s="1565">
        <v>5054.5359299799993</v>
      </c>
      <c r="EL14" s="1565">
        <v>5261.3312795700012</v>
      </c>
      <c r="EM14" s="1565">
        <v>5374.1837367059998</v>
      </c>
      <c r="EN14" s="371">
        <v>5381.7456402459993</v>
      </c>
      <c r="EO14" s="370">
        <v>5607.85122993</v>
      </c>
      <c r="EP14" s="1565">
        <v>5664.4843277100008</v>
      </c>
      <c r="EQ14" s="1565">
        <v>5786.1449851799998</v>
      </c>
      <c r="ER14" s="1565">
        <v>6038.9156826660001</v>
      </c>
      <c r="ES14" s="1565">
        <v>6258.036602000001</v>
      </c>
      <c r="ET14" s="1565">
        <v>6201.8238935200006</v>
      </c>
      <c r="EU14" s="1565">
        <v>6271.0077959660002</v>
      </c>
      <c r="EV14" s="1565">
        <v>6452.261093420002</v>
      </c>
      <c r="EW14" s="1565">
        <v>6889.4038423900001</v>
      </c>
      <c r="EX14" s="1565">
        <v>8374.4609046300011</v>
      </c>
      <c r="EY14" s="1565">
        <v>8107.4294967699989</v>
      </c>
      <c r="EZ14" s="371">
        <v>6246.7672470299995</v>
      </c>
      <c r="FA14" s="370">
        <v>7053.3943049342015</v>
      </c>
      <c r="FB14" s="1565">
        <v>8003.8437313800005</v>
      </c>
      <c r="FC14" s="1565">
        <v>7764.3788244300013</v>
      </c>
      <c r="FD14" s="1565">
        <v>7483.5265264999998</v>
      </c>
      <c r="FE14" s="1565">
        <v>7253.4764072896196</v>
      </c>
      <c r="FF14" s="1565">
        <v>6754.3109563499993</v>
      </c>
      <c r="FG14" s="1565">
        <v>6528.8534872200007</v>
      </c>
      <c r="FH14" s="1565">
        <v>6430.5494144100003</v>
      </c>
      <c r="FI14" s="1565">
        <v>6081.6025594899993</v>
      </c>
      <c r="FJ14" s="1565">
        <v>6114.2003166299992</v>
      </c>
      <c r="FK14" s="1565">
        <v>6485.0030423199987</v>
      </c>
      <c r="FL14" s="371">
        <v>6450.3475344099998</v>
      </c>
      <c r="FM14" s="370">
        <v>5975.7733674199999</v>
      </c>
      <c r="FN14" s="1565">
        <v>5979.0564850599994</v>
      </c>
      <c r="FO14" s="1565">
        <v>5942.6422627900001</v>
      </c>
      <c r="FP14" s="1565">
        <v>6082.981601819999</v>
      </c>
      <c r="FQ14" s="1565">
        <v>6179.8512435399998</v>
      </c>
      <c r="FR14" s="1565">
        <v>6416.9790825600003</v>
      </c>
      <c r="FS14" s="1565">
        <v>6163.6156676300016</v>
      </c>
      <c r="FT14" s="1565">
        <v>6359.3195254900011</v>
      </c>
      <c r="FU14" s="1565">
        <v>7559.7150932599998</v>
      </c>
      <c r="FV14" s="1565">
        <v>7630.6902276200008</v>
      </c>
      <c r="FW14" s="1565">
        <v>7148.5664136599999</v>
      </c>
      <c r="FX14" s="371">
        <v>6418.7377849400009</v>
      </c>
      <c r="FY14" s="370">
        <v>5892.9355120399987</v>
      </c>
      <c r="FZ14" s="1565">
        <v>6336.6369354199987</v>
      </c>
      <c r="GA14" s="1565">
        <v>6018.7381873800005</v>
      </c>
      <c r="GB14" s="1565">
        <v>5371.95315828</v>
      </c>
      <c r="GC14" s="1565">
        <v>4513.5292603200005</v>
      </c>
      <c r="GD14" s="1565">
        <v>4411.57297879</v>
      </c>
      <c r="GE14" s="1565">
        <v>4506.5979338899997</v>
      </c>
      <c r="GF14" s="1565">
        <v>4309.3109999999997</v>
      </c>
      <c r="GG14" s="1565">
        <v>4524.68657257</v>
      </c>
      <c r="GH14" s="1565">
        <v>4184.7792505799989</v>
      </c>
      <c r="GI14" s="1565">
        <v>5169.4881634700005</v>
      </c>
      <c r="GJ14" s="371">
        <v>4783.0215764299992</v>
      </c>
    </row>
    <row r="15" spans="1:193" ht="42" customHeight="1" x14ac:dyDescent="0.45">
      <c r="A15" s="372" t="s">
        <v>202</v>
      </c>
      <c r="B15" s="353">
        <v>1445.48</v>
      </c>
      <c r="C15" s="353">
        <v>2064.0300000000002</v>
      </c>
      <c r="D15" s="353">
        <v>3295.6</v>
      </c>
      <c r="E15" s="353">
        <v>4884.3437999999996</v>
      </c>
      <c r="F15" s="354">
        <v>5766.1760000000004</v>
      </c>
      <c r="G15" s="353">
        <v>5841.0784000000003</v>
      </c>
      <c r="H15" s="353">
        <v>5887.3885</v>
      </c>
      <c r="I15" s="353">
        <v>5918.8180000000002</v>
      </c>
      <c r="J15" s="353">
        <v>5912.5241999999998</v>
      </c>
      <c r="K15" s="353">
        <v>5977.5509000000002</v>
      </c>
      <c r="L15" s="353">
        <v>6207.3613999999998</v>
      </c>
      <c r="M15" s="353">
        <v>6124.7902999999997</v>
      </c>
      <c r="N15" s="353">
        <v>6188.9040999999997</v>
      </c>
      <c r="O15" s="353">
        <v>6275.6044000000002</v>
      </c>
      <c r="P15" s="353">
        <v>6438.5093999999999</v>
      </c>
      <c r="Q15" s="353">
        <v>6648.3526000000002</v>
      </c>
      <c r="R15" s="355">
        <v>6697.8195999999998</v>
      </c>
      <c r="S15" s="356">
        <v>6697.8196078456294</v>
      </c>
      <c r="T15" s="353">
        <v>6304.0293799043902</v>
      </c>
      <c r="U15" s="353">
        <v>6491.8427339812897</v>
      </c>
      <c r="V15" s="353">
        <v>6790.3545581377903</v>
      </c>
      <c r="W15" s="353">
        <v>6957.4606912078107</v>
      </c>
      <c r="X15" s="353">
        <v>7220.5598014651723</v>
      </c>
      <c r="Y15" s="353">
        <v>7425.6102999999994</v>
      </c>
      <c r="Z15" s="353">
        <v>7522.9325724066684</v>
      </c>
      <c r="AA15" s="353">
        <v>7752.4047175305323</v>
      </c>
      <c r="AB15" s="353">
        <v>7924.5134303213154</v>
      </c>
      <c r="AC15" s="353">
        <v>8231.7705697085039</v>
      </c>
      <c r="AD15" s="357">
        <v>8560.8889621920625</v>
      </c>
      <c r="AE15" s="356">
        <v>8848.1088603747467</v>
      </c>
      <c r="AF15" s="353">
        <v>9009.7919436941647</v>
      </c>
      <c r="AG15" s="353">
        <v>9388.1837964489605</v>
      </c>
      <c r="AH15" s="353">
        <v>9327.5425836060022</v>
      </c>
      <c r="AI15" s="353">
        <v>9699.52</v>
      </c>
      <c r="AJ15" s="353">
        <v>10038.17059</v>
      </c>
      <c r="AK15" s="353">
        <v>10492.54472</v>
      </c>
      <c r="AL15" s="353">
        <v>10814.215330000001</v>
      </c>
      <c r="AM15" s="353">
        <v>11151.119710000001</v>
      </c>
      <c r="AN15" s="353">
        <v>11431.530496852218</v>
      </c>
      <c r="AO15" s="353">
        <v>11442.725713230862</v>
      </c>
      <c r="AP15" s="357">
        <v>11477.365270030008</v>
      </c>
      <c r="AQ15" s="356">
        <v>11621.797703989208</v>
      </c>
      <c r="AR15" s="353">
        <v>11984.867947552308</v>
      </c>
      <c r="AS15" s="353">
        <v>12183.761701132555</v>
      </c>
      <c r="AT15" s="353">
        <v>12237.317550000002</v>
      </c>
      <c r="AU15" s="353">
        <v>12869.248890000001</v>
      </c>
      <c r="AV15" s="353">
        <v>13402.271229722581</v>
      </c>
      <c r="AW15" s="353">
        <v>13443.0321</v>
      </c>
      <c r="AX15" s="353">
        <v>13713.404689999999</v>
      </c>
      <c r="AY15" s="353">
        <v>14117.806399999999</v>
      </c>
      <c r="AZ15" s="353">
        <v>14288.413349999999</v>
      </c>
      <c r="BA15" s="353">
        <v>14401.423140000001</v>
      </c>
      <c r="BB15" s="357">
        <v>14757.19743</v>
      </c>
      <c r="BC15" s="353">
        <v>15546.644393649143</v>
      </c>
      <c r="BD15" s="353">
        <v>16057.896184938018</v>
      </c>
      <c r="BE15" s="353">
        <v>17103.829584879226</v>
      </c>
      <c r="BF15" s="353">
        <v>18003.424405660004</v>
      </c>
      <c r="BG15" s="353">
        <v>18939.948985800002</v>
      </c>
      <c r="BH15" s="353">
        <v>21042.699166470004</v>
      </c>
      <c r="BI15" s="356">
        <v>20961.023390670001</v>
      </c>
      <c r="BJ15" s="353">
        <v>21921.634353769998</v>
      </c>
      <c r="BK15" s="353">
        <v>23327.894235669995</v>
      </c>
      <c r="BL15" s="358">
        <v>23974.162284139995</v>
      </c>
      <c r="BM15" s="358">
        <v>24659.57763</v>
      </c>
      <c r="BN15" s="358">
        <v>26045.161065580003</v>
      </c>
      <c r="BO15" s="358">
        <v>24211.65395</v>
      </c>
      <c r="BP15" s="358">
        <v>25570.641149999999</v>
      </c>
      <c r="BQ15" s="358">
        <v>25328.923300000002</v>
      </c>
      <c r="BR15" s="358">
        <v>25791.03385</v>
      </c>
      <c r="BS15" s="358">
        <v>25720.356313079999</v>
      </c>
      <c r="BT15" s="359">
        <v>26203.099310050002</v>
      </c>
      <c r="BU15" s="358">
        <v>26134.151842980002</v>
      </c>
      <c r="BV15" s="358">
        <v>26194.832724259995</v>
      </c>
      <c r="BW15" s="358">
        <v>25944.22849451</v>
      </c>
      <c r="BX15" s="1563">
        <v>26633.713129789994</v>
      </c>
      <c r="BY15" s="1563">
        <v>27157.192686699989</v>
      </c>
      <c r="BZ15" s="1563">
        <v>28255.549386160004</v>
      </c>
      <c r="CA15" s="1563">
        <v>28171.617678610008</v>
      </c>
      <c r="CB15" s="1563">
        <v>28752.808648280003</v>
      </c>
      <c r="CC15" s="1563">
        <v>28511.588136089998</v>
      </c>
      <c r="CD15" s="1563">
        <v>28921.655220000001</v>
      </c>
      <c r="CE15" s="1563">
        <v>29180.663069999999</v>
      </c>
      <c r="CF15" s="1563">
        <v>29983.480522910017</v>
      </c>
      <c r="CG15" s="360">
        <v>30031.75815528</v>
      </c>
      <c r="CH15" s="1563">
        <v>30772.947496120003</v>
      </c>
      <c r="CI15" s="1563">
        <v>30990.078706280005</v>
      </c>
      <c r="CJ15" s="1563">
        <v>30909.955033799986</v>
      </c>
      <c r="CK15" s="1563">
        <v>31568.596450000001</v>
      </c>
      <c r="CL15" s="1563">
        <v>32530.6276</v>
      </c>
      <c r="CM15" s="1563">
        <v>32229.126550000001</v>
      </c>
      <c r="CN15" s="1563">
        <v>30622.44557</v>
      </c>
      <c r="CO15" s="1563">
        <v>31255.76094</v>
      </c>
      <c r="CP15" s="1563">
        <v>33232.627141790006</v>
      </c>
      <c r="CQ15" s="1563">
        <v>32801.447780000002</v>
      </c>
      <c r="CR15" s="361">
        <v>33986.980369249999</v>
      </c>
      <c r="CS15" s="360">
        <v>33532.641404059992</v>
      </c>
      <c r="CT15" s="1563">
        <v>31524.676652419999</v>
      </c>
      <c r="CU15" s="1563">
        <v>31720.267443969995</v>
      </c>
      <c r="CV15" s="1563">
        <v>32632.7435</v>
      </c>
      <c r="CW15" s="1563">
        <v>33233.371599999999</v>
      </c>
      <c r="CX15" s="1563">
        <v>34380.145799999998</v>
      </c>
      <c r="CY15" s="1563">
        <v>34834.410519789992</v>
      </c>
      <c r="CZ15" s="1563">
        <v>31221.728676750001</v>
      </c>
      <c r="DA15" s="1563">
        <v>32403.317075439998</v>
      </c>
      <c r="DB15" s="1563">
        <v>32773.413588830001</v>
      </c>
      <c r="DC15" s="1563">
        <v>32564.053383280003</v>
      </c>
      <c r="DD15" s="361">
        <v>33352.139000000003</v>
      </c>
      <c r="DE15" s="360">
        <v>31904.32187082</v>
      </c>
      <c r="DF15" s="1563">
        <v>33051.135749420006</v>
      </c>
      <c r="DG15" s="1563">
        <v>33601.739619569998</v>
      </c>
      <c r="DH15" s="1563">
        <v>33958.744017679994</v>
      </c>
      <c r="DI15" s="1563">
        <v>34508.96382669</v>
      </c>
      <c r="DJ15" s="1563">
        <v>35049.400116009994</v>
      </c>
      <c r="DK15" s="1563">
        <v>34611.38699911</v>
      </c>
      <c r="DL15" s="1563">
        <v>35104.544723189996</v>
      </c>
      <c r="DM15" s="1563">
        <v>36147.99896528</v>
      </c>
      <c r="DN15" s="1563">
        <v>37080.480073930004</v>
      </c>
      <c r="DO15" s="1563">
        <v>38309.410828940003</v>
      </c>
      <c r="DP15" s="361">
        <v>39364.914010399996</v>
      </c>
      <c r="DQ15" s="360">
        <v>40459.407132839995</v>
      </c>
      <c r="DR15" s="1563">
        <v>40247.627195321023</v>
      </c>
      <c r="DS15" s="1563">
        <v>40219.191042509992</v>
      </c>
      <c r="DT15" s="1563">
        <v>40049.936735679999</v>
      </c>
      <c r="DU15" s="1563">
        <v>40194.154343703005</v>
      </c>
      <c r="DV15" s="1563">
        <v>40036.791796873003</v>
      </c>
      <c r="DW15" s="1563">
        <v>39454.728126362999</v>
      </c>
      <c r="DX15" s="1563">
        <v>40107.078388229995</v>
      </c>
      <c r="DY15" s="1563">
        <v>40717.797769380006</v>
      </c>
      <c r="DZ15" s="1563">
        <v>42057.996446469995</v>
      </c>
      <c r="EA15" s="1563">
        <v>42332.076674629985</v>
      </c>
      <c r="EB15" s="361">
        <v>43533.186283835486</v>
      </c>
      <c r="EC15" s="360">
        <v>43125.462028910006</v>
      </c>
      <c r="ED15" s="1563">
        <v>43216.137939638233</v>
      </c>
      <c r="EE15" s="1563">
        <v>42155.803199099995</v>
      </c>
      <c r="EF15" s="1563">
        <v>42816.79131963999</v>
      </c>
      <c r="EG15" s="1563">
        <v>43293.1257414793</v>
      </c>
      <c r="EH15" s="1563">
        <v>42743.449214380002</v>
      </c>
      <c r="EI15" s="1563">
        <v>43514.23682118475</v>
      </c>
      <c r="EJ15" s="1563">
        <v>43936.884123810007</v>
      </c>
      <c r="EK15" s="1563">
        <v>44994.411241219976</v>
      </c>
      <c r="EL15" s="1563">
        <v>46318.825286677093</v>
      </c>
      <c r="EM15" s="1563">
        <v>46646.451770364001</v>
      </c>
      <c r="EN15" s="361">
        <v>48385.578583134004</v>
      </c>
      <c r="EO15" s="360">
        <v>49322.234814129995</v>
      </c>
      <c r="EP15" s="1563">
        <v>50593.348884360013</v>
      </c>
      <c r="EQ15" s="1563">
        <v>53204.816707419988</v>
      </c>
      <c r="ER15" s="1563">
        <v>54168.745960353983</v>
      </c>
      <c r="ES15" s="1563">
        <v>55471.976050359641</v>
      </c>
      <c r="ET15" s="1563">
        <v>57160.954562039995</v>
      </c>
      <c r="EU15" s="1563">
        <v>57871.248118374308</v>
      </c>
      <c r="EV15" s="1563">
        <v>59648.674354050003</v>
      </c>
      <c r="EW15" s="1563">
        <v>64019.903556390011</v>
      </c>
      <c r="EX15" s="1563">
        <v>72851.568690419997</v>
      </c>
      <c r="EY15" s="1563">
        <v>73744.047519630709</v>
      </c>
      <c r="EZ15" s="361">
        <v>63753.453948482078</v>
      </c>
      <c r="FA15" s="360">
        <v>67637.339779611735</v>
      </c>
      <c r="FB15" s="1563">
        <v>65497.423547769991</v>
      </c>
      <c r="FC15" s="1563">
        <v>65728.299525490002</v>
      </c>
      <c r="FD15" s="1563">
        <v>64875.459287529993</v>
      </c>
      <c r="FE15" s="1563">
        <v>65362.64915891087</v>
      </c>
      <c r="FF15" s="1563">
        <v>66370.960551619995</v>
      </c>
      <c r="FG15" s="1563">
        <v>66761.613810549999</v>
      </c>
      <c r="FH15" s="1563">
        <v>65998.881533920008</v>
      </c>
      <c r="FI15" s="1563">
        <v>66835.079006910004</v>
      </c>
      <c r="FJ15" s="1563">
        <v>67410.863484240006</v>
      </c>
      <c r="FK15" s="1563">
        <v>68545.48771804999</v>
      </c>
      <c r="FL15" s="361">
        <v>70559.320532359983</v>
      </c>
      <c r="FM15" s="360">
        <v>67793.028133700005</v>
      </c>
      <c r="FN15" s="1563">
        <v>68809.903768570002</v>
      </c>
      <c r="FO15" s="1563">
        <v>71088.636729209989</v>
      </c>
      <c r="FP15" s="1563">
        <v>71855.607219267287</v>
      </c>
      <c r="FQ15" s="1563">
        <v>75108.105822599988</v>
      </c>
      <c r="FR15" s="1563">
        <v>78061.730427650007</v>
      </c>
      <c r="FS15" s="1563">
        <v>78605.80691218999</v>
      </c>
      <c r="FT15" s="1563">
        <v>80318.058597099996</v>
      </c>
      <c r="FU15" s="1563">
        <v>83974.135613392267</v>
      </c>
      <c r="FV15" s="1563">
        <v>86846.647802010018</v>
      </c>
      <c r="FW15" s="1563">
        <v>88543.975452110011</v>
      </c>
      <c r="FX15" s="361">
        <v>89121.595677300007</v>
      </c>
      <c r="FY15" s="360">
        <v>87701.94688553999</v>
      </c>
      <c r="FZ15" s="1563">
        <v>87333.628796379999</v>
      </c>
      <c r="GA15" s="1563">
        <v>88367.901810199983</v>
      </c>
      <c r="GB15" s="1563">
        <v>86161.969324050006</v>
      </c>
      <c r="GC15" s="1563">
        <v>82406.751650189995</v>
      </c>
      <c r="GD15" s="1563">
        <v>84752.431631720014</v>
      </c>
      <c r="GE15" s="1563">
        <v>84858.647545689993</v>
      </c>
      <c r="GF15" s="1563">
        <v>91026.688341489993</v>
      </c>
      <c r="GG15" s="1563">
        <v>96638.581240019994</v>
      </c>
      <c r="GH15" s="1563">
        <v>98918.624538239979</v>
      </c>
      <c r="GI15" s="1563">
        <v>105165.11482901999</v>
      </c>
      <c r="GJ15" s="361">
        <v>106189.69416389999</v>
      </c>
      <c r="GK15" s="373"/>
    </row>
    <row r="16" spans="1:193" s="382" customFormat="1" ht="42" customHeight="1" x14ac:dyDescent="0.45">
      <c r="A16" s="374" t="s">
        <v>169</v>
      </c>
      <c r="B16" s="186">
        <v>412.14</v>
      </c>
      <c r="C16" s="186">
        <v>575.41</v>
      </c>
      <c r="D16" s="186">
        <v>898.5</v>
      </c>
      <c r="E16" s="186">
        <v>1075.5476000000001</v>
      </c>
      <c r="F16" s="375">
        <v>1385.441</v>
      </c>
      <c r="G16" s="186">
        <v>1281.9725000000001</v>
      </c>
      <c r="H16" s="186">
        <v>1425.8756000000001</v>
      </c>
      <c r="I16" s="186">
        <v>1482.9223999999999</v>
      </c>
      <c r="J16" s="186">
        <v>1587.34</v>
      </c>
      <c r="K16" s="186">
        <v>1640.8405</v>
      </c>
      <c r="L16" s="186">
        <v>1609.7746</v>
      </c>
      <c r="M16" s="186">
        <v>1856.4452000000001</v>
      </c>
      <c r="N16" s="186">
        <v>1802.5310999999999</v>
      </c>
      <c r="O16" s="186">
        <v>1802.0803000000001</v>
      </c>
      <c r="P16" s="186">
        <v>1771.8159000000001</v>
      </c>
      <c r="Q16" s="186">
        <v>1808.1126999999999</v>
      </c>
      <c r="R16" s="376">
        <v>2267.8456000000001</v>
      </c>
      <c r="S16" s="377">
        <v>2767.741</v>
      </c>
      <c r="T16" s="186">
        <v>3147.1286</v>
      </c>
      <c r="U16" s="186">
        <v>2989.2919000000002</v>
      </c>
      <c r="V16" s="186">
        <v>3788.7215999999999</v>
      </c>
      <c r="W16" s="186">
        <v>3571.1493</v>
      </c>
      <c r="X16" s="186">
        <v>2779.3040999999998</v>
      </c>
      <c r="Y16" s="186">
        <v>2862.0324000000001</v>
      </c>
      <c r="Z16" s="186">
        <v>2829.9475000000002</v>
      </c>
      <c r="AA16" s="186">
        <v>2799.3926000000001</v>
      </c>
      <c r="AB16" s="186">
        <v>2637.8294000000001</v>
      </c>
      <c r="AC16" s="186">
        <v>2753.0064965553024</v>
      </c>
      <c r="AD16" s="378">
        <v>2808.9673662715368</v>
      </c>
      <c r="AE16" s="377">
        <v>3143.6536066352801</v>
      </c>
      <c r="AF16" s="186">
        <v>2871.8906631041878</v>
      </c>
      <c r="AG16" s="186">
        <v>3118.0389532323629</v>
      </c>
      <c r="AH16" s="186">
        <v>3177.7352313260512</v>
      </c>
      <c r="AI16" s="186">
        <v>3433.4364609945492</v>
      </c>
      <c r="AJ16" s="186">
        <v>3375.1156575271971</v>
      </c>
      <c r="AK16" s="186">
        <v>3699.5676179796196</v>
      </c>
      <c r="AL16" s="186">
        <v>3769.6269731059747</v>
      </c>
      <c r="AM16" s="186">
        <v>3974.0269500134623</v>
      </c>
      <c r="AN16" s="186">
        <v>3763.2644558548891</v>
      </c>
      <c r="AO16" s="186">
        <v>4073.6819817757646</v>
      </c>
      <c r="AP16" s="378">
        <v>3838.7235480413287</v>
      </c>
      <c r="AQ16" s="377">
        <v>3763.0713381968922</v>
      </c>
      <c r="AR16" s="186">
        <v>3690.083950699549</v>
      </c>
      <c r="AS16" s="186">
        <v>3814.8592559927924</v>
      </c>
      <c r="AT16" s="186">
        <v>4088.2831714041381</v>
      </c>
      <c r="AU16" s="186">
        <v>4216.9929482886009</v>
      </c>
      <c r="AV16" s="186">
        <v>4461.7303899999997</v>
      </c>
      <c r="AW16" s="186">
        <v>4786.4868275928866</v>
      </c>
      <c r="AX16" s="186">
        <v>5091.8428545542029</v>
      </c>
      <c r="AY16" s="186">
        <v>5323.3060498882714</v>
      </c>
      <c r="AZ16" s="186">
        <v>5941.5982559293434</v>
      </c>
      <c r="BA16" s="186">
        <v>6173.0891135702805</v>
      </c>
      <c r="BB16" s="378">
        <v>5293.7880841735896</v>
      </c>
      <c r="BC16" s="186">
        <v>6005.7074819675836</v>
      </c>
      <c r="BD16" s="186">
        <v>6549.8668602068274</v>
      </c>
      <c r="BE16" s="186">
        <v>6314.8051311433092</v>
      </c>
      <c r="BF16" s="186">
        <v>5532.24680936598</v>
      </c>
      <c r="BG16" s="186">
        <v>5550.813133589998</v>
      </c>
      <c r="BH16" s="186">
        <v>5978.9736422299893</v>
      </c>
      <c r="BI16" s="377">
        <v>5978.9736422299893</v>
      </c>
      <c r="BJ16" s="186">
        <v>6932.8035838499964</v>
      </c>
      <c r="BK16" s="186">
        <v>6007.8881986699998</v>
      </c>
      <c r="BL16" s="180">
        <v>5376.6966809599999</v>
      </c>
      <c r="BM16" s="180">
        <v>6341.6661287499965</v>
      </c>
      <c r="BN16" s="180">
        <v>7084.228525500007</v>
      </c>
      <c r="BO16" s="180">
        <v>5767.5362410399912</v>
      </c>
      <c r="BP16" s="180">
        <v>6213.60512388999</v>
      </c>
      <c r="BQ16" s="180">
        <v>6462.4407689700056</v>
      </c>
      <c r="BR16" s="180">
        <v>7516.7349987199977</v>
      </c>
      <c r="BS16" s="180">
        <v>9167.1979145800033</v>
      </c>
      <c r="BT16" s="379">
        <v>9671.9871740299914</v>
      </c>
      <c r="BU16" s="180">
        <v>11000.210559090003</v>
      </c>
      <c r="BV16" s="180">
        <v>11275.432353829994</v>
      </c>
      <c r="BW16" s="180">
        <v>11540.727071670011</v>
      </c>
      <c r="BX16" s="1567">
        <v>11886.437103119999</v>
      </c>
      <c r="BY16" s="1567">
        <v>13140.065610640004</v>
      </c>
      <c r="BZ16" s="1567">
        <v>12198.694613069996</v>
      </c>
      <c r="CA16" s="1567">
        <v>9539.2751014599944</v>
      </c>
      <c r="CB16" s="1567">
        <v>13004.295549160011</v>
      </c>
      <c r="CC16" s="1567">
        <v>11879.300741229996</v>
      </c>
      <c r="CD16" s="1567">
        <v>13876.140314870006</v>
      </c>
      <c r="CE16" s="1567">
        <v>14349.285377499989</v>
      </c>
      <c r="CF16" s="1567">
        <v>13904.760824599982</v>
      </c>
      <c r="CG16" s="380">
        <v>21808.009826530011</v>
      </c>
      <c r="CH16" s="1567">
        <v>21045.413278190008</v>
      </c>
      <c r="CI16" s="1567">
        <v>20057.682614519999</v>
      </c>
      <c r="CJ16" s="1567">
        <v>21429.529047549993</v>
      </c>
      <c r="CK16" s="1567">
        <v>21004.553213090003</v>
      </c>
      <c r="CL16" s="1567">
        <v>22636.219383889995</v>
      </c>
      <c r="CM16" s="1567">
        <v>21109.813512560009</v>
      </c>
      <c r="CN16" s="1567">
        <v>24798.987884800008</v>
      </c>
      <c r="CO16" s="1567">
        <v>24822.32836367999</v>
      </c>
      <c r="CP16" s="1567">
        <v>25259.843815720014</v>
      </c>
      <c r="CQ16" s="1567">
        <v>27122.305779429993</v>
      </c>
      <c r="CR16" s="381">
        <v>25067.220756040006</v>
      </c>
      <c r="CS16" s="380">
        <v>22651.080266030014</v>
      </c>
      <c r="CT16" s="1567">
        <v>24811.102057930009</v>
      </c>
      <c r="CU16" s="1567">
        <v>27539.766434610025</v>
      </c>
      <c r="CV16" s="1567">
        <v>28076.521818879992</v>
      </c>
      <c r="CW16" s="1567">
        <v>27525.995000750005</v>
      </c>
      <c r="CX16" s="1567">
        <v>27864.106246610001</v>
      </c>
      <c r="CY16" s="1567">
        <v>26492.467263110011</v>
      </c>
      <c r="CZ16" s="1567">
        <v>24581.855027179987</v>
      </c>
      <c r="DA16" s="1567">
        <v>22396.180681640028</v>
      </c>
      <c r="DB16" s="1567">
        <v>23363.743084900008</v>
      </c>
      <c r="DC16" s="1567">
        <v>24565.582452679992</v>
      </c>
      <c r="DD16" s="381">
        <v>21348.31571878001</v>
      </c>
      <c r="DE16" s="380">
        <v>23240.83303104998</v>
      </c>
      <c r="DF16" s="1567">
        <v>23852.858922530009</v>
      </c>
      <c r="DG16" s="1567">
        <v>23363.269891290009</v>
      </c>
      <c r="DH16" s="1567">
        <v>22960.637736489996</v>
      </c>
      <c r="DI16" s="1567">
        <v>22329.018008890002</v>
      </c>
      <c r="DJ16" s="1567">
        <v>22783.173259309991</v>
      </c>
      <c r="DK16" s="1567">
        <v>20931.76907302998</v>
      </c>
      <c r="DL16" s="1567">
        <v>20467.442595779987</v>
      </c>
      <c r="DM16" s="1567">
        <v>20641.608243819996</v>
      </c>
      <c r="DN16" s="1567">
        <v>22318.205062100009</v>
      </c>
      <c r="DO16" s="1567">
        <v>23964.71863394001</v>
      </c>
      <c r="DP16" s="381">
        <v>23023.307141730009</v>
      </c>
      <c r="DQ16" s="380">
        <v>23412.057856319992</v>
      </c>
      <c r="DR16" s="1567">
        <v>21292.857787972182</v>
      </c>
      <c r="DS16" s="1567">
        <v>22587.991405530007</v>
      </c>
      <c r="DT16" s="1567">
        <v>23900.36389525999</v>
      </c>
      <c r="DU16" s="1567">
        <v>26981.281796900003</v>
      </c>
      <c r="DV16" s="1567">
        <v>27671.554010740012</v>
      </c>
      <c r="DW16" s="1567">
        <v>26650.241730810001</v>
      </c>
      <c r="DX16" s="1567">
        <v>28261.982399219989</v>
      </c>
      <c r="DY16" s="1567">
        <v>30391.880508849979</v>
      </c>
      <c r="DZ16" s="1567">
        <v>31818.674136469988</v>
      </c>
      <c r="EA16" s="1567">
        <v>29661.86648164998</v>
      </c>
      <c r="EB16" s="381">
        <v>26257.582216418028</v>
      </c>
      <c r="EC16" s="380">
        <v>27238.977895412088</v>
      </c>
      <c r="ED16" s="1567">
        <v>28353.12490588969</v>
      </c>
      <c r="EE16" s="1567">
        <v>27226.348545509994</v>
      </c>
      <c r="EF16" s="1567">
        <v>28453.806537860008</v>
      </c>
      <c r="EG16" s="1567">
        <v>26022.28352233097</v>
      </c>
      <c r="EH16" s="1567">
        <v>28371.664295349987</v>
      </c>
      <c r="EI16" s="1567">
        <v>30053.27585143</v>
      </c>
      <c r="EJ16" s="1567">
        <v>32065.262987480728</v>
      </c>
      <c r="EK16" s="1567">
        <v>30014.98493943</v>
      </c>
      <c r="EL16" s="1567">
        <v>32813.226620779991</v>
      </c>
      <c r="EM16" s="1567">
        <v>33483.24717109996</v>
      </c>
      <c r="EN16" s="381">
        <v>33717.168646980019</v>
      </c>
      <c r="EO16" s="380">
        <v>31588.825355120003</v>
      </c>
      <c r="EP16" s="1567">
        <v>37655.03435099998</v>
      </c>
      <c r="EQ16" s="1567">
        <v>35026.440284030345</v>
      </c>
      <c r="ER16" s="1567">
        <v>32742.576627041191</v>
      </c>
      <c r="ES16" s="1567">
        <v>33268.521327950388</v>
      </c>
      <c r="ET16" s="1567">
        <v>34204.076359255494</v>
      </c>
      <c r="EU16" s="1567">
        <v>35066.090795227974</v>
      </c>
      <c r="EV16" s="1567">
        <v>32452.181826391308</v>
      </c>
      <c r="EW16" s="1567">
        <v>36810.439474426094</v>
      </c>
      <c r="EX16" s="1567">
        <v>43539.313870354417</v>
      </c>
      <c r="EY16" s="1567">
        <v>43308.544494829985</v>
      </c>
      <c r="EZ16" s="381">
        <v>32198.246440746338</v>
      </c>
      <c r="FA16" s="380">
        <v>40391.134928960979</v>
      </c>
      <c r="FB16" s="1567">
        <v>45465.503212252261</v>
      </c>
      <c r="FC16" s="1567">
        <v>57157.450526376306</v>
      </c>
      <c r="FD16" s="1567">
        <v>47330.041114640058</v>
      </c>
      <c r="FE16" s="1567">
        <v>59222.939743816198</v>
      </c>
      <c r="FF16" s="1567">
        <v>57118.402063011017</v>
      </c>
      <c r="FG16" s="1567">
        <v>63011.353512390015</v>
      </c>
      <c r="FH16" s="1567">
        <v>60937.029488460037</v>
      </c>
      <c r="FI16" s="1567">
        <v>64771.510732518494</v>
      </c>
      <c r="FJ16" s="1567">
        <v>66807.501687780023</v>
      </c>
      <c r="FK16" s="1567">
        <v>65888.994033450013</v>
      </c>
      <c r="FL16" s="381">
        <v>59595.971939710107</v>
      </c>
      <c r="FM16" s="380">
        <v>68460.667604279995</v>
      </c>
      <c r="FN16" s="1567">
        <v>66975.507940912488</v>
      </c>
      <c r="FO16" s="1567">
        <v>67404.201301772599</v>
      </c>
      <c r="FP16" s="1567">
        <v>65507.176592675271</v>
      </c>
      <c r="FQ16" s="1567">
        <v>67728.637010128674</v>
      </c>
      <c r="FR16" s="1567">
        <v>70787.514006353973</v>
      </c>
      <c r="FS16" s="1567">
        <v>77987.342233939111</v>
      </c>
      <c r="FT16" s="1567">
        <v>76583.808795319972</v>
      </c>
      <c r="FU16" s="1567">
        <v>81144.136738019937</v>
      </c>
      <c r="FV16" s="1567">
        <v>83828.079113781394</v>
      </c>
      <c r="FW16" s="1567">
        <v>82969.399084244011</v>
      </c>
      <c r="FX16" s="381">
        <v>79062.391567510072</v>
      </c>
      <c r="FY16" s="380">
        <v>85468.118383399909</v>
      </c>
      <c r="FZ16" s="1567">
        <v>85354.405220081026</v>
      </c>
      <c r="GA16" s="1567">
        <v>96886.154083901114</v>
      </c>
      <c r="GB16" s="1567">
        <v>103897.86176619232</v>
      </c>
      <c r="GC16" s="1567">
        <v>119464.03307928842</v>
      </c>
      <c r="GD16" s="1567">
        <v>128958.81753374099</v>
      </c>
      <c r="GE16" s="1567">
        <v>133511.525432628</v>
      </c>
      <c r="GF16" s="1567">
        <v>133511.525432628</v>
      </c>
      <c r="GG16" s="1567">
        <v>141186.59116252101</v>
      </c>
      <c r="GH16" s="1567">
        <v>144608.21469691116</v>
      </c>
      <c r="GI16" s="1567">
        <v>158324.39349171991</v>
      </c>
      <c r="GJ16" s="381">
        <v>133726.54310772408</v>
      </c>
    </row>
    <row r="17" spans="1:192" ht="42" customHeight="1" thickBot="1" x14ac:dyDescent="0.5">
      <c r="A17" s="383" t="s">
        <v>140</v>
      </c>
      <c r="B17" s="384">
        <v>3743</v>
      </c>
      <c r="C17" s="384">
        <v>5102.99</v>
      </c>
      <c r="D17" s="384">
        <v>7620.2</v>
      </c>
      <c r="E17" s="384">
        <v>10415.7582</v>
      </c>
      <c r="F17" s="385">
        <v>14058.344916854216</v>
      </c>
      <c r="G17" s="384">
        <v>14353.320824404151</v>
      </c>
      <c r="H17" s="384">
        <v>14449.688116983985</v>
      </c>
      <c r="I17" s="384">
        <v>14471.282300000001</v>
      </c>
      <c r="J17" s="384">
        <v>14668.760399999999</v>
      </c>
      <c r="K17" s="384">
        <v>14749.8359</v>
      </c>
      <c r="L17" s="384">
        <v>15061.7302</v>
      </c>
      <c r="M17" s="384">
        <v>15214.4512</v>
      </c>
      <c r="N17" s="384">
        <v>15537.12961</v>
      </c>
      <c r="O17" s="384">
        <v>15782.912560000001</v>
      </c>
      <c r="P17" s="384">
        <v>16286.541999999999</v>
      </c>
      <c r="Q17" s="384">
        <v>16827.945</v>
      </c>
      <c r="R17" s="386">
        <v>17243.705484094073</v>
      </c>
      <c r="S17" s="387">
        <v>17639.902999999998</v>
      </c>
      <c r="T17" s="384">
        <v>17746.141500000002</v>
      </c>
      <c r="U17" s="384">
        <v>18234.8357</v>
      </c>
      <c r="V17" s="384">
        <v>18933.109799999998</v>
      </c>
      <c r="W17" s="384">
        <v>19057.1315</v>
      </c>
      <c r="X17" s="384">
        <v>19419.292000000001</v>
      </c>
      <c r="Y17" s="384">
        <v>19610.238499999999</v>
      </c>
      <c r="Z17" s="384">
        <v>19644.400517682316</v>
      </c>
      <c r="AA17" s="384">
        <v>20037.568126218914</v>
      </c>
      <c r="AB17" s="384">
        <v>20245.5690810864</v>
      </c>
      <c r="AC17" s="384">
        <v>21195.410230456426</v>
      </c>
      <c r="AD17" s="388">
        <v>21609.471702303999</v>
      </c>
      <c r="AE17" s="387">
        <v>22129.212215587588</v>
      </c>
      <c r="AF17" s="384">
        <v>22494.100827213646</v>
      </c>
      <c r="AG17" s="384">
        <v>22749.041084042503</v>
      </c>
      <c r="AH17" s="384">
        <v>23086.125114699029</v>
      </c>
      <c r="AI17" s="384">
        <v>24271.985813650746</v>
      </c>
      <c r="AJ17" s="384">
        <v>24787.532490120717</v>
      </c>
      <c r="AK17" s="384">
        <v>24574.444923128412</v>
      </c>
      <c r="AL17" s="384">
        <v>25203.712104702525</v>
      </c>
      <c r="AM17" s="384">
        <v>25281.281133235945</v>
      </c>
      <c r="AN17" s="384">
        <v>25940.401145187407</v>
      </c>
      <c r="AO17" s="384">
        <v>26530.703247099173</v>
      </c>
      <c r="AP17" s="388">
        <v>27424.648601016394</v>
      </c>
      <c r="AQ17" s="387">
        <v>27530.957473715251</v>
      </c>
      <c r="AR17" s="384">
        <v>28693.383169049364</v>
      </c>
      <c r="AS17" s="384">
        <v>28730.353026011246</v>
      </c>
      <c r="AT17" s="384">
        <v>30010.088226776897</v>
      </c>
      <c r="AU17" s="384">
        <v>30080.735342333486</v>
      </c>
      <c r="AV17" s="384">
        <v>30776.57161901264</v>
      </c>
      <c r="AW17" s="384">
        <v>31921.355413387628</v>
      </c>
      <c r="AX17" s="384">
        <v>32538.480055941727</v>
      </c>
      <c r="AY17" s="384">
        <v>34252.666747996765</v>
      </c>
      <c r="AZ17" s="384">
        <v>34305.200168951356</v>
      </c>
      <c r="BA17" s="384">
        <v>35211.391847808271</v>
      </c>
      <c r="BB17" s="388">
        <v>36229.713552310641</v>
      </c>
      <c r="BC17" s="384">
        <v>37264.540816166562</v>
      </c>
      <c r="BD17" s="384">
        <v>39242.080981539671</v>
      </c>
      <c r="BE17" s="384">
        <v>40170.168763817463</v>
      </c>
      <c r="BF17" s="384">
        <v>41742.449217895984</v>
      </c>
      <c r="BG17" s="384">
        <v>43111.763543069996</v>
      </c>
      <c r="BH17" s="384">
        <v>49821.05235133</v>
      </c>
      <c r="BI17" s="387">
        <v>49821.05235133</v>
      </c>
      <c r="BJ17" s="384">
        <v>52071.879598289997</v>
      </c>
      <c r="BK17" s="384">
        <v>54453.979947100001</v>
      </c>
      <c r="BL17" s="389">
        <v>54294.953393900003</v>
      </c>
      <c r="BM17" s="389">
        <v>55314.653676249996</v>
      </c>
      <c r="BN17" s="389">
        <v>58293.234618790011</v>
      </c>
      <c r="BO17" s="389">
        <v>52073.726253579996</v>
      </c>
      <c r="BP17" s="389">
        <v>57308.283479079982</v>
      </c>
      <c r="BQ17" s="389">
        <v>56412.287752060001</v>
      </c>
      <c r="BR17" s="389">
        <v>59437.094069740015</v>
      </c>
      <c r="BS17" s="389">
        <v>60209.192452589996</v>
      </c>
      <c r="BT17" s="390">
        <v>62464.084958289997</v>
      </c>
      <c r="BU17" s="389">
        <v>62763.964323970009</v>
      </c>
      <c r="BV17" s="389">
        <v>61952.323948540004</v>
      </c>
      <c r="BW17" s="389">
        <v>63815.025821220006</v>
      </c>
      <c r="BX17" s="391">
        <v>64215.761705149991</v>
      </c>
      <c r="BY17" s="391">
        <v>65164.605084750008</v>
      </c>
      <c r="BZ17" s="391">
        <v>66389.5459673</v>
      </c>
      <c r="CA17" s="391">
        <v>67079.130463709997</v>
      </c>
      <c r="CB17" s="391">
        <v>70334.437682870004</v>
      </c>
      <c r="CC17" s="391">
        <v>70886.248683459999</v>
      </c>
      <c r="CD17" s="391">
        <v>74035.195586600006</v>
      </c>
      <c r="CE17" s="391">
        <v>76649.671718119993</v>
      </c>
      <c r="CF17" s="391">
        <v>79297.185828389993</v>
      </c>
      <c r="CG17" s="392">
        <v>81765.288451900007</v>
      </c>
      <c r="CH17" s="391">
        <v>82910.676601110012</v>
      </c>
      <c r="CI17" s="391">
        <v>82705.905722649986</v>
      </c>
      <c r="CJ17" s="391">
        <v>83386.530477659981</v>
      </c>
      <c r="CK17" s="391">
        <v>83481.975150350001</v>
      </c>
      <c r="CL17" s="391">
        <v>85759.015858349987</v>
      </c>
      <c r="CM17" s="391">
        <v>88028.541409680009</v>
      </c>
      <c r="CN17" s="391">
        <v>85667.656436060017</v>
      </c>
      <c r="CO17" s="391">
        <v>86233.440640050001</v>
      </c>
      <c r="CP17" s="391">
        <v>89240.848160490001</v>
      </c>
      <c r="CQ17" s="391">
        <v>90268.043980179995</v>
      </c>
      <c r="CR17" s="393">
        <v>93300.484427270014</v>
      </c>
      <c r="CS17" s="392">
        <v>93249.129604469999</v>
      </c>
      <c r="CT17" s="391">
        <v>93367.03530552001</v>
      </c>
      <c r="CU17" s="391">
        <v>97811.060388030019</v>
      </c>
      <c r="CV17" s="391">
        <v>97569.566702809985</v>
      </c>
      <c r="CW17" s="391">
        <v>98164.428419300006</v>
      </c>
      <c r="CX17" s="391">
        <v>99366.88342292</v>
      </c>
      <c r="CY17" s="391">
        <v>103126.98113616002</v>
      </c>
      <c r="CZ17" s="391">
        <v>104339.01715456998</v>
      </c>
      <c r="DA17" s="391">
        <v>104831.24729087001</v>
      </c>
      <c r="DB17" s="391">
        <v>106222.75960339002</v>
      </c>
      <c r="DC17" s="391">
        <v>104455.92180834999</v>
      </c>
      <c r="DD17" s="393">
        <v>103353.17695436002</v>
      </c>
      <c r="DE17" s="392">
        <v>105427.47959716998</v>
      </c>
      <c r="DF17" s="391">
        <v>108802.76977560001</v>
      </c>
      <c r="DG17" s="391">
        <v>110641.22411174003</v>
      </c>
      <c r="DH17" s="391">
        <v>110972.97231422999</v>
      </c>
      <c r="DI17" s="391">
        <v>111044.53748273999</v>
      </c>
      <c r="DJ17" s="391">
        <v>113492.19754525</v>
      </c>
      <c r="DK17" s="391">
        <v>112603.51478832998</v>
      </c>
      <c r="DL17" s="391">
        <v>114793.64977464</v>
      </c>
      <c r="DM17" s="391">
        <v>118912.86817022</v>
      </c>
      <c r="DN17" s="391">
        <v>121484.85428453001</v>
      </c>
      <c r="DO17" s="391">
        <v>124868.01440681001</v>
      </c>
      <c r="DP17" s="393">
        <v>129697.90661202002</v>
      </c>
      <c r="DQ17" s="392">
        <v>129697.53190674999</v>
      </c>
      <c r="DR17" s="391">
        <v>129029.07760983438</v>
      </c>
      <c r="DS17" s="391">
        <v>134836.48749291</v>
      </c>
      <c r="DT17" s="391">
        <v>135352.27487614998</v>
      </c>
      <c r="DU17" s="391">
        <v>140456.209576163</v>
      </c>
      <c r="DV17" s="391">
        <v>140189.372852773</v>
      </c>
      <c r="DW17" s="391">
        <v>141466.64778079302</v>
      </c>
      <c r="DX17" s="391">
        <v>145595.39191173689</v>
      </c>
      <c r="DY17" s="391">
        <v>149205.46063465026</v>
      </c>
      <c r="DZ17" s="391">
        <v>152584.36403428455</v>
      </c>
      <c r="EA17" s="391">
        <v>152738.91795704805</v>
      </c>
      <c r="EB17" s="393">
        <v>152548.93571824988</v>
      </c>
      <c r="EC17" s="392">
        <v>152924.37148670995</v>
      </c>
      <c r="ED17" s="391">
        <v>155907.43449693834</v>
      </c>
      <c r="EE17" s="391">
        <v>159525.80094901999</v>
      </c>
      <c r="EF17" s="391">
        <v>159568.04358393463</v>
      </c>
      <c r="EG17" s="391">
        <v>163089.43669445027</v>
      </c>
      <c r="EH17" s="391">
        <v>166764.97828146719</v>
      </c>
      <c r="EI17" s="391">
        <v>169314.30819272445</v>
      </c>
      <c r="EJ17" s="391">
        <v>170396.19231313074</v>
      </c>
      <c r="EK17" s="391">
        <v>172691.78728969468</v>
      </c>
      <c r="EL17" s="391">
        <v>176650.35585195333</v>
      </c>
      <c r="EM17" s="391">
        <v>179721.15126812403</v>
      </c>
      <c r="EN17" s="393">
        <v>182412.90986378584</v>
      </c>
      <c r="EO17" s="392">
        <v>183907.76389855283</v>
      </c>
      <c r="EP17" s="391">
        <v>189613.79813424789</v>
      </c>
      <c r="EQ17" s="391">
        <v>196933.81106680084</v>
      </c>
      <c r="ER17" s="391">
        <v>197007.50843402118</v>
      </c>
      <c r="ES17" s="391">
        <v>196470.53557336979</v>
      </c>
      <c r="ET17" s="391">
        <v>200452.93313898626</v>
      </c>
      <c r="EU17" s="391">
        <v>205905.74141806175</v>
      </c>
      <c r="EV17" s="391">
        <v>207217.54568435944</v>
      </c>
      <c r="EW17" s="391">
        <v>220569.26426083618</v>
      </c>
      <c r="EX17" s="391">
        <v>250528.53460228443</v>
      </c>
      <c r="EY17" s="391">
        <v>253456.08455554067</v>
      </c>
      <c r="EZ17" s="393">
        <v>224266.86844800221</v>
      </c>
      <c r="FA17" s="392">
        <v>241517.92997900996</v>
      </c>
      <c r="FB17" s="391">
        <v>250899.94778457988</v>
      </c>
      <c r="FC17" s="391">
        <v>255612.02560888685</v>
      </c>
      <c r="FD17" s="391">
        <v>255343.21231460999</v>
      </c>
      <c r="FE17" s="391">
        <v>258979.43334421</v>
      </c>
      <c r="FF17" s="391">
        <v>263142.92718490103</v>
      </c>
      <c r="FG17" s="391">
        <v>264581.97131264006</v>
      </c>
      <c r="FH17" s="391">
        <v>266070.60809324001</v>
      </c>
      <c r="FI17" s="391">
        <v>271023.9454519999</v>
      </c>
      <c r="FJ17" s="391">
        <v>277512.07611033</v>
      </c>
      <c r="FK17" s="391">
        <v>286160.43077005999</v>
      </c>
      <c r="FL17" s="393">
        <v>294696.18613757001</v>
      </c>
      <c r="FM17" s="392">
        <v>300610.49772901001</v>
      </c>
      <c r="FN17" s="391">
        <v>310121.08039311256</v>
      </c>
      <c r="FO17" s="391">
        <v>321256.40394645254</v>
      </c>
      <c r="FP17" s="391">
        <v>329839.28070395254</v>
      </c>
      <c r="FQ17" s="391">
        <v>338269.54012108868</v>
      </c>
      <c r="FR17" s="391">
        <v>346524.60474936402</v>
      </c>
      <c r="FS17" s="391">
        <v>349797.8997029349</v>
      </c>
      <c r="FT17" s="391">
        <v>360333.82821166998</v>
      </c>
      <c r="FU17" s="391">
        <v>375597.65300352219</v>
      </c>
      <c r="FV17" s="391">
        <v>385111.52740690141</v>
      </c>
      <c r="FW17" s="391">
        <v>385422.94872246403</v>
      </c>
      <c r="FX17" s="393">
        <v>383618.39659463003</v>
      </c>
      <c r="FY17" s="392">
        <v>392629.57536100998</v>
      </c>
      <c r="FZ17" s="391">
        <v>403872.29565208103</v>
      </c>
      <c r="GA17" s="391">
        <v>409364.96991376107</v>
      </c>
      <c r="GB17" s="391">
        <v>408406.9427449918</v>
      </c>
      <c r="GC17" s="391">
        <v>393136.89289015782</v>
      </c>
      <c r="GD17" s="391">
        <v>401976.00708594098</v>
      </c>
      <c r="GE17" s="391">
        <v>423461.17967693071</v>
      </c>
      <c r="GF17" s="391">
        <v>427524.58712941798</v>
      </c>
      <c r="GG17" s="391">
        <v>444367.59893661103</v>
      </c>
      <c r="GH17" s="391">
        <f>GH4+GH7+GH8+GH12+GH15+GH16</f>
        <v>436862.18371736113</v>
      </c>
      <c r="GI17" s="391">
        <f>GI4+GI7+GI8+GI12+GI15+GI16</f>
        <v>451505.0375498599</v>
      </c>
      <c r="GJ17" s="393">
        <f>GJ4+GJ7+GJ8+GJ12+GJ15+GJ16</f>
        <v>459292.44785176404</v>
      </c>
    </row>
    <row r="18" spans="1:192" ht="42" customHeight="1" thickTop="1" x14ac:dyDescent="0.45">
      <c r="A18" s="195"/>
      <c r="R18" s="394"/>
      <c r="U18" s="394"/>
      <c r="W18" s="395"/>
      <c r="X18" s="395"/>
      <c r="AJ18" s="396"/>
      <c r="AT18" s="397"/>
      <c r="AU18" s="397"/>
      <c r="AV18" s="397"/>
      <c r="AW18" s="397"/>
      <c r="AX18" s="397"/>
      <c r="AY18" s="397"/>
      <c r="BU18" s="394"/>
      <c r="CB18" s="394"/>
      <c r="CC18" s="394"/>
      <c r="CY18" s="396"/>
      <c r="CZ18" s="396"/>
      <c r="DA18" s="396"/>
      <c r="DB18" s="396"/>
      <c r="DC18" s="396"/>
      <c r="DD18" s="396"/>
      <c r="DE18" s="396"/>
      <c r="DF18" s="396"/>
      <c r="DG18" s="396"/>
      <c r="DH18" s="396"/>
      <c r="DI18" s="396"/>
      <c r="DJ18" s="396"/>
      <c r="DK18" s="396"/>
      <c r="DL18" s="396"/>
      <c r="DM18" s="396"/>
      <c r="DN18" s="396"/>
      <c r="DO18" s="396"/>
      <c r="DP18" s="396"/>
      <c r="DQ18" s="396"/>
      <c r="DR18" s="396"/>
      <c r="DS18" s="396"/>
      <c r="DT18" s="396"/>
      <c r="DU18" s="396"/>
      <c r="DV18" s="396"/>
      <c r="DW18" s="396"/>
      <c r="DX18" s="396"/>
      <c r="DY18" s="396"/>
      <c r="DZ18" s="396"/>
      <c r="EA18" s="396"/>
      <c r="EB18" s="396"/>
      <c r="EC18" s="396"/>
      <c r="ED18" s="396"/>
      <c r="EE18" s="396"/>
      <c r="EF18" s="396"/>
      <c r="EG18" s="396"/>
      <c r="EH18" s="396"/>
      <c r="EI18" s="396"/>
      <c r="EJ18" s="396"/>
      <c r="EK18" s="396"/>
      <c r="EL18" s="396"/>
      <c r="EM18" s="396"/>
      <c r="EN18" s="396"/>
      <c r="EO18" s="396"/>
      <c r="EP18" s="396"/>
      <c r="EQ18" s="396"/>
      <c r="ER18" s="396"/>
      <c r="ES18" s="396"/>
      <c r="ET18" s="396"/>
      <c r="EU18" s="396"/>
      <c r="EV18" s="396"/>
      <c r="EW18" s="396"/>
      <c r="EX18" s="396"/>
      <c r="EY18" s="396"/>
      <c r="EZ18" s="396"/>
      <c r="FA18" s="396"/>
      <c r="FB18" s="396"/>
      <c r="FC18" s="396"/>
      <c r="FD18" s="396"/>
      <c r="FE18" s="396"/>
      <c r="FF18" s="396"/>
      <c r="FG18" s="396"/>
      <c r="FH18" s="396"/>
      <c r="FI18" s="396"/>
      <c r="FJ18" s="396"/>
      <c r="FK18" s="396"/>
      <c r="FL18" s="396"/>
      <c r="FM18" s="396"/>
      <c r="FN18" s="396"/>
      <c r="FO18" s="396"/>
      <c r="FP18" s="396"/>
      <c r="FQ18" s="396"/>
      <c r="FR18" s="396"/>
      <c r="FS18" s="396"/>
      <c r="FT18" s="396"/>
      <c r="FU18" s="396"/>
      <c r="FV18" s="396"/>
      <c r="FW18" s="396"/>
      <c r="FX18" s="396"/>
      <c r="FY18" s="396"/>
      <c r="FZ18" s="396"/>
      <c r="GA18" s="396"/>
      <c r="GB18" s="396"/>
      <c r="GC18" s="396"/>
      <c r="GD18" s="396"/>
      <c r="GE18" s="396"/>
      <c r="GF18" s="396"/>
      <c r="GG18" s="396"/>
      <c r="GH18" s="396"/>
      <c r="GI18" s="396"/>
      <c r="GJ18" s="396"/>
    </row>
    <row r="19" spans="1:192" ht="42" customHeight="1" x14ac:dyDescent="0.4">
      <c r="A19" s="398"/>
    </row>
    <row r="20" spans="1:192" ht="42" customHeight="1" x14ac:dyDescent="0.4"/>
  </sheetData>
  <mergeCells count="16">
    <mergeCell ref="BI2:BT2"/>
    <mergeCell ref="A2:A3"/>
    <mergeCell ref="S2:AD2"/>
    <mergeCell ref="AE2:AP2"/>
    <mergeCell ref="AQ2:BB2"/>
    <mergeCell ref="BC2:BH2"/>
    <mergeCell ref="EO2:EZ2"/>
    <mergeCell ref="FA2:FL2"/>
    <mergeCell ref="FM2:FX2"/>
    <mergeCell ref="FY2:GJ2"/>
    <mergeCell ref="BU2:CF2"/>
    <mergeCell ref="CG2:CR2"/>
    <mergeCell ref="CS2:DD2"/>
    <mergeCell ref="DE2:DP2"/>
    <mergeCell ref="DQ2:EB2"/>
    <mergeCell ref="EC2:EN2"/>
  </mergeCells>
  <phoneticPr fontId="153" type="noConversion"/>
  <printOptions horizontalCentered="1"/>
  <pageMargins left="0" right="0" top="0.49370078740157503" bottom="1.0629921259842501" header="0.511811023622047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969F3-4E6D-4B8A-87A0-3A87E0511E15}">
  <dimension ref="A1:GN54"/>
  <sheetViews>
    <sheetView showGridLines="0" view="pageBreakPreview" zoomScale="70" zoomScaleNormal="100" zoomScaleSheetLayoutView="70" workbookViewId="0">
      <pane xSplit="1" ySplit="3" topLeftCell="GB4" activePane="bottomRight" state="frozen"/>
      <selection activeCell="FZ29" sqref="FZ29"/>
      <selection pane="topRight" activeCell="FZ29" sqref="FZ29"/>
      <selection pane="bottomLeft" activeCell="FZ29" sqref="FZ29"/>
      <selection pane="bottomRight" activeCell="FZ29" sqref="FZ29"/>
    </sheetView>
  </sheetViews>
  <sheetFormatPr defaultRowHeight="17" x14ac:dyDescent="0.4"/>
  <cols>
    <col min="1" max="1" width="41.1796875" customWidth="1"/>
    <col min="2" max="2" width="52.6328125" hidden="1" customWidth="1"/>
    <col min="3" max="3" width="10.453125" hidden="1" customWidth="1"/>
    <col min="4" max="4" width="0.1796875" hidden="1" customWidth="1"/>
    <col min="5" max="5" width="3.453125" hidden="1" customWidth="1"/>
    <col min="6" max="6" width="14.54296875" hidden="1" customWidth="1"/>
    <col min="7" max="10" width="11.54296875" hidden="1" customWidth="1"/>
    <col min="11" max="11" width="1" hidden="1" customWidth="1"/>
    <col min="12" max="17" width="11.54296875" hidden="1" customWidth="1"/>
    <col min="18" max="18" width="11.81640625" hidden="1" customWidth="1"/>
    <col min="19" max="19" width="11.54296875" hidden="1" customWidth="1"/>
    <col min="20" max="20" width="2.1796875" hidden="1" customWidth="1"/>
    <col min="21" max="21" width="2.54296875" hidden="1" customWidth="1"/>
    <col min="22" max="22" width="11.81640625" hidden="1" customWidth="1"/>
    <col min="23" max="23" width="11.54296875" hidden="1" customWidth="1"/>
    <col min="24" max="24" width="11.1796875" hidden="1" customWidth="1"/>
    <col min="25" max="25" width="11.453125" hidden="1" customWidth="1"/>
    <col min="26" max="27" width="11.54296875" hidden="1" customWidth="1"/>
    <col min="28" max="28" width="11.81640625" hidden="1" customWidth="1"/>
    <col min="29" max="30" width="11.54296875" hidden="1" customWidth="1"/>
    <col min="31" max="31" width="12.453125" hidden="1" customWidth="1"/>
    <col min="32" max="32" width="1.54296875" hidden="1" customWidth="1"/>
    <col min="33" max="33" width="11.1796875" hidden="1" customWidth="1"/>
    <col min="34" max="34" width="12.1796875" hidden="1" customWidth="1"/>
    <col min="35" max="36" width="12.81640625" hidden="1" customWidth="1"/>
    <col min="37" max="37" width="12.453125" hidden="1" customWidth="1"/>
    <col min="38" max="41" width="11.54296875" hidden="1" customWidth="1"/>
    <col min="42" max="43" width="14" hidden="1" customWidth="1"/>
    <col min="44" max="44" width="12.453125" hidden="1" customWidth="1"/>
    <col min="45" max="45" width="2.1796875" hidden="1" customWidth="1"/>
    <col min="46" max="46" width="12" hidden="1" customWidth="1"/>
    <col min="47" max="47" width="11.81640625" hidden="1" customWidth="1"/>
    <col min="48" max="48" width="12.453125" hidden="1" customWidth="1"/>
    <col min="49" max="51" width="13.1796875" hidden="1" customWidth="1"/>
    <col min="52" max="52" width="13" hidden="1" customWidth="1"/>
    <col min="53" max="53" width="13.1796875" hidden="1" customWidth="1"/>
    <col min="54" max="54" width="13" hidden="1" customWidth="1"/>
    <col min="55" max="57" width="12.453125" hidden="1" customWidth="1"/>
    <col min="58" max="58" width="2.1796875" hidden="1" customWidth="1"/>
    <col min="59" max="64" width="12.453125" hidden="1" customWidth="1"/>
    <col min="65" max="66" width="12.54296875" style="435" hidden="1" customWidth="1"/>
    <col min="67" max="67" width="12.81640625" style="435" hidden="1" customWidth="1"/>
    <col min="68" max="76" width="13" style="2" hidden="1" customWidth="1"/>
    <col min="77" max="79" width="13.1796875" style="2" hidden="1" customWidth="1"/>
    <col min="80" max="82" width="13.1796875" style="437" hidden="1" customWidth="1"/>
    <col min="83" max="85" width="13.453125" style="2" hidden="1" customWidth="1"/>
    <col min="86" max="127" width="13.453125" hidden="1" customWidth="1"/>
    <col min="128" max="128" width="15" hidden="1" customWidth="1"/>
    <col min="129" max="132" width="14.81640625" hidden="1" customWidth="1"/>
    <col min="133" max="133" width="15" hidden="1" customWidth="1"/>
    <col min="134" max="134" width="14.81640625" hidden="1" customWidth="1"/>
    <col min="135" max="135" width="15.81640625" hidden="1" customWidth="1"/>
    <col min="136" max="136" width="16.1796875" hidden="1" customWidth="1"/>
    <col min="137" max="137" width="15.1796875" hidden="1" customWidth="1"/>
    <col min="138" max="138" width="14.81640625" hidden="1" customWidth="1"/>
    <col min="139" max="139" width="16.1796875" hidden="1" customWidth="1"/>
    <col min="140" max="148" width="15" hidden="1" customWidth="1"/>
    <col min="149" max="153" width="12.81640625" hidden="1" customWidth="1"/>
    <col min="154" max="160" width="15" hidden="1" customWidth="1"/>
    <col min="161" max="168" width="14.453125" hidden="1" customWidth="1"/>
    <col min="169" max="183" width="15" hidden="1" customWidth="1"/>
    <col min="184" max="196" width="15" customWidth="1"/>
  </cols>
  <sheetData>
    <row r="1" spans="1:196" ht="37.5" customHeight="1" thickBot="1" x14ac:dyDescent="0.5">
      <c r="A1" s="197" t="s">
        <v>203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  <c r="AR1" s="399"/>
      <c r="AS1" s="399"/>
      <c r="AT1" s="399"/>
      <c r="AU1" s="399"/>
      <c r="AV1" s="399"/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399"/>
      <c r="BK1" s="399"/>
      <c r="BL1" s="399"/>
      <c r="BM1" s="399"/>
      <c r="BN1" s="399"/>
      <c r="BO1" s="399"/>
      <c r="BP1" s="399"/>
      <c r="BQ1" s="399"/>
      <c r="BR1" s="399"/>
      <c r="BS1" s="399"/>
      <c r="BT1" s="399"/>
      <c r="BU1" s="399"/>
      <c r="BV1" s="399"/>
      <c r="BW1" s="199"/>
      <c r="BX1" s="199"/>
      <c r="BY1" s="199"/>
      <c r="BZ1" s="199"/>
      <c r="CA1" s="199"/>
      <c r="CB1" s="400"/>
      <c r="CC1" s="400"/>
      <c r="CD1" s="400"/>
      <c r="CE1" s="199"/>
      <c r="CF1" s="199"/>
      <c r="CG1" s="199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400"/>
      <c r="CV1" s="400"/>
      <c r="CW1" s="400"/>
      <c r="CX1" s="400"/>
      <c r="CY1" s="400"/>
      <c r="CZ1" s="400"/>
      <c r="DA1" s="400"/>
      <c r="DB1" s="400"/>
      <c r="DC1" s="400"/>
      <c r="DD1" s="400"/>
      <c r="DE1" s="400"/>
      <c r="DF1" s="400"/>
      <c r="DG1" s="400"/>
      <c r="DH1" s="400"/>
      <c r="DI1" s="400"/>
      <c r="DJ1" s="400"/>
      <c r="DK1" s="400"/>
      <c r="DL1" s="400"/>
      <c r="DM1" s="400"/>
      <c r="DN1" s="400"/>
      <c r="DO1" s="400"/>
      <c r="DP1" s="400"/>
      <c r="DQ1" s="400"/>
      <c r="DR1" s="400"/>
      <c r="DS1" s="400"/>
      <c r="DT1" s="400"/>
      <c r="DU1" s="400"/>
      <c r="DV1" s="400"/>
      <c r="DW1" s="400"/>
      <c r="DX1" s="400"/>
      <c r="DY1" s="400"/>
      <c r="DZ1" s="400"/>
      <c r="EA1" s="400"/>
      <c r="EB1" s="400"/>
      <c r="EC1" s="400"/>
      <c r="ED1" s="400"/>
      <c r="EE1" s="400"/>
      <c r="EF1" s="400"/>
      <c r="EG1" s="400"/>
      <c r="EH1" s="400"/>
      <c r="EI1" s="400"/>
      <c r="EJ1" s="400"/>
      <c r="EK1" s="400"/>
      <c r="EL1" s="400"/>
      <c r="EM1" s="400"/>
      <c r="EN1" s="400"/>
      <c r="EO1" s="400"/>
      <c r="EP1" s="400"/>
      <c r="EQ1" s="400"/>
      <c r="ER1" s="400"/>
      <c r="ES1" s="400"/>
      <c r="ET1" s="400"/>
      <c r="EU1" s="400"/>
      <c r="EV1" s="400"/>
      <c r="EW1" s="400"/>
      <c r="EX1" s="400"/>
      <c r="EY1" s="400"/>
      <c r="EZ1" s="400"/>
      <c r="FA1" s="400"/>
      <c r="FB1" s="400"/>
      <c r="FC1" s="400"/>
      <c r="FD1" s="400"/>
      <c r="FE1" s="400"/>
      <c r="FF1" s="400"/>
      <c r="FG1" s="400"/>
      <c r="FH1" s="400"/>
      <c r="FI1" s="400"/>
      <c r="FJ1" s="400"/>
      <c r="FK1" s="400"/>
      <c r="FL1" s="400"/>
      <c r="FM1" s="400"/>
      <c r="FN1" s="400"/>
      <c r="FO1" s="400"/>
      <c r="FP1" s="400"/>
      <c r="FQ1" s="400"/>
      <c r="FR1" s="400"/>
      <c r="FS1" s="400"/>
      <c r="FT1" s="400"/>
      <c r="FU1" s="400"/>
      <c r="FV1" s="400"/>
      <c r="FW1" s="400"/>
      <c r="FX1" s="400"/>
      <c r="FY1" s="400"/>
      <c r="FZ1" s="400"/>
      <c r="GA1" s="400"/>
      <c r="GB1" s="400"/>
      <c r="GC1" s="400"/>
      <c r="GD1" s="400"/>
      <c r="GE1" s="400"/>
      <c r="GF1" s="400"/>
      <c r="GG1" s="400"/>
      <c r="GH1" s="400"/>
      <c r="GI1" s="400"/>
      <c r="GJ1" s="400"/>
      <c r="GK1" s="400"/>
      <c r="GL1" s="400"/>
      <c r="GM1" s="400"/>
      <c r="GN1" s="400"/>
    </row>
    <row r="2" spans="1:196" ht="27.75" customHeight="1" thickTop="1" thickBot="1" x14ac:dyDescent="0.5">
      <c r="A2" s="1975" t="s">
        <v>129</v>
      </c>
      <c r="B2" s="1568" t="s">
        <v>171</v>
      </c>
      <c r="C2" s="1568" t="s">
        <v>172</v>
      </c>
      <c r="D2" s="1568" t="s">
        <v>173</v>
      </c>
      <c r="E2" s="1977" t="s">
        <v>204</v>
      </c>
      <c r="F2" s="1568">
        <v>2009</v>
      </c>
      <c r="G2" s="1568" t="s">
        <v>205</v>
      </c>
      <c r="H2" s="1568" t="s">
        <v>206</v>
      </c>
      <c r="I2" s="1568" t="s">
        <v>207</v>
      </c>
      <c r="J2" s="1568" t="s">
        <v>208</v>
      </c>
      <c r="K2" s="1568" t="s">
        <v>209</v>
      </c>
      <c r="L2" s="1568" t="s">
        <v>210</v>
      </c>
      <c r="M2" s="1568" t="s">
        <v>211</v>
      </c>
      <c r="N2" s="1568" t="s">
        <v>212</v>
      </c>
      <c r="O2" s="1568" t="s">
        <v>213</v>
      </c>
      <c r="P2" s="1568" t="s">
        <v>214</v>
      </c>
      <c r="Q2" s="1568" t="s">
        <v>215</v>
      </c>
      <c r="R2" s="401">
        <v>2010</v>
      </c>
      <c r="S2" s="402">
        <v>2011</v>
      </c>
      <c r="T2" s="402"/>
      <c r="U2" s="402"/>
      <c r="V2" s="402"/>
      <c r="W2" s="402"/>
      <c r="X2" s="402"/>
      <c r="Y2" s="402"/>
      <c r="Z2" s="402"/>
      <c r="AA2" s="402"/>
      <c r="AB2" s="402"/>
      <c r="AC2" s="402"/>
      <c r="AD2" s="402"/>
      <c r="AE2" s="403">
        <v>2011</v>
      </c>
      <c r="AF2" s="404"/>
      <c r="AG2" s="1979">
        <v>2012</v>
      </c>
      <c r="AH2" s="1979"/>
      <c r="AI2" s="1979"/>
      <c r="AJ2" s="1979"/>
      <c r="AK2" s="1979"/>
      <c r="AL2" s="1979"/>
      <c r="AM2" s="1979"/>
      <c r="AN2" s="1979"/>
      <c r="AO2" s="1979"/>
      <c r="AP2" s="1979"/>
      <c r="AQ2" s="1979"/>
      <c r="AR2" s="1979"/>
      <c r="AS2" s="404"/>
      <c r="AT2" s="1979">
        <v>2013</v>
      </c>
      <c r="AU2" s="1979"/>
      <c r="AV2" s="1979"/>
      <c r="AW2" s="1979"/>
      <c r="AX2" s="1979"/>
      <c r="AY2" s="1979"/>
      <c r="AZ2" s="1979"/>
      <c r="BA2" s="1979"/>
      <c r="BB2" s="1979"/>
      <c r="BC2" s="1979"/>
      <c r="BD2" s="1979"/>
      <c r="BE2" s="1979"/>
      <c r="BF2" s="404"/>
      <c r="BG2" s="405">
        <v>2014</v>
      </c>
      <c r="BH2" s="406"/>
      <c r="BI2" s="406"/>
      <c r="BJ2" s="406"/>
      <c r="BK2" s="406"/>
      <c r="BL2" s="407">
        <v>2014</v>
      </c>
      <c r="BM2" s="1962">
        <v>2015</v>
      </c>
      <c r="BN2" s="1962"/>
      <c r="BO2" s="1962"/>
      <c r="BP2" s="1962"/>
      <c r="BQ2" s="1962"/>
      <c r="BR2" s="1962"/>
      <c r="BS2" s="1962"/>
      <c r="BT2" s="1962"/>
      <c r="BU2" s="1962"/>
      <c r="BV2" s="212"/>
      <c r="BW2" s="212"/>
      <c r="BX2" s="212"/>
      <c r="BY2" s="1961">
        <v>2016</v>
      </c>
      <c r="BZ2" s="1962"/>
      <c r="CA2" s="1962"/>
      <c r="CB2" s="1962"/>
      <c r="CC2" s="1962"/>
      <c r="CD2" s="1962"/>
      <c r="CE2" s="1962"/>
      <c r="CF2" s="1962"/>
      <c r="CG2" s="1962"/>
      <c r="CH2" s="1962"/>
      <c r="CI2" s="1962"/>
      <c r="CJ2" s="1963"/>
      <c r="CK2" s="1961" t="s">
        <v>216</v>
      </c>
      <c r="CL2" s="1962"/>
      <c r="CM2" s="1962"/>
      <c r="CN2" s="1962"/>
      <c r="CO2" s="1962"/>
      <c r="CP2" s="1962"/>
      <c r="CQ2" s="1962"/>
      <c r="CR2" s="1962"/>
      <c r="CS2" s="1962"/>
      <c r="CT2" s="1962"/>
      <c r="CU2" s="1962"/>
      <c r="CV2" s="1963"/>
      <c r="CW2" s="1961">
        <v>2018</v>
      </c>
      <c r="CX2" s="1962"/>
      <c r="CY2" s="1962"/>
      <c r="CZ2" s="1962"/>
      <c r="DA2" s="1962"/>
      <c r="DB2" s="1962"/>
      <c r="DC2" s="1962"/>
      <c r="DD2" s="1962"/>
      <c r="DE2" s="1962"/>
      <c r="DF2" s="1962"/>
      <c r="DG2" s="1962"/>
      <c r="DH2" s="1963"/>
      <c r="DI2" s="1964">
        <v>2019</v>
      </c>
      <c r="DJ2" s="1965"/>
      <c r="DK2" s="1965"/>
      <c r="DL2" s="1965"/>
      <c r="DM2" s="1965"/>
      <c r="DN2" s="1965"/>
      <c r="DO2" s="1965"/>
      <c r="DP2" s="1965"/>
      <c r="DQ2" s="1965"/>
      <c r="DR2" s="1965"/>
      <c r="DS2" s="1965"/>
      <c r="DT2" s="1966"/>
      <c r="DU2" s="1961">
        <v>2020</v>
      </c>
      <c r="DV2" s="1962"/>
      <c r="DW2" s="1962"/>
      <c r="DX2" s="1962"/>
      <c r="DY2" s="1962"/>
      <c r="DZ2" s="1962"/>
      <c r="EA2" s="1962"/>
      <c r="EB2" s="1962"/>
      <c r="EC2" s="1962"/>
      <c r="ED2" s="1962"/>
      <c r="EE2" s="1962"/>
      <c r="EF2" s="1963"/>
      <c r="EG2" s="1961">
        <v>2021</v>
      </c>
      <c r="EH2" s="1962"/>
      <c r="EI2" s="1962"/>
      <c r="EJ2" s="1962"/>
      <c r="EK2" s="1962"/>
      <c r="EL2" s="1962"/>
      <c r="EM2" s="1962"/>
      <c r="EN2" s="1962"/>
      <c r="EO2" s="1962"/>
      <c r="EP2" s="1962"/>
      <c r="EQ2" s="1962"/>
      <c r="ER2" s="1963"/>
      <c r="ES2" s="1961">
        <v>2022</v>
      </c>
      <c r="ET2" s="1962"/>
      <c r="EU2" s="1962"/>
      <c r="EV2" s="1962"/>
      <c r="EW2" s="1962"/>
      <c r="EX2" s="1962"/>
      <c r="EY2" s="1962"/>
      <c r="EZ2" s="1962"/>
      <c r="FA2" s="1962"/>
      <c r="FB2" s="1962"/>
      <c r="FC2" s="1962"/>
      <c r="FD2" s="1963"/>
      <c r="FE2" s="1961">
        <v>2023</v>
      </c>
      <c r="FF2" s="1962"/>
      <c r="FG2" s="1962"/>
      <c r="FH2" s="1962"/>
      <c r="FI2" s="1962"/>
      <c r="FJ2" s="1962"/>
      <c r="FK2" s="1962"/>
      <c r="FL2" s="1962"/>
      <c r="FM2" s="1962"/>
      <c r="FN2" s="1962"/>
      <c r="FO2" s="1962"/>
      <c r="FP2" s="1963"/>
      <c r="FQ2" s="1961">
        <v>2024</v>
      </c>
      <c r="FR2" s="1962"/>
      <c r="FS2" s="1962"/>
      <c r="FT2" s="1962"/>
      <c r="FU2" s="1962"/>
      <c r="FV2" s="1962"/>
      <c r="FW2" s="1962"/>
      <c r="FX2" s="1962"/>
      <c r="FY2" s="1962"/>
      <c r="FZ2" s="1962"/>
      <c r="GA2" s="1962"/>
      <c r="GB2" s="1963"/>
      <c r="GC2" s="1961">
        <v>2025</v>
      </c>
      <c r="GD2" s="1962"/>
      <c r="GE2" s="1962"/>
      <c r="GF2" s="1962"/>
      <c r="GG2" s="1962"/>
      <c r="GH2" s="1962"/>
      <c r="GI2" s="1962"/>
      <c r="GJ2" s="1962"/>
      <c r="GK2" s="1962"/>
      <c r="GL2" s="1962"/>
      <c r="GM2" s="1962"/>
      <c r="GN2" s="1963"/>
    </row>
    <row r="3" spans="1:196" ht="27.75" customHeight="1" thickTop="1" thickBot="1" x14ac:dyDescent="0.5">
      <c r="A3" s="1976"/>
      <c r="B3" s="408"/>
      <c r="C3" s="408"/>
      <c r="D3" s="408"/>
      <c r="E3" s="1978"/>
      <c r="F3" s="409" t="s">
        <v>90</v>
      </c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10" t="s">
        <v>90</v>
      </c>
      <c r="S3" s="411" t="s">
        <v>79</v>
      </c>
      <c r="T3" s="412" t="s">
        <v>80</v>
      </c>
      <c r="U3" s="412"/>
      <c r="V3" s="412" t="s">
        <v>81</v>
      </c>
      <c r="W3" s="412" t="s">
        <v>82</v>
      </c>
      <c r="X3" s="412" t="s">
        <v>83</v>
      </c>
      <c r="Y3" s="412" t="s">
        <v>84</v>
      </c>
      <c r="Z3" s="412" t="s">
        <v>85</v>
      </c>
      <c r="AA3" s="412" t="s">
        <v>86</v>
      </c>
      <c r="AB3" s="412" t="s">
        <v>87</v>
      </c>
      <c r="AC3" s="412" t="s">
        <v>88</v>
      </c>
      <c r="AD3" s="412" t="s">
        <v>89</v>
      </c>
      <c r="AE3" s="411" t="s">
        <v>90</v>
      </c>
      <c r="AF3" s="412"/>
      <c r="AG3" s="412" t="s">
        <v>79</v>
      </c>
      <c r="AH3" s="412" t="s">
        <v>80</v>
      </c>
      <c r="AI3" s="412" t="s">
        <v>81</v>
      </c>
      <c r="AJ3" s="412" t="s">
        <v>82</v>
      </c>
      <c r="AK3" s="412" t="s">
        <v>83</v>
      </c>
      <c r="AL3" s="412" t="s">
        <v>84</v>
      </c>
      <c r="AM3" s="412" t="s">
        <v>85</v>
      </c>
      <c r="AN3" s="412" t="s">
        <v>86</v>
      </c>
      <c r="AO3" s="412" t="s">
        <v>87</v>
      </c>
      <c r="AP3" s="412" t="s">
        <v>88</v>
      </c>
      <c r="AQ3" s="412" t="s">
        <v>89</v>
      </c>
      <c r="AR3" s="413" t="s">
        <v>90</v>
      </c>
      <c r="AS3" s="412"/>
      <c r="AT3" s="412" t="s">
        <v>79</v>
      </c>
      <c r="AU3" s="412" t="s">
        <v>80</v>
      </c>
      <c r="AV3" s="412" t="s">
        <v>81</v>
      </c>
      <c r="AW3" s="412" t="s">
        <v>82</v>
      </c>
      <c r="AX3" s="412" t="s">
        <v>83</v>
      </c>
      <c r="AY3" s="412" t="s">
        <v>84</v>
      </c>
      <c r="AZ3" s="412" t="s">
        <v>91</v>
      </c>
      <c r="BA3" s="412" t="s">
        <v>86</v>
      </c>
      <c r="BB3" s="414" t="s">
        <v>87</v>
      </c>
      <c r="BC3" s="414" t="s">
        <v>88</v>
      </c>
      <c r="BD3" s="414" t="s">
        <v>89</v>
      </c>
      <c r="BE3" s="414" t="s">
        <v>90</v>
      </c>
      <c r="BF3" s="412"/>
      <c r="BG3" s="411" t="s">
        <v>79</v>
      </c>
      <c r="BH3" s="412" t="s">
        <v>80</v>
      </c>
      <c r="BI3" s="412" t="s">
        <v>81</v>
      </c>
      <c r="BJ3" s="412" t="s">
        <v>82</v>
      </c>
      <c r="BK3" s="412" t="s">
        <v>83</v>
      </c>
      <c r="BL3" s="415" t="s">
        <v>90</v>
      </c>
      <c r="BM3" s="222" t="s">
        <v>79</v>
      </c>
      <c r="BN3" s="222" t="s">
        <v>80</v>
      </c>
      <c r="BO3" s="222" t="s">
        <v>81</v>
      </c>
      <c r="BP3" s="222" t="s">
        <v>82</v>
      </c>
      <c r="BQ3" s="222" t="s">
        <v>83</v>
      </c>
      <c r="BR3" s="222" t="s">
        <v>84</v>
      </c>
      <c r="BS3" s="222" t="s">
        <v>85</v>
      </c>
      <c r="BT3" s="222" t="s">
        <v>86</v>
      </c>
      <c r="BU3" s="222" t="s">
        <v>87</v>
      </c>
      <c r="BV3" s="223" t="s">
        <v>88</v>
      </c>
      <c r="BW3" s="223" t="s">
        <v>89</v>
      </c>
      <c r="BX3" s="226" t="s">
        <v>90</v>
      </c>
      <c r="BY3" s="225" t="s">
        <v>79</v>
      </c>
      <c r="BZ3" s="223" t="s">
        <v>80</v>
      </c>
      <c r="CA3" s="223" t="s">
        <v>81</v>
      </c>
      <c r="CB3" s="223" t="s">
        <v>82</v>
      </c>
      <c r="CC3" s="223" t="s">
        <v>83</v>
      </c>
      <c r="CD3" s="223" t="s">
        <v>84</v>
      </c>
      <c r="CE3" s="223" t="s">
        <v>85</v>
      </c>
      <c r="CF3" s="223" t="s">
        <v>86</v>
      </c>
      <c r="CG3" s="223" t="s">
        <v>87</v>
      </c>
      <c r="CH3" s="223" t="s">
        <v>88</v>
      </c>
      <c r="CI3" s="223" t="s">
        <v>89</v>
      </c>
      <c r="CJ3" s="223" t="s">
        <v>90</v>
      </c>
      <c r="CK3" s="225" t="s">
        <v>79</v>
      </c>
      <c r="CL3" s="223" t="s">
        <v>80</v>
      </c>
      <c r="CM3" s="223" t="s">
        <v>81</v>
      </c>
      <c r="CN3" s="223" t="s">
        <v>82</v>
      </c>
      <c r="CO3" s="223" t="s">
        <v>83</v>
      </c>
      <c r="CP3" s="223" t="s">
        <v>84</v>
      </c>
      <c r="CQ3" s="223" t="s">
        <v>85</v>
      </c>
      <c r="CR3" s="223" t="s">
        <v>86</v>
      </c>
      <c r="CS3" s="223" t="s">
        <v>87</v>
      </c>
      <c r="CT3" s="223" t="s">
        <v>88</v>
      </c>
      <c r="CU3" s="223" t="s">
        <v>89</v>
      </c>
      <c r="CV3" s="226" t="s">
        <v>90</v>
      </c>
      <c r="CW3" s="223" t="s">
        <v>79</v>
      </c>
      <c r="CX3" s="223" t="s">
        <v>80</v>
      </c>
      <c r="CY3" s="223" t="s">
        <v>81</v>
      </c>
      <c r="CZ3" s="223" t="s">
        <v>82</v>
      </c>
      <c r="DA3" s="223" t="s">
        <v>83</v>
      </c>
      <c r="DB3" s="223" t="s">
        <v>84</v>
      </c>
      <c r="DC3" s="223" t="s">
        <v>85</v>
      </c>
      <c r="DD3" s="223" t="s">
        <v>86</v>
      </c>
      <c r="DE3" s="223" t="s">
        <v>87</v>
      </c>
      <c r="DF3" s="223" t="s">
        <v>88</v>
      </c>
      <c r="DG3" s="223" t="s">
        <v>89</v>
      </c>
      <c r="DH3" s="226" t="s">
        <v>90</v>
      </c>
      <c r="DI3" s="225" t="s">
        <v>79</v>
      </c>
      <c r="DJ3" s="223" t="s">
        <v>80</v>
      </c>
      <c r="DK3" s="223" t="s">
        <v>81</v>
      </c>
      <c r="DL3" s="223" t="s">
        <v>82</v>
      </c>
      <c r="DM3" s="223" t="s">
        <v>83</v>
      </c>
      <c r="DN3" s="223" t="s">
        <v>84</v>
      </c>
      <c r="DO3" s="223" t="s">
        <v>85</v>
      </c>
      <c r="DP3" s="223" t="s">
        <v>86</v>
      </c>
      <c r="DQ3" s="223" t="s">
        <v>87</v>
      </c>
      <c r="DR3" s="223" t="s">
        <v>88</v>
      </c>
      <c r="DS3" s="223" t="s">
        <v>89</v>
      </c>
      <c r="DT3" s="226" t="s">
        <v>90</v>
      </c>
      <c r="DU3" s="225" t="s">
        <v>79</v>
      </c>
      <c r="DV3" s="223" t="s">
        <v>80</v>
      </c>
      <c r="DW3" s="223" t="s">
        <v>81</v>
      </c>
      <c r="DX3" s="223" t="s">
        <v>82</v>
      </c>
      <c r="DY3" s="223" t="s">
        <v>83</v>
      </c>
      <c r="DZ3" s="223" t="s">
        <v>84</v>
      </c>
      <c r="EA3" s="223" t="s">
        <v>85</v>
      </c>
      <c r="EB3" s="223" t="s">
        <v>86</v>
      </c>
      <c r="EC3" s="223" t="s">
        <v>87</v>
      </c>
      <c r="ED3" s="223" t="s">
        <v>88</v>
      </c>
      <c r="EE3" s="223" t="s">
        <v>89</v>
      </c>
      <c r="EF3" s="226" t="s">
        <v>90</v>
      </c>
      <c r="EG3" s="225" t="s">
        <v>79</v>
      </c>
      <c r="EH3" s="223" t="s">
        <v>80</v>
      </c>
      <c r="EI3" s="223" t="s">
        <v>81</v>
      </c>
      <c r="EJ3" s="223" t="s">
        <v>82</v>
      </c>
      <c r="EK3" s="223" t="s">
        <v>83</v>
      </c>
      <c r="EL3" s="223" t="s">
        <v>84</v>
      </c>
      <c r="EM3" s="223" t="s">
        <v>85</v>
      </c>
      <c r="EN3" s="223" t="s">
        <v>86</v>
      </c>
      <c r="EO3" s="223" t="s">
        <v>87</v>
      </c>
      <c r="EP3" s="223" t="s">
        <v>88</v>
      </c>
      <c r="EQ3" s="223" t="s">
        <v>89</v>
      </c>
      <c r="ER3" s="226" t="s">
        <v>90</v>
      </c>
      <c r="ES3" s="225" t="s">
        <v>79</v>
      </c>
      <c r="ET3" s="223" t="s">
        <v>80</v>
      </c>
      <c r="EU3" s="223" t="s">
        <v>81</v>
      </c>
      <c r="EV3" s="223" t="s">
        <v>82</v>
      </c>
      <c r="EW3" s="223" t="s">
        <v>83</v>
      </c>
      <c r="EX3" s="223" t="s">
        <v>84</v>
      </c>
      <c r="EY3" s="223" t="s">
        <v>85</v>
      </c>
      <c r="EZ3" s="223" t="s">
        <v>86</v>
      </c>
      <c r="FA3" s="223" t="s">
        <v>87</v>
      </c>
      <c r="FB3" s="223" t="s">
        <v>88</v>
      </c>
      <c r="FC3" s="223" t="s">
        <v>89</v>
      </c>
      <c r="FD3" s="226" t="s">
        <v>90</v>
      </c>
      <c r="FE3" s="225" t="s">
        <v>79</v>
      </c>
      <c r="FF3" s="223" t="s">
        <v>80</v>
      </c>
      <c r="FG3" s="223" t="s">
        <v>81</v>
      </c>
      <c r="FH3" s="223" t="s">
        <v>82</v>
      </c>
      <c r="FI3" s="223" t="s">
        <v>83</v>
      </c>
      <c r="FJ3" s="223" t="s">
        <v>84</v>
      </c>
      <c r="FK3" s="223" t="s">
        <v>85</v>
      </c>
      <c r="FL3" s="223" t="s">
        <v>86</v>
      </c>
      <c r="FM3" s="223" t="s">
        <v>87</v>
      </c>
      <c r="FN3" s="223" t="s">
        <v>88</v>
      </c>
      <c r="FO3" s="223" t="s">
        <v>89</v>
      </c>
      <c r="FP3" s="226" t="s">
        <v>90</v>
      </c>
      <c r="FQ3" s="225" t="s">
        <v>79</v>
      </c>
      <c r="FR3" s="223" t="s">
        <v>80</v>
      </c>
      <c r="FS3" s="223" t="s">
        <v>81</v>
      </c>
      <c r="FT3" s="223" t="s">
        <v>82</v>
      </c>
      <c r="FU3" s="223" t="s">
        <v>83</v>
      </c>
      <c r="FV3" s="223" t="s">
        <v>84</v>
      </c>
      <c r="FW3" s="223" t="s">
        <v>85</v>
      </c>
      <c r="FX3" s="223" t="s">
        <v>86</v>
      </c>
      <c r="FY3" s="223" t="s">
        <v>87</v>
      </c>
      <c r="FZ3" s="223" t="s">
        <v>88</v>
      </c>
      <c r="GA3" s="223" t="s">
        <v>89</v>
      </c>
      <c r="GB3" s="226" t="s">
        <v>90</v>
      </c>
      <c r="GC3" s="225" t="s">
        <v>79</v>
      </c>
      <c r="GD3" s="223" t="s">
        <v>80</v>
      </c>
      <c r="GE3" s="223" t="s">
        <v>81</v>
      </c>
      <c r="GF3" s="223" t="s">
        <v>82</v>
      </c>
      <c r="GG3" s="223" t="s">
        <v>83</v>
      </c>
      <c r="GH3" s="223" t="s">
        <v>84</v>
      </c>
      <c r="GI3" s="223" t="s">
        <v>85</v>
      </c>
      <c r="GJ3" s="223" t="s">
        <v>86</v>
      </c>
      <c r="GK3" s="223" t="s">
        <v>87</v>
      </c>
      <c r="GL3" s="223" t="s">
        <v>88</v>
      </c>
      <c r="GM3" s="223" t="s">
        <v>89</v>
      </c>
      <c r="GN3" s="226" t="s">
        <v>90</v>
      </c>
    </row>
    <row r="4" spans="1:196" ht="37.5" customHeight="1" thickTop="1" x14ac:dyDescent="0.45">
      <c r="A4" s="416" t="s">
        <v>217</v>
      </c>
      <c r="B4" s="417">
        <v>2001.02</v>
      </c>
      <c r="C4" s="417">
        <v>2866.61</v>
      </c>
      <c r="D4" s="417">
        <v>4092.9</v>
      </c>
      <c r="E4" s="417">
        <v>5713.61</v>
      </c>
      <c r="F4" s="417">
        <f t="shared" ref="F4:T4" si="0">SUM(F1:F3)</f>
        <v>2009</v>
      </c>
      <c r="G4" s="417">
        <f t="shared" si="0"/>
        <v>0</v>
      </c>
      <c r="H4" s="417">
        <f t="shared" si="0"/>
        <v>0</v>
      </c>
      <c r="I4" s="417">
        <f t="shared" si="0"/>
        <v>0</v>
      </c>
      <c r="J4" s="417">
        <f t="shared" si="0"/>
        <v>0</v>
      </c>
      <c r="K4" s="417">
        <f t="shared" si="0"/>
        <v>0</v>
      </c>
      <c r="L4" s="417">
        <f t="shared" si="0"/>
        <v>0</v>
      </c>
      <c r="M4" s="417">
        <f t="shared" si="0"/>
        <v>0</v>
      </c>
      <c r="N4" s="417">
        <f t="shared" si="0"/>
        <v>0</v>
      </c>
      <c r="O4" s="417">
        <f t="shared" si="0"/>
        <v>0</v>
      </c>
      <c r="P4" s="417">
        <f t="shared" si="0"/>
        <v>0</v>
      </c>
      <c r="Q4" s="417">
        <f t="shared" si="0"/>
        <v>0</v>
      </c>
      <c r="R4" s="418">
        <f t="shared" si="0"/>
        <v>2010</v>
      </c>
      <c r="S4" s="417">
        <f t="shared" si="0"/>
        <v>2011</v>
      </c>
      <c r="T4" s="417">
        <f t="shared" si="0"/>
        <v>0</v>
      </c>
      <c r="U4" s="417"/>
      <c r="V4" s="417">
        <f>SUM(V1:V3)</f>
        <v>0</v>
      </c>
      <c r="W4" s="417">
        <f>SUM(W1:W3)</f>
        <v>0</v>
      </c>
      <c r="X4" s="417">
        <f>SUM(X1:X3)</f>
        <v>0</v>
      </c>
      <c r="Y4" s="417">
        <f>SUM(Y1:Y3)</f>
        <v>0</v>
      </c>
      <c r="Z4" s="417">
        <f>SUM(Z1:Z3)</f>
        <v>0</v>
      </c>
      <c r="AA4" s="1569">
        <v>11770.082160927215</v>
      </c>
      <c r="AB4" s="260">
        <v>12021.777959171564</v>
      </c>
      <c r="AC4" s="260">
        <v>12394.726063533295</v>
      </c>
      <c r="AD4" s="260">
        <v>12732.133076476513</v>
      </c>
      <c r="AE4" s="260">
        <v>13366.418357772964</v>
      </c>
      <c r="AF4" s="260"/>
      <c r="AG4" s="417">
        <v>13398.866397401629</v>
      </c>
      <c r="AH4" s="417">
        <v>13808.388516188379</v>
      </c>
      <c r="AI4" s="417">
        <v>14008.022503114156</v>
      </c>
      <c r="AJ4" s="417">
        <v>14739.211917656809</v>
      </c>
      <c r="AK4" s="417">
        <v>15045.439967702745</v>
      </c>
      <c r="AL4" s="417">
        <v>15696.668268260642</v>
      </c>
      <c r="AM4" s="417">
        <v>15189.182937465581</v>
      </c>
      <c r="AN4" s="417">
        <v>15342.371292801367</v>
      </c>
      <c r="AO4" s="417">
        <v>15353.800525252938</v>
      </c>
      <c r="AP4" s="417">
        <v>15365.012988281231</v>
      </c>
      <c r="AQ4" s="417">
        <v>16084.716143339894</v>
      </c>
      <c r="AR4" s="417">
        <v>16728.146620481635</v>
      </c>
      <c r="AS4" s="417"/>
      <c r="AT4" s="417">
        <v>16615.543442152895</v>
      </c>
      <c r="AU4" s="417">
        <v>16989.022027081781</v>
      </c>
      <c r="AV4" s="417">
        <v>17434.738071177337</v>
      </c>
      <c r="AW4" s="417">
        <v>17593.984594402707</v>
      </c>
      <c r="AX4" s="417">
        <v>17599.854113911297</v>
      </c>
      <c r="AY4" s="417">
        <v>17771.03378008966</v>
      </c>
      <c r="AZ4" s="417">
        <v>17753.369576828871</v>
      </c>
      <c r="BA4" s="417">
        <v>17773.890645232779</v>
      </c>
      <c r="BB4" s="417">
        <v>18635.356019036717</v>
      </c>
      <c r="BC4" s="417">
        <v>18791.272205831614</v>
      </c>
      <c r="BD4" s="417">
        <v>19261.722222797565</v>
      </c>
      <c r="BE4" s="417">
        <v>20132.348995603315</v>
      </c>
      <c r="BF4" s="417"/>
      <c r="BG4" s="418">
        <v>21218.511293542222</v>
      </c>
      <c r="BH4" s="417">
        <v>21930.845316513853</v>
      </c>
      <c r="BI4" s="417">
        <v>22963.782423606641</v>
      </c>
      <c r="BJ4" s="417">
        <v>23034.59166251</v>
      </c>
      <c r="BK4" s="417">
        <v>23568.619547210001</v>
      </c>
      <c r="BL4" s="417">
        <v>27917.275938539995</v>
      </c>
      <c r="BM4" s="260">
        <v>27917.275938539995</v>
      </c>
      <c r="BN4" s="260">
        <v>29392.156373650003</v>
      </c>
      <c r="BO4" s="260">
        <v>29703.258120309994</v>
      </c>
      <c r="BP4" s="268">
        <v>30655.539473020002</v>
      </c>
      <c r="BQ4" s="268">
        <v>31501.468660219998</v>
      </c>
      <c r="BR4" s="268">
        <v>32846.510086189999</v>
      </c>
      <c r="BS4" s="268">
        <v>29149.281525469996</v>
      </c>
      <c r="BT4" s="268">
        <v>31352.83505636</v>
      </c>
      <c r="BU4" s="268">
        <v>31070.110268450004</v>
      </c>
      <c r="BV4" s="268">
        <v>31873.685097760001</v>
      </c>
      <c r="BW4" s="268">
        <v>32665.675022819996</v>
      </c>
      <c r="BX4" s="268">
        <v>34442.304538969991</v>
      </c>
      <c r="BY4" s="238">
        <v>33377.717867650004</v>
      </c>
      <c r="BZ4" s="238">
        <v>34491.155856100006</v>
      </c>
      <c r="CA4" s="238">
        <v>34822.400966290006</v>
      </c>
      <c r="CB4" s="238">
        <v>35255.873925059997</v>
      </c>
      <c r="CC4" s="238">
        <v>36663.3674837</v>
      </c>
      <c r="CD4" s="238">
        <v>36174.362544269999</v>
      </c>
      <c r="CE4" s="238">
        <v>36640.338965160001</v>
      </c>
      <c r="CF4" s="238">
        <v>37166.302924180003</v>
      </c>
      <c r="CG4" s="238">
        <v>37401.885771570007</v>
      </c>
      <c r="CH4" s="238">
        <v>38810.923638589993</v>
      </c>
      <c r="CI4" s="238">
        <v>39881.657342310013</v>
      </c>
      <c r="CJ4" s="238">
        <v>42715.395741630004</v>
      </c>
      <c r="CK4" s="238">
        <v>45673.766849109998</v>
      </c>
      <c r="CL4" s="238">
        <v>46049.741174219998</v>
      </c>
      <c r="CM4" s="238">
        <v>45570.694240910008</v>
      </c>
      <c r="CN4" s="238">
        <v>45151.720124179999</v>
      </c>
      <c r="CO4" s="238">
        <v>45589.017254960003</v>
      </c>
      <c r="CP4" s="238">
        <v>46669.04896919</v>
      </c>
      <c r="CQ4" s="238">
        <v>48414.909766330005</v>
      </c>
      <c r="CR4" s="238">
        <v>46971.391502639992</v>
      </c>
      <c r="CS4" s="238">
        <v>46893.700236159995</v>
      </c>
      <c r="CT4" s="238">
        <v>48811.857950929996</v>
      </c>
      <c r="CU4" s="238">
        <v>49161.754417429998</v>
      </c>
      <c r="CV4" s="239">
        <v>50016.521707369997</v>
      </c>
      <c r="CW4" s="238">
        <v>50476.085215320003</v>
      </c>
      <c r="CX4" s="238">
        <v>50565.037880390009</v>
      </c>
      <c r="CY4" s="238">
        <v>52100.357215029995</v>
      </c>
      <c r="CZ4" s="238">
        <v>53302.97063127</v>
      </c>
      <c r="DA4" s="238">
        <v>54193.08821668999</v>
      </c>
      <c r="DB4" s="238">
        <v>53923.526248989991</v>
      </c>
      <c r="DC4" s="238">
        <v>57044.522846780004</v>
      </c>
      <c r="DD4" s="238">
        <v>58709.655630840003</v>
      </c>
      <c r="DE4" s="238">
        <v>59380.688589210004</v>
      </c>
      <c r="DF4" s="238">
        <v>58988.259437399996</v>
      </c>
      <c r="DG4" s="238">
        <v>59095.4431874</v>
      </c>
      <c r="DH4" s="239">
        <v>59282.449562380003</v>
      </c>
      <c r="DI4" s="240">
        <v>62116.158980999993</v>
      </c>
      <c r="DJ4" s="238">
        <v>63828.093311240002</v>
      </c>
      <c r="DK4" s="238">
        <v>62845.55695174</v>
      </c>
      <c r="DL4" s="238">
        <v>63374.93783255</v>
      </c>
      <c r="DM4" s="238">
        <v>66203.399809440001</v>
      </c>
      <c r="DN4" s="238">
        <v>68068.164883249992</v>
      </c>
      <c r="DO4" s="238">
        <v>66353.734989860008</v>
      </c>
      <c r="DP4" s="238">
        <v>66399.93332596001</v>
      </c>
      <c r="DQ4" s="238">
        <v>69618.471652910011</v>
      </c>
      <c r="DR4" s="238">
        <v>68991.232396340012</v>
      </c>
      <c r="DS4" s="238">
        <v>71233.563903470014</v>
      </c>
      <c r="DT4" s="239">
        <v>73330.974230909997</v>
      </c>
      <c r="DU4" s="240">
        <v>73185.14536142</v>
      </c>
      <c r="DV4" s="238">
        <v>72966.707303461881</v>
      </c>
      <c r="DW4" s="238">
        <v>73851.342363169999</v>
      </c>
      <c r="DX4" s="238">
        <v>74668.901677590009</v>
      </c>
      <c r="DY4" s="238">
        <v>78120.81142582999</v>
      </c>
      <c r="DZ4" s="238">
        <v>79589.033921130002</v>
      </c>
      <c r="EA4" s="238">
        <v>79937.380261120008</v>
      </c>
      <c r="EB4" s="238">
        <v>80940.729008179987</v>
      </c>
      <c r="EC4" s="238">
        <v>86711.404024519856</v>
      </c>
      <c r="ED4" s="238">
        <v>87955.744887610024</v>
      </c>
      <c r="EE4" s="238">
        <v>90893.401407669997</v>
      </c>
      <c r="EF4" s="239">
        <v>93936.438301039598</v>
      </c>
      <c r="EG4" s="240">
        <v>92275.996953879992</v>
      </c>
      <c r="EH4" s="238">
        <v>93310.326234590015</v>
      </c>
      <c r="EI4" s="238">
        <v>94191.106684800005</v>
      </c>
      <c r="EJ4" s="238">
        <v>93503.064118360009</v>
      </c>
      <c r="EK4" s="238">
        <v>95442.64306028001</v>
      </c>
      <c r="EL4" s="238">
        <v>97541.103933069986</v>
      </c>
      <c r="EM4" s="238">
        <v>98236.046525900005</v>
      </c>
      <c r="EN4" s="238">
        <v>98674.631053589997</v>
      </c>
      <c r="EO4" s="238">
        <v>99504.566359649994</v>
      </c>
      <c r="EP4" s="238">
        <v>102185.02735689002</v>
      </c>
      <c r="EQ4" s="238">
        <v>105316.40255434999</v>
      </c>
      <c r="ER4" s="239">
        <v>107336.33037567</v>
      </c>
      <c r="ES4" s="240">
        <v>108276.38802762999</v>
      </c>
      <c r="ET4" s="238">
        <v>109568.33995071</v>
      </c>
      <c r="EU4" s="238">
        <v>113721.72417195002</v>
      </c>
      <c r="EV4" s="238">
        <v>112447.79810584174</v>
      </c>
      <c r="EW4" s="238">
        <v>113388.60974628461</v>
      </c>
      <c r="EX4" s="238">
        <v>116496.13375265</v>
      </c>
      <c r="EY4" s="238">
        <v>120692.76124259233</v>
      </c>
      <c r="EZ4" s="238">
        <v>122359.17468555001</v>
      </c>
      <c r="FA4" s="238">
        <v>129255.64232333997</v>
      </c>
      <c r="FB4" s="238">
        <v>151416.50986396</v>
      </c>
      <c r="FC4" s="238">
        <v>156953.45433437999</v>
      </c>
      <c r="FD4" s="239">
        <v>140085.80288124998</v>
      </c>
      <c r="FE4" s="240">
        <v>157273.14897298996</v>
      </c>
      <c r="FF4" s="238">
        <v>162585.9839953453</v>
      </c>
      <c r="FG4" s="238">
        <f>SUM(FG5:FG8)</f>
        <v>166128.36690723192</v>
      </c>
      <c r="FH4" s="238">
        <f>SUM(FH5:FH8)</f>
        <v>167369.45655912999</v>
      </c>
      <c r="FI4" s="238">
        <f t="shared" ref="FI4:GG4" si="1">SUM(FI5:FI8)</f>
        <v>166981.65156051001</v>
      </c>
      <c r="FJ4" s="238">
        <f t="shared" si="1"/>
        <v>169225.05081042001</v>
      </c>
      <c r="FK4" s="238">
        <f t="shared" si="1"/>
        <v>172764.71535811</v>
      </c>
      <c r="FL4" s="238">
        <f t="shared" si="1"/>
        <v>174804.78716579001</v>
      </c>
      <c r="FM4" s="238">
        <f t="shared" si="1"/>
        <v>177190.89782947997</v>
      </c>
      <c r="FN4" s="238">
        <f t="shared" si="1"/>
        <v>183296.67584842999</v>
      </c>
      <c r="FO4" s="238">
        <f t="shared" si="1"/>
        <v>189812.27882002998</v>
      </c>
      <c r="FP4" s="239">
        <f t="shared" si="1"/>
        <v>195913.90803802002</v>
      </c>
      <c r="FQ4" s="241">
        <f t="shared" si="1"/>
        <v>199533.29139100999</v>
      </c>
      <c r="FR4" s="242">
        <f t="shared" si="1"/>
        <v>206595.90329753998</v>
      </c>
      <c r="FS4" s="242">
        <f t="shared" si="1"/>
        <v>210822.19369248004</v>
      </c>
      <c r="FT4" s="242">
        <f t="shared" si="1"/>
        <v>217251.49958780006</v>
      </c>
      <c r="FU4" s="242">
        <f t="shared" si="1"/>
        <v>222079.05554845996</v>
      </c>
      <c r="FV4" s="242">
        <f t="shared" si="1"/>
        <v>225053.84758648003</v>
      </c>
      <c r="FW4" s="242">
        <f t="shared" si="1"/>
        <v>229026.11729942003</v>
      </c>
      <c r="FX4" s="242">
        <f t="shared" si="1"/>
        <v>234148.15863237006</v>
      </c>
      <c r="FY4" s="242">
        <f t="shared" si="1"/>
        <v>245684.04865335996</v>
      </c>
      <c r="FZ4" s="242">
        <f t="shared" si="1"/>
        <v>254294.03647089997</v>
      </c>
      <c r="GA4" s="242">
        <f t="shared" si="1"/>
        <v>251683.81612212004</v>
      </c>
      <c r="GB4" s="419">
        <f t="shared" si="1"/>
        <v>253314.37053710001</v>
      </c>
      <c r="GC4" s="241">
        <f t="shared" si="1"/>
        <v>259088.87153698999</v>
      </c>
      <c r="GD4" s="242">
        <f t="shared" si="1"/>
        <v>264643.28563915001</v>
      </c>
      <c r="GE4" s="242">
        <f t="shared" si="1"/>
        <v>269085.90692397999</v>
      </c>
      <c r="GF4" s="242">
        <f t="shared" si="1"/>
        <v>264946.94770755997</v>
      </c>
      <c r="GG4" s="242">
        <f t="shared" si="1"/>
        <v>250234.36300173</v>
      </c>
      <c r="GH4" s="242">
        <v>252431.52692515004</v>
      </c>
      <c r="GI4" s="242">
        <v>266646.59179418004</v>
      </c>
      <c r="GJ4" s="242">
        <v>273279.52955485001</v>
      </c>
      <c r="GK4" s="242">
        <v>276305.09006518999</v>
      </c>
      <c r="GL4" s="238">
        <f>GL5+GL6+GL7+GL8</f>
        <v>266883.88519665005</v>
      </c>
      <c r="GM4" s="238">
        <f t="shared" ref="GM4:GN4" si="2">GM5+GM6+GM7+GM8</f>
        <v>271669.13414046</v>
      </c>
      <c r="GN4" s="239">
        <f t="shared" si="2"/>
        <v>292629.40097796998</v>
      </c>
    </row>
    <row r="5" spans="1:196" ht="37.5" customHeight="1" x14ac:dyDescent="0.45">
      <c r="A5" s="420" t="s">
        <v>218</v>
      </c>
      <c r="B5" s="421">
        <v>570.88</v>
      </c>
      <c r="C5" s="421">
        <v>803.09</v>
      </c>
      <c r="D5" s="421">
        <v>1412.7</v>
      </c>
      <c r="E5" s="421">
        <v>1686.6026999999999</v>
      </c>
      <c r="F5" s="421">
        <v>1648.357221458195</v>
      </c>
      <c r="G5" s="421">
        <v>1957.0827285601961</v>
      </c>
      <c r="H5" s="421">
        <v>1929.2745383211443</v>
      </c>
      <c r="I5" s="421">
        <v>2081.0349999999999</v>
      </c>
      <c r="J5" s="421">
        <v>1970.097</v>
      </c>
      <c r="K5" s="421">
        <v>2113.5771</v>
      </c>
      <c r="L5" s="421">
        <v>2105.8766999999998</v>
      </c>
      <c r="M5" s="421">
        <v>2231.3107</v>
      </c>
      <c r="N5" s="421">
        <v>2197.8682399999998</v>
      </c>
      <c r="O5" s="421">
        <v>2288.2521000000002</v>
      </c>
      <c r="P5" s="421">
        <v>2478.0329000000002</v>
      </c>
      <c r="Q5" s="421">
        <v>2732.3966999999998</v>
      </c>
      <c r="R5" s="422">
        <v>2963.7414995172808</v>
      </c>
      <c r="S5" s="422">
        <v>2994.2507000000001</v>
      </c>
      <c r="T5" s="421">
        <v>2942.0736000000002</v>
      </c>
      <c r="U5" s="421"/>
      <c r="V5" s="421">
        <v>3133.9792000000002</v>
      </c>
      <c r="W5" s="188">
        <v>3159.4220999999998</v>
      </c>
      <c r="X5" s="188">
        <v>3197.0077000000001</v>
      </c>
      <c r="Y5" s="188">
        <v>3274.1030999999998</v>
      </c>
      <c r="Z5" s="423">
        <v>3378.1612</v>
      </c>
      <c r="AA5" s="1570">
        <v>3544.4457663770822</v>
      </c>
      <c r="AB5" s="248">
        <v>3702.6789943174367</v>
      </c>
      <c r="AC5" s="248">
        <v>3917.7199553303617</v>
      </c>
      <c r="AD5" s="248">
        <v>3969.5132509865693</v>
      </c>
      <c r="AE5" s="248">
        <v>4337.144589343844</v>
      </c>
      <c r="AF5" s="248"/>
      <c r="AG5" s="421">
        <v>4176.47111222074</v>
      </c>
      <c r="AH5" s="421">
        <v>4240.9051019468334</v>
      </c>
      <c r="AI5" s="421">
        <v>4071.9284236521821</v>
      </c>
      <c r="AJ5" s="421">
        <v>4536.7828465825924</v>
      </c>
      <c r="AK5" s="421">
        <v>4473.067985179473</v>
      </c>
      <c r="AL5" s="421">
        <v>4950.8170062191875</v>
      </c>
      <c r="AM5" s="421">
        <v>4735.1724727542714</v>
      </c>
      <c r="AN5" s="421">
        <v>4563.2633818343911</v>
      </c>
      <c r="AO5" s="421">
        <v>4589.3792011669093</v>
      </c>
      <c r="AP5" s="421">
        <v>4797.6996999416688</v>
      </c>
      <c r="AQ5" s="421">
        <v>5165.4490322910542</v>
      </c>
      <c r="AR5" s="421">
        <v>5532.9679726664581</v>
      </c>
      <c r="AS5" s="421"/>
      <c r="AT5" s="421">
        <v>5395.9163985742225</v>
      </c>
      <c r="AU5" s="421">
        <v>5575.7406456182171</v>
      </c>
      <c r="AV5" s="421">
        <v>5499.7954262087169</v>
      </c>
      <c r="AW5" s="421">
        <v>5742.3162218561529</v>
      </c>
      <c r="AX5" s="421">
        <v>5624.4705623624131</v>
      </c>
      <c r="AY5" s="421">
        <v>5739.154413546139</v>
      </c>
      <c r="AZ5" s="421">
        <v>6035.493134990551</v>
      </c>
      <c r="BA5" s="421">
        <v>6031.7796624575585</v>
      </c>
      <c r="BB5" s="421">
        <v>6508.3619145310295</v>
      </c>
      <c r="BC5" s="421">
        <v>6480.3155798436301</v>
      </c>
      <c r="BD5" s="421">
        <v>6459.2432989478166</v>
      </c>
      <c r="BE5" s="421">
        <v>6447.5470637997087</v>
      </c>
      <c r="BF5" s="421"/>
      <c r="BG5" s="422">
        <v>7170.2711312975616</v>
      </c>
      <c r="BH5" s="421">
        <v>7437.5166848036743</v>
      </c>
      <c r="BI5" s="421">
        <v>7608.1279158713869</v>
      </c>
      <c r="BJ5" s="421">
        <v>7636.7555990299998</v>
      </c>
      <c r="BK5" s="421">
        <v>7851.9503623499986</v>
      </c>
      <c r="BL5" s="421">
        <v>8881.0775427999997</v>
      </c>
      <c r="BM5" s="248">
        <v>8881.0775427999997</v>
      </c>
      <c r="BN5" s="248">
        <v>9068.1842332799988</v>
      </c>
      <c r="BO5" s="248">
        <v>8852.6622645600019</v>
      </c>
      <c r="BP5" s="250">
        <v>9037.7400134500003</v>
      </c>
      <c r="BQ5" s="250">
        <v>8984.1752571199995</v>
      </c>
      <c r="BR5" s="250">
        <v>9158.0387496300009</v>
      </c>
      <c r="BS5" s="250">
        <v>9088.1136813499979</v>
      </c>
      <c r="BT5" s="250">
        <v>9327.7533959399989</v>
      </c>
      <c r="BU5" s="250">
        <v>9642.6482114400005</v>
      </c>
      <c r="BV5" s="250">
        <v>9975.4514510700028</v>
      </c>
      <c r="BW5" s="250">
        <v>10379.296060219998</v>
      </c>
      <c r="BX5" s="491">
        <v>10810.784483130001</v>
      </c>
      <c r="BY5" s="251">
        <v>10131.645762390001</v>
      </c>
      <c r="BZ5" s="251">
        <v>10619.771130370002</v>
      </c>
      <c r="CA5" s="251">
        <v>10594.874257990001</v>
      </c>
      <c r="CB5" s="251">
        <v>11158.896901569999</v>
      </c>
      <c r="CC5" s="251">
        <v>12087.613850489999</v>
      </c>
      <c r="CD5" s="251">
        <v>10981.121469970003</v>
      </c>
      <c r="CE5" s="251">
        <v>10920.329683279999</v>
      </c>
      <c r="CF5" s="251">
        <v>11723.833894030002</v>
      </c>
      <c r="CG5" s="251">
        <v>11737.028478780001</v>
      </c>
      <c r="CH5" s="251">
        <v>12637.290479579997</v>
      </c>
      <c r="CI5" s="251">
        <v>13139.625136760002</v>
      </c>
      <c r="CJ5" s="251">
        <v>13132.110322069999</v>
      </c>
      <c r="CK5" s="251">
        <v>14824.039902020002</v>
      </c>
      <c r="CL5" s="251">
        <v>14197.366801600001</v>
      </c>
      <c r="CM5" s="251">
        <v>13760.589132120002</v>
      </c>
      <c r="CN5" s="251">
        <v>13975.934509999999</v>
      </c>
      <c r="CO5" s="251">
        <v>13573.373774420001</v>
      </c>
      <c r="CP5" s="251">
        <v>13709.333544690002</v>
      </c>
      <c r="CQ5" s="251">
        <v>15210.833512650002</v>
      </c>
      <c r="CR5" s="251">
        <v>14364.52391167</v>
      </c>
      <c r="CS5" s="251">
        <v>13795.103006569998</v>
      </c>
      <c r="CT5" s="251">
        <v>15452.343466049999</v>
      </c>
      <c r="CU5" s="251">
        <v>15330.146567349997</v>
      </c>
      <c r="CV5" s="253">
        <v>15371.857342609997</v>
      </c>
      <c r="CW5" s="251">
        <v>15787.057950819995</v>
      </c>
      <c r="CX5" s="251">
        <v>15309.604212240003</v>
      </c>
      <c r="CY5" s="251">
        <v>17017.260867309997</v>
      </c>
      <c r="CZ5" s="251">
        <v>18040.577482390003</v>
      </c>
      <c r="DA5" s="251">
        <v>18817.062550129998</v>
      </c>
      <c r="DB5" s="251">
        <v>17963.757629259995</v>
      </c>
      <c r="DC5" s="251">
        <v>19274.147017390002</v>
      </c>
      <c r="DD5" s="251">
        <v>19708.541445110004</v>
      </c>
      <c r="DE5" s="251">
        <v>19384.93280898</v>
      </c>
      <c r="DF5" s="251">
        <v>19364.458295329998</v>
      </c>
      <c r="DG5" s="251">
        <v>19341.103954519993</v>
      </c>
      <c r="DH5" s="253">
        <v>19161.904938839998</v>
      </c>
      <c r="DI5" s="252">
        <v>20628.540983899991</v>
      </c>
      <c r="DJ5" s="251">
        <v>21103.741945819998</v>
      </c>
      <c r="DK5" s="251">
        <v>20615.626272089998</v>
      </c>
      <c r="DL5" s="251">
        <v>21168.83735949</v>
      </c>
      <c r="DM5" s="251">
        <v>22810.396123589999</v>
      </c>
      <c r="DN5" s="251">
        <v>23190.078740059998</v>
      </c>
      <c r="DO5" s="251">
        <v>22140.483510180005</v>
      </c>
      <c r="DP5" s="251">
        <v>22824.522180789998</v>
      </c>
      <c r="DQ5" s="251">
        <v>24639.301231080004</v>
      </c>
      <c r="DR5" s="251">
        <v>24027.162703580001</v>
      </c>
      <c r="DS5" s="251">
        <v>25110.043646199993</v>
      </c>
      <c r="DT5" s="253">
        <v>24674.457811209999</v>
      </c>
      <c r="DU5" s="252">
        <v>24603.937644149999</v>
      </c>
      <c r="DV5" s="251">
        <v>25411.482766204026</v>
      </c>
      <c r="DW5" s="251">
        <v>26419.334299679998</v>
      </c>
      <c r="DX5" s="251">
        <v>26299.951226419998</v>
      </c>
      <c r="DY5" s="251">
        <v>28336.26919486</v>
      </c>
      <c r="DZ5" s="251">
        <v>29060.998153990004</v>
      </c>
      <c r="EA5" s="251">
        <v>28966.229034720003</v>
      </c>
      <c r="EB5" s="251">
        <v>28992.095634539994</v>
      </c>
      <c r="EC5" s="251">
        <v>31280.262606159991</v>
      </c>
      <c r="ED5" s="251">
        <v>30960.556279150002</v>
      </c>
      <c r="EE5" s="251">
        <v>33425.19561717</v>
      </c>
      <c r="EF5" s="253">
        <v>35004.284469329999</v>
      </c>
      <c r="EG5" s="252">
        <v>34403.576345020003</v>
      </c>
      <c r="EH5" s="251">
        <v>33548.366423350009</v>
      </c>
      <c r="EI5" s="251">
        <v>34621.326281669993</v>
      </c>
      <c r="EJ5" s="251">
        <v>33045.036916680001</v>
      </c>
      <c r="EK5" s="251">
        <v>34810.324777010006</v>
      </c>
      <c r="EL5" s="251">
        <v>36281.47503768</v>
      </c>
      <c r="EM5" s="251">
        <v>35618.727543140005</v>
      </c>
      <c r="EN5" s="251">
        <v>36954.525981769992</v>
      </c>
      <c r="EO5" s="251">
        <v>37055.51354996</v>
      </c>
      <c r="EP5" s="251">
        <v>38278.81148193001</v>
      </c>
      <c r="EQ5" s="251">
        <v>40931.315678600004</v>
      </c>
      <c r="ER5" s="253">
        <v>42209.852958509997</v>
      </c>
      <c r="ES5" s="252">
        <v>44083.251435639992</v>
      </c>
      <c r="ET5" s="251">
        <v>42037.876977709995</v>
      </c>
      <c r="EU5" s="251">
        <v>40991.731541680005</v>
      </c>
      <c r="EV5" s="251">
        <v>38589.883266661986</v>
      </c>
      <c r="EW5" s="251">
        <v>39781.04659780096</v>
      </c>
      <c r="EX5" s="251">
        <v>38996.613316209994</v>
      </c>
      <c r="EY5" s="251">
        <v>40048.481216739994</v>
      </c>
      <c r="EZ5" s="251">
        <v>40140.090942789997</v>
      </c>
      <c r="FA5" s="251">
        <v>39534.759490029988</v>
      </c>
      <c r="FB5" s="251">
        <v>44242.280965140009</v>
      </c>
      <c r="FC5" s="251">
        <v>45418.622970569995</v>
      </c>
      <c r="FD5" s="253">
        <v>49350.555288690011</v>
      </c>
      <c r="FE5" s="252">
        <v>52468.329326929997</v>
      </c>
      <c r="FF5" s="251">
        <v>54397.788322924534</v>
      </c>
      <c r="FG5" s="251">
        <v>55484.224813635767</v>
      </c>
      <c r="FH5" s="251">
        <v>58192.934794559995</v>
      </c>
      <c r="FI5" s="251">
        <v>55183.011971350017</v>
      </c>
      <c r="FJ5" s="251">
        <v>56414.598275619996</v>
      </c>
      <c r="FK5" s="251">
        <v>57386.801544969996</v>
      </c>
      <c r="FL5" s="251">
        <v>59652.232244489998</v>
      </c>
      <c r="FM5" s="251">
        <v>59443.938914930011</v>
      </c>
      <c r="FN5" s="251">
        <v>62765.950811250004</v>
      </c>
      <c r="FO5" s="251">
        <v>65789.483349969989</v>
      </c>
      <c r="FP5" s="253">
        <v>69077.633621679997</v>
      </c>
      <c r="FQ5" s="252">
        <v>71307.588473269992</v>
      </c>
      <c r="FR5" s="251">
        <v>73815.030534789985</v>
      </c>
      <c r="FS5" s="251">
        <v>74311.926394919996</v>
      </c>
      <c r="FT5" s="251">
        <v>76182.067401370005</v>
      </c>
      <c r="FU5" s="251">
        <v>79094.230700600005</v>
      </c>
      <c r="FV5" s="251">
        <v>80395.472217839982</v>
      </c>
      <c r="FW5" s="251">
        <v>80918.208901746024</v>
      </c>
      <c r="FX5" s="251">
        <v>83331.00941434002</v>
      </c>
      <c r="FY5" s="251">
        <v>90531.907388759995</v>
      </c>
      <c r="FZ5" s="251">
        <v>93275.199512370004</v>
      </c>
      <c r="GA5" s="251">
        <v>92508.895297830008</v>
      </c>
      <c r="GB5" s="253">
        <v>92989.467798359969</v>
      </c>
      <c r="GC5" s="252">
        <v>92347.515751430023</v>
      </c>
      <c r="GD5" s="251">
        <v>96078.386062949983</v>
      </c>
      <c r="GE5" s="251">
        <v>97954.63845145001</v>
      </c>
      <c r="GF5" s="251">
        <v>95915.098170700003</v>
      </c>
      <c r="GG5" s="251">
        <v>100705.51063146</v>
      </c>
      <c r="GH5" s="251">
        <v>100662.11665326</v>
      </c>
      <c r="GI5" s="251">
        <v>112963.7546194</v>
      </c>
      <c r="GJ5" s="251">
        <v>112792.34316811</v>
      </c>
      <c r="GK5" s="251">
        <v>107444.57545073</v>
      </c>
      <c r="GL5" s="251">
        <v>100737.60417070999</v>
      </c>
      <c r="GM5" s="251">
        <v>103108.29155222999</v>
      </c>
      <c r="GN5" s="253">
        <v>121042.26273183002</v>
      </c>
    </row>
    <row r="6" spans="1:196" ht="37.5" customHeight="1" x14ac:dyDescent="0.45">
      <c r="A6" s="420" t="s">
        <v>219</v>
      </c>
      <c r="B6" s="421">
        <v>653.26</v>
      </c>
      <c r="C6" s="421">
        <v>902.44</v>
      </c>
      <c r="D6" s="421">
        <v>992.9</v>
      </c>
      <c r="E6" s="421">
        <v>1816.8052</v>
      </c>
      <c r="F6" s="421">
        <v>2661.3413999999998</v>
      </c>
      <c r="G6" s="421">
        <v>2449.1988000000001</v>
      </c>
      <c r="H6" s="421">
        <v>2341.0520999999999</v>
      </c>
      <c r="I6" s="421">
        <v>2426.0551999999998</v>
      </c>
      <c r="J6" s="421">
        <v>2380.7269000000001</v>
      </c>
      <c r="K6" s="421">
        <v>2317.7802000000001</v>
      </c>
      <c r="L6" s="421">
        <v>2405.3533000000002</v>
      </c>
      <c r="M6" s="421">
        <v>2465.1127000000001</v>
      </c>
      <c r="N6" s="421">
        <v>2525.1952000000001</v>
      </c>
      <c r="O6" s="421">
        <v>2508.9196999999999</v>
      </c>
      <c r="P6" s="421">
        <v>2676.4654</v>
      </c>
      <c r="Q6" s="421">
        <v>2623.348</v>
      </c>
      <c r="R6" s="422">
        <v>2727.9052999999999</v>
      </c>
      <c r="S6" s="422">
        <v>2978.1089999999999</v>
      </c>
      <c r="T6" s="421">
        <v>3160.8622999999998</v>
      </c>
      <c r="U6" s="421"/>
      <c r="V6" s="421">
        <v>3268.9618</v>
      </c>
      <c r="W6" s="421">
        <v>3378.2316000000001</v>
      </c>
      <c r="X6" s="188">
        <v>3387.5338000000002</v>
      </c>
      <c r="Y6" s="188">
        <v>3669.6415999999999</v>
      </c>
      <c r="Z6" s="423">
        <v>3754.2379000000001</v>
      </c>
      <c r="AA6" s="1570">
        <v>3712.7892410376317</v>
      </c>
      <c r="AB6" s="248">
        <v>3791.3866922220163</v>
      </c>
      <c r="AC6" s="248">
        <v>3811.2725990772083</v>
      </c>
      <c r="AD6" s="248">
        <v>4084.1238809808124</v>
      </c>
      <c r="AE6" s="248">
        <v>3954.1538078146314</v>
      </c>
      <c r="AF6" s="248"/>
      <c r="AG6" s="421">
        <v>4266.4657327104278</v>
      </c>
      <c r="AH6" s="421">
        <v>4500.7096764648695</v>
      </c>
      <c r="AI6" s="421">
        <v>4827.6811912361036</v>
      </c>
      <c r="AJ6" s="421">
        <v>4967.5412635214961</v>
      </c>
      <c r="AK6" s="421">
        <v>5212.4565748859332</v>
      </c>
      <c r="AL6" s="421">
        <v>5404.5297232273497</v>
      </c>
      <c r="AM6" s="421">
        <v>5045.2419619910761</v>
      </c>
      <c r="AN6" s="421">
        <v>5188.4131948495706</v>
      </c>
      <c r="AO6" s="421">
        <v>5352.4179240714702</v>
      </c>
      <c r="AP6" s="421">
        <v>5096.9622340782871</v>
      </c>
      <c r="AQ6" s="421">
        <v>4990.4265079145543</v>
      </c>
      <c r="AR6" s="421">
        <v>5116.796332281795</v>
      </c>
      <c r="AS6" s="421"/>
      <c r="AT6" s="421">
        <v>5148.0336826413059</v>
      </c>
      <c r="AU6" s="421">
        <v>5355.0720192813642</v>
      </c>
      <c r="AV6" s="421">
        <v>5509.5022610607066</v>
      </c>
      <c r="AW6" s="421">
        <v>5266.5730265975317</v>
      </c>
      <c r="AX6" s="421">
        <v>5414.0490853379961</v>
      </c>
      <c r="AY6" s="421">
        <v>5503.7886397082448</v>
      </c>
      <c r="AZ6" s="421">
        <v>5357.9775476224313</v>
      </c>
      <c r="BA6" s="421">
        <v>5404.7974883782163</v>
      </c>
      <c r="BB6" s="421">
        <v>5588.2537590536786</v>
      </c>
      <c r="BC6" s="421">
        <v>5555.5310095760524</v>
      </c>
      <c r="BD6" s="421">
        <v>5653.3830897348216</v>
      </c>
      <c r="BE6" s="421">
        <v>6245.0311257622798</v>
      </c>
      <c r="BF6" s="421"/>
      <c r="BG6" s="422">
        <v>6742.7539162286566</v>
      </c>
      <c r="BH6" s="421">
        <v>6923.2658502321829</v>
      </c>
      <c r="BI6" s="421">
        <v>7290.7794219298739</v>
      </c>
      <c r="BJ6" s="421">
        <v>7486.8574188100019</v>
      </c>
      <c r="BK6" s="421">
        <v>7603.5056269800007</v>
      </c>
      <c r="BL6" s="421">
        <v>9313.0034009399969</v>
      </c>
      <c r="BM6" s="248">
        <v>9313.0034009399969</v>
      </c>
      <c r="BN6" s="248">
        <v>10073.340844070004</v>
      </c>
      <c r="BO6" s="248">
        <v>10868.376487309997</v>
      </c>
      <c r="BP6" s="250">
        <v>11435.474675109999</v>
      </c>
      <c r="BQ6" s="250">
        <v>12141.232041469999</v>
      </c>
      <c r="BR6" s="250">
        <v>13634.419255749997</v>
      </c>
      <c r="BS6" s="250">
        <v>10216.579508139999</v>
      </c>
      <c r="BT6" s="250">
        <v>11687.508841729999</v>
      </c>
      <c r="BU6" s="250">
        <v>10978.320617400001</v>
      </c>
      <c r="BV6" s="250">
        <v>11166.07199472</v>
      </c>
      <c r="BW6" s="250">
        <v>11170.057189710002</v>
      </c>
      <c r="BX6" s="250">
        <v>11594.356454819999</v>
      </c>
      <c r="BY6" s="251">
        <v>11297.136927660002</v>
      </c>
      <c r="BZ6" s="251">
        <v>11769.839259260001</v>
      </c>
      <c r="CA6" s="251">
        <v>12084.109540449999</v>
      </c>
      <c r="CB6" s="251">
        <v>11752.852852430002</v>
      </c>
      <c r="CC6" s="251">
        <v>11931.591949070002</v>
      </c>
      <c r="CD6" s="251">
        <v>12017.6975219</v>
      </c>
      <c r="CE6" s="251">
        <v>12304.58680259</v>
      </c>
      <c r="CF6" s="251">
        <v>12272.123417759998</v>
      </c>
      <c r="CG6" s="251">
        <v>12236.25671996</v>
      </c>
      <c r="CH6" s="251">
        <v>12466.863022539999</v>
      </c>
      <c r="CI6" s="251">
        <v>12404.288447640003</v>
      </c>
      <c r="CJ6" s="251">
        <v>13239.616945760001</v>
      </c>
      <c r="CK6" s="251">
        <v>13847.837228969998</v>
      </c>
      <c r="CL6" s="251">
        <v>14659.846009239998</v>
      </c>
      <c r="CM6" s="251">
        <v>14090.588642320001</v>
      </c>
      <c r="CN6" s="251">
        <v>13301.821559919999</v>
      </c>
      <c r="CO6" s="251">
        <v>13804.903517459998</v>
      </c>
      <c r="CP6" s="251">
        <v>14110.561713119998</v>
      </c>
      <c r="CQ6" s="251">
        <v>14225.169259380005</v>
      </c>
      <c r="CR6" s="251">
        <v>14225.983260029998</v>
      </c>
      <c r="CS6" s="251">
        <v>14208.508587550001</v>
      </c>
      <c r="CT6" s="251">
        <v>14473.79661021</v>
      </c>
      <c r="CU6" s="251">
        <v>14308.330817280001</v>
      </c>
      <c r="CV6" s="253">
        <v>14105.576545439999</v>
      </c>
      <c r="CW6" s="251">
        <v>14087.838449250003</v>
      </c>
      <c r="CX6" s="251">
        <v>14371.807800240005</v>
      </c>
      <c r="CY6" s="251">
        <v>14383.005065919999</v>
      </c>
      <c r="CZ6" s="251">
        <v>14445.752613409997</v>
      </c>
      <c r="DA6" s="251">
        <v>14666.111355799998</v>
      </c>
      <c r="DB6" s="251">
        <v>15012.170700519999</v>
      </c>
      <c r="DC6" s="251">
        <v>16421.732897439997</v>
      </c>
      <c r="DD6" s="251">
        <v>16834.945070830003</v>
      </c>
      <c r="DE6" s="251">
        <v>17088.517563050002</v>
      </c>
      <c r="DF6" s="251">
        <v>16333.195594499995</v>
      </c>
      <c r="DG6" s="251">
        <v>16123.35966016</v>
      </c>
      <c r="DH6" s="253">
        <v>16125.557966389999</v>
      </c>
      <c r="DI6" s="252">
        <v>17073.974212949994</v>
      </c>
      <c r="DJ6" s="251">
        <v>18000.428893290002</v>
      </c>
      <c r="DK6" s="251">
        <v>18772.5871377</v>
      </c>
      <c r="DL6" s="251">
        <v>18305.781116089995</v>
      </c>
      <c r="DM6" s="251">
        <v>19212.958723839998</v>
      </c>
      <c r="DN6" s="251">
        <v>20508.29446542</v>
      </c>
      <c r="DO6" s="251">
        <v>19849.742457589997</v>
      </c>
      <c r="DP6" s="251">
        <v>20150.493703690001</v>
      </c>
      <c r="DQ6" s="251">
        <v>20921.096521140003</v>
      </c>
      <c r="DR6" s="251">
        <v>19652.09369397</v>
      </c>
      <c r="DS6" s="251">
        <v>21063.037533780003</v>
      </c>
      <c r="DT6" s="253">
        <v>23002.37333359</v>
      </c>
      <c r="DU6" s="252">
        <v>23372.714368770001</v>
      </c>
      <c r="DV6" s="251">
        <v>21963.762574458862</v>
      </c>
      <c r="DW6" s="251">
        <v>21807.183281410002</v>
      </c>
      <c r="DX6" s="251">
        <v>22614.768820650002</v>
      </c>
      <c r="DY6" s="251">
        <v>23324.714434109996</v>
      </c>
      <c r="DZ6" s="251">
        <v>23547.066918990004</v>
      </c>
      <c r="EA6" s="251">
        <v>23720.31513929</v>
      </c>
      <c r="EB6" s="251">
        <v>23802.579275109994</v>
      </c>
      <c r="EC6" s="251">
        <v>24270.363108449994</v>
      </c>
      <c r="ED6" s="251">
        <v>25026.301384530005</v>
      </c>
      <c r="EE6" s="251">
        <v>24888.132478980006</v>
      </c>
      <c r="EF6" s="253">
        <v>26030.066736920002</v>
      </c>
      <c r="EG6" s="252">
        <v>25350.871835179994</v>
      </c>
      <c r="EH6" s="251">
        <v>26396.305947019999</v>
      </c>
      <c r="EI6" s="251">
        <v>26219.211225400006</v>
      </c>
      <c r="EJ6" s="251">
        <v>26990.811351589997</v>
      </c>
      <c r="EK6" s="251">
        <v>27055.37487277</v>
      </c>
      <c r="EL6" s="251">
        <v>27680.630739539996</v>
      </c>
      <c r="EM6" s="251">
        <v>27805.965237810007</v>
      </c>
      <c r="EN6" s="251">
        <v>27466.797807910007</v>
      </c>
      <c r="EO6" s="251">
        <v>27757.898084570003</v>
      </c>
      <c r="EP6" s="251">
        <v>28102.334558980001</v>
      </c>
      <c r="EQ6" s="251">
        <v>28683.996183409992</v>
      </c>
      <c r="ER6" s="253">
        <v>29818.477049170004</v>
      </c>
      <c r="ES6" s="252">
        <v>29242.983456099999</v>
      </c>
      <c r="ET6" s="251">
        <v>32162.743336849999</v>
      </c>
      <c r="EU6" s="251">
        <v>36678.244232720004</v>
      </c>
      <c r="EV6" s="251">
        <v>37358.832026914359</v>
      </c>
      <c r="EW6" s="251">
        <v>37041.977231508703</v>
      </c>
      <c r="EX6" s="251">
        <v>38668.369627100001</v>
      </c>
      <c r="EY6" s="251">
        <v>41111.654176789998</v>
      </c>
      <c r="EZ6" s="251">
        <v>42221.94672113</v>
      </c>
      <c r="FA6" s="251">
        <v>49544.007822889995</v>
      </c>
      <c r="FB6" s="251">
        <v>65868.491747269989</v>
      </c>
      <c r="FC6" s="251">
        <v>66496.625266020012</v>
      </c>
      <c r="FD6" s="253">
        <v>45124.348049989996</v>
      </c>
      <c r="FE6" s="252">
        <v>57027.552236809999</v>
      </c>
      <c r="FF6" s="251">
        <v>58379.748512765866</v>
      </c>
      <c r="FG6" s="251">
        <v>58855.406124970716</v>
      </c>
      <c r="FH6" s="251">
        <v>57032.039308810003</v>
      </c>
      <c r="FI6" s="251">
        <v>57744.849249250008</v>
      </c>
      <c r="FJ6" s="251">
        <v>59550.052335820001</v>
      </c>
      <c r="FK6" s="251">
        <v>59672.453383080014</v>
      </c>
      <c r="FL6" s="251">
        <v>59629.315874230007</v>
      </c>
      <c r="FM6" s="251">
        <v>60514.50103259</v>
      </c>
      <c r="FN6" s="251">
        <v>61740.808316849994</v>
      </c>
      <c r="FO6" s="251">
        <v>63401.751803480009</v>
      </c>
      <c r="FP6" s="253">
        <v>64593.400565800002</v>
      </c>
      <c r="FQ6" s="252">
        <v>64554.07318082</v>
      </c>
      <c r="FR6" s="251">
        <v>68843.149293059978</v>
      </c>
      <c r="FS6" s="251">
        <v>70938.381364950008</v>
      </c>
      <c r="FT6" s="251">
        <v>72473.39838913003</v>
      </c>
      <c r="FU6" s="251">
        <v>77421.659650679998</v>
      </c>
      <c r="FV6" s="251">
        <v>77508.777566400022</v>
      </c>
      <c r="FW6" s="251">
        <v>78590.248179086309</v>
      </c>
      <c r="FX6" s="251">
        <v>79467.113322380028</v>
      </c>
      <c r="FY6" s="251">
        <v>81926.786023739987</v>
      </c>
      <c r="FZ6" s="251">
        <v>86496.390770239974</v>
      </c>
      <c r="GA6" s="251">
        <v>82037.837132419998</v>
      </c>
      <c r="GB6" s="253">
        <v>81976.839249150013</v>
      </c>
      <c r="GC6" s="252">
        <v>87935.996265419977</v>
      </c>
      <c r="GD6" s="251">
        <v>88109.355791010006</v>
      </c>
      <c r="GE6" s="251">
        <v>88175.60970270999</v>
      </c>
      <c r="GF6" s="251">
        <v>81788.476317879991</v>
      </c>
      <c r="GG6" s="251">
        <v>58289.377367890011</v>
      </c>
      <c r="GH6" s="251">
        <v>59803.628156899998</v>
      </c>
      <c r="GI6" s="251">
        <v>59888.682805260003</v>
      </c>
      <c r="GJ6" s="251">
        <v>67570.940938209998</v>
      </c>
      <c r="GK6" s="251">
        <v>76363.417334350001</v>
      </c>
      <c r="GL6" s="251">
        <v>68895.294236420013</v>
      </c>
      <c r="GM6" s="251">
        <v>70537.999974360006</v>
      </c>
      <c r="GN6" s="253">
        <v>69876.916255350006</v>
      </c>
    </row>
    <row r="7" spans="1:196" ht="37.5" customHeight="1" x14ac:dyDescent="0.45">
      <c r="A7" s="420" t="s">
        <v>220</v>
      </c>
      <c r="B7" s="421">
        <v>484.22</v>
      </c>
      <c r="C7" s="421">
        <v>694.28</v>
      </c>
      <c r="D7" s="421">
        <v>849.6</v>
      </c>
      <c r="E7" s="421">
        <v>964.09180000000003</v>
      </c>
      <c r="F7" s="421">
        <v>1256.5242180320001</v>
      </c>
      <c r="G7" s="421">
        <v>1267.1385</v>
      </c>
      <c r="H7" s="421">
        <v>1293.8141000000001</v>
      </c>
      <c r="I7" s="421">
        <v>1304.0074999999999</v>
      </c>
      <c r="J7" s="421">
        <v>1365.7814000000001</v>
      </c>
      <c r="K7" s="421">
        <v>1407.21</v>
      </c>
      <c r="L7" s="421">
        <v>1456.8366000000001</v>
      </c>
      <c r="M7" s="421">
        <v>1399.1776</v>
      </c>
      <c r="N7" s="421">
        <v>1522.97929</v>
      </c>
      <c r="O7" s="421">
        <v>1558.4293</v>
      </c>
      <c r="P7" s="421">
        <v>1649.5483999999999</v>
      </c>
      <c r="Q7" s="421">
        <v>1781.6165000000001</v>
      </c>
      <c r="R7" s="422">
        <v>1875.2447386859999</v>
      </c>
      <c r="S7" s="422">
        <v>1893.6569999999999</v>
      </c>
      <c r="T7" s="421">
        <v>1924.8217999999999</v>
      </c>
      <c r="U7" s="421"/>
      <c r="V7" s="421">
        <v>1969.7668000000001</v>
      </c>
      <c r="W7" s="421">
        <v>2040.8820000000001</v>
      </c>
      <c r="X7" s="188">
        <v>2085.8804</v>
      </c>
      <c r="Y7" s="188">
        <v>2134.8793000000001</v>
      </c>
      <c r="Z7" s="423">
        <v>2222.9755</v>
      </c>
      <c r="AA7" s="1570">
        <v>2209.6049979899999</v>
      </c>
      <c r="AB7" s="248">
        <v>2259.6045408719997</v>
      </c>
      <c r="AC7" s="248">
        <v>2295.3564569789996</v>
      </c>
      <c r="AD7" s="248">
        <v>2395.0177163340009</v>
      </c>
      <c r="AE7" s="248">
        <v>2554.5202863989998</v>
      </c>
      <c r="AF7" s="248"/>
      <c r="AG7" s="421">
        <v>2577.5752100440004</v>
      </c>
      <c r="AH7" s="421">
        <v>2668.1005767829997</v>
      </c>
      <c r="AI7" s="421">
        <v>2699.7753470369989</v>
      </c>
      <c r="AJ7" s="421">
        <v>2695.5968613850005</v>
      </c>
      <c r="AK7" s="421">
        <v>2827.5155414169994</v>
      </c>
      <c r="AL7" s="421">
        <v>2894.8916589687074</v>
      </c>
      <c r="AM7" s="421">
        <v>2995.5963505540253</v>
      </c>
      <c r="AN7" s="421">
        <v>2995.1613887410272</v>
      </c>
      <c r="AO7" s="421">
        <v>2932.8267848679998</v>
      </c>
      <c r="AP7" s="421">
        <v>2995.817456572001</v>
      </c>
      <c r="AQ7" s="421">
        <v>3203.2441207220154</v>
      </c>
      <c r="AR7" s="421">
        <v>3339.8842344760228</v>
      </c>
      <c r="AS7" s="421"/>
      <c r="AT7" s="421">
        <v>3357.577561109028</v>
      </c>
      <c r="AU7" s="421">
        <v>3485.0245933570141</v>
      </c>
      <c r="AV7" s="421">
        <v>3418.3442217030251</v>
      </c>
      <c r="AW7" s="421">
        <v>3472.2920220070164</v>
      </c>
      <c r="AX7" s="421">
        <v>3460.8235088500146</v>
      </c>
      <c r="AY7" s="421">
        <v>3608.9283024403403</v>
      </c>
      <c r="AZ7" s="421">
        <v>3602.0910784850221</v>
      </c>
      <c r="BA7" s="421">
        <v>3541.8222520860263</v>
      </c>
      <c r="BB7" s="421">
        <v>3487.2847429090143</v>
      </c>
      <c r="BC7" s="421">
        <v>3505.9726130740173</v>
      </c>
      <c r="BD7" s="421">
        <v>3609.9959430050249</v>
      </c>
      <c r="BE7" s="421">
        <v>3785.2669861360214</v>
      </c>
      <c r="BF7" s="421"/>
      <c r="BG7" s="422">
        <v>3812.59697903697</v>
      </c>
      <c r="BH7" s="421">
        <v>3903.9537656683187</v>
      </c>
      <c r="BI7" s="421">
        <v>4044.6925476064889</v>
      </c>
      <c r="BJ7" s="421">
        <v>4058.86597351</v>
      </c>
      <c r="BK7" s="421">
        <v>4007.8989943300012</v>
      </c>
      <c r="BL7" s="421">
        <v>4406.6992828199991</v>
      </c>
      <c r="BM7" s="248">
        <v>4406.6992828199991</v>
      </c>
      <c r="BN7" s="248">
        <v>4707.4724538499986</v>
      </c>
      <c r="BO7" s="248">
        <v>4655.6675317099989</v>
      </c>
      <c r="BP7" s="250">
        <v>4821.9503776299989</v>
      </c>
      <c r="BQ7" s="250">
        <v>4794.3128571199995</v>
      </c>
      <c r="BR7" s="250">
        <v>5055.1321528800008</v>
      </c>
      <c r="BS7" s="250">
        <v>5183.6476081599994</v>
      </c>
      <c r="BT7" s="250">
        <v>5205.6624141000002</v>
      </c>
      <c r="BU7" s="250">
        <v>5289.2288871799992</v>
      </c>
      <c r="BV7" s="250">
        <v>5444.5243890799975</v>
      </c>
      <c r="BW7" s="250">
        <v>5504.1739557499995</v>
      </c>
      <c r="BX7" s="250">
        <v>5941.5464842799984</v>
      </c>
      <c r="BY7" s="251">
        <v>5993.2957047599984</v>
      </c>
      <c r="BZ7" s="251">
        <v>6049.1781658299997</v>
      </c>
      <c r="CA7" s="251">
        <v>6058.80788794</v>
      </c>
      <c r="CB7" s="251">
        <v>6198.6795384400002</v>
      </c>
      <c r="CC7" s="251">
        <v>6557.6233603000001</v>
      </c>
      <c r="CD7" s="251">
        <v>6767.5352685300004</v>
      </c>
      <c r="CE7" s="251">
        <v>6961.6996323899994</v>
      </c>
      <c r="CF7" s="251">
        <v>6572.1041975799999</v>
      </c>
      <c r="CG7" s="251">
        <v>6717.9131537800013</v>
      </c>
      <c r="CH7" s="251">
        <v>6852.5329010699988</v>
      </c>
      <c r="CI7" s="251">
        <v>7228.1799422600016</v>
      </c>
      <c r="CJ7" s="251">
        <v>7631.6852150699979</v>
      </c>
      <c r="CK7" s="251">
        <v>7499.3499496900013</v>
      </c>
      <c r="CL7" s="251">
        <v>7720.9745445899998</v>
      </c>
      <c r="CM7" s="251">
        <v>7802.7875139299995</v>
      </c>
      <c r="CN7" s="251">
        <v>7874.713748160003</v>
      </c>
      <c r="CO7" s="251">
        <v>7847.3669824099998</v>
      </c>
      <c r="CP7" s="251">
        <v>7942.0882133800023</v>
      </c>
      <c r="CQ7" s="251">
        <v>8134.2305249799983</v>
      </c>
      <c r="CR7" s="251">
        <v>8056.4346398899997</v>
      </c>
      <c r="CS7" s="251">
        <v>8289.5597096800011</v>
      </c>
      <c r="CT7" s="251">
        <v>8205.8647405700012</v>
      </c>
      <c r="CU7" s="251">
        <v>8256.4204854400014</v>
      </c>
      <c r="CV7" s="253">
        <v>8521.3975265799982</v>
      </c>
      <c r="CW7" s="251">
        <v>8493.0920482999973</v>
      </c>
      <c r="CX7" s="251">
        <v>8682.1188253400014</v>
      </c>
      <c r="CY7" s="251">
        <v>9029.445517780001</v>
      </c>
      <c r="CZ7" s="251">
        <v>9043.9499964600018</v>
      </c>
      <c r="DA7" s="251">
        <v>9074.5342693799976</v>
      </c>
      <c r="DB7" s="251">
        <v>9252.9669952299973</v>
      </c>
      <c r="DC7" s="251">
        <v>9440.3885793499994</v>
      </c>
      <c r="DD7" s="251">
        <v>9330.05129571</v>
      </c>
      <c r="DE7" s="251">
        <v>9528.5028818500014</v>
      </c>
      <c r="DF7" s="251">
        <v>9663.0998241300022</v>
      </c>
      <c r="DG7" s="251">
        <v>9887.4230860499993</v>
      </c>
      <c r="DH7" s="253">
        <v>10506.669684169998</v>
      </c>
      <c r="DI7" s="252">
        <v>10144.86851326</v>
      </c>
      <c r="DJ7" s="251">
        <v>10391.999791879998</v>
      </c>
      <c r="DK7" s="251">
        <v>10625.956744800002</v>
      </c>
      <c r="DL7" s="251">
        <v>10561.668264940001</v>
      </c>
      <c r="DM7" s="251">
        <v>10710.380124619998</v>
      </c>
      <c r="DN7" s="251">
        <v>11001.5002171</v>
      </c>
      <c r="DO7" s="251">
        <v>11068.98627614</v>
      </c>
      <c r="DP7" s="251">
        <v>11023.82323143</v>
      </c>
      <c r="DQ7" s="251">
        <v>11308.905657940004</v>
      </c>
      <c r="DR7" s="251">
        <v>11717.639288240001</v>
      </c>
      <c r="DS7" s="251">
        <v>12371.362976280001</v>
      </c>
      <c r="DT7" s="253">
        <v>13171.307794400003</v>
      </c>
      <c r="DU7" s="252">
        <v>13154.324186799999</v>
      </c>
      <c r="DV7" s="251">
        <v>13676.677398720341</v>
      </c>
      <c r="DW7" s="251">
        <v>13465.509696050001</v>
      </c>
      <c r="DX7" s="251">
        <v>13803.297150139999</v>
      </c>
      <c r="DY7" s="251">
        <v>14026.721003660001</v>
      </c>
      <c r="DZ7" s="251">
        <v>14336.477479040001</v>
      </c>
      <c r="EA7" s="251">
        <v>14778.258876379998</v>
      </c>
      <c r="EB7" s="251">
        <v>15423.045743269999</v>
      </c>
      <c r="EC7" s="251">
        <v>17427.68463734987</v>
      </c>
      <c r="ED7" s="251">
        <v>17390.030620350004</v>
      </c>
      <c r="EE7" s="251">
        <v>17831.59735326</v>
      </c>
      <c r="EF7" s="253">
        <v>17928.902214459587</v>
      </c>
      <c r="EG7" s="252">
        <v>18119.911083819999</v>
      </c>
      <c r="EH7" s="251">
        <v>18655.296016810003</v>
      </c>
      <c r="EI7" s="251">
        <v>18479.171360470005</v>
      </c>
      <c r="EJ7" s="251">
        <v>18410.88308852</v>
      </c>
      <c r="EK7" s="251">
        <v>18491.530357979998</v>
      </c>
      <c r="EL7" s="251">
        <v>18415.642829449996</v>
      </c>
      <c r="EM7" s="251">
        <v>18506.39262345</v>
      </c>
      <c r="EN7" s="251">
        <v>18489.278274969998</v>
      </c>
      <c r="EO7" s="251">
        <v>18919.348748259999</v>
      </c>
      <c r="EP7" s="251">
        <v>19094.473074760001</v>
      </c>
      <c r="EQ7" s="251">
        <v>19450.311619920001</v>
      </c>
      <c r="ER7" s="253">
        <v>19682.373502980005</v>
      </c>
      <c r="ES7" s="252">
        <v>19732.376667379998</v>
      </c>
      <c r="ET7" s="251">
        <v>19399.722542800002</v>
      </c>
      <c r="EU7" s="251">
        <v>19725.536516400003</v>
      </c>
      <c r="EV7" s="251">
        <v>20499.922372429792</v>
      </c>
      <c r="EW7" s="251">
        <v>20401.401586483589</v>
      </c>
      <c r="EX7" s="251">
        <v>20801.258818450002</v>
      </c>
      <c r="EY7" s="251">
        <v>20976.408385660001</v>
      </c>
      <c r="EZ7" s="251">
        <v>21173.684654250002</v>
      </c>
      <c r="FA7" s="251">
        <v>21715.791525529992</v>
      </c>
      <c r="FB7" s="251">
        <v>22100.715117370004</v>
      </c>
      <c r="FC7" s="251">
        <v>24125.620258430001</v>
      </c>
      <c r="FD7" s="253">
        <v>25188.265249979999</v>
      </c>
      <c r="FE7" s="252">
        <v>26227.038136930001</v>
      </c>
      <c r="FF7" s="251">
        <v>27712.245087599396</v>
      </c>
      <c r="FG7" s="251">
        <v>28427.199293345566</v>
      </c>
      <c r="FH7" s="251">
        <v>28364.725877540004</v>
      </c>
      <c r="FI7" s="251">
        <v>28519.330292189999</v>
      </c>
      <c r="FJ7" s="251">
        <v>28667.374099949993</v>
      </c>
      <c r="FK7" s="251">
        <v>29264.904961269993</v>
      </c>
      <c r="FL7" s="251">
        <v>29173.324138080006</v>
      </c>
      <c r="FM7" s="251">
        <v>30056.766277269995</v>
      </c>
      <c r="FN7" s="251">
        <v>30627.425092749989</v>
      </c>
      <c r="FO7" s="251">
        <v>31252.780361579993</v>
      </c>
      <c r="FP7" s="253">
        <v>32479.08696638</v>
      </c>
      <c r="FQ7" s="252">
        <v>33116.963960749992</v>
      </c>
      <c r="FR7" s="251">
        <v>33696.822669639994</v>
      </c>
      <c r="FS7" s="251">
        <v>35026.320136659997</v>
      </c>
      <c r="FT7" s="251">
        <v>36380.972654640005</v>
      </c>
      <c r="FU7" s="251">
        <v>37261.507572799994</v>
      </c>
      <c r="FV7" s="251">
        <v>38857.630547280009</v>
      </c>
      <c r="FW7" s="251">
        <v>40283.940410270574</v>
      </c>
      <c r="FX7" s="251">
        <v>41302.027414210017</v>
      </c>
      <c r="FY7" s="251">
        <v>43142.536976980002</v>
      </c>
      <c r="FZ7" s="251">
        <v>44506.79643699999</v>
      </c>
      <c r="GA7" s="251">
        <v>46370.310759630011</v>
      </c>
      <c r="GB7" s="253">
        <v>48356.464600449995</v>
      </c>
      <c r="GC7" s="252">
        <v>48473.422239209984</v>
      </c>
      <c r="GD7" s="251">
        <v>48118.351604390002</v>
      </c>
      <c r="GE7" s="251">
        <v>49626.510353480015</v>
      </c>
      <c r="GF7" s="251">
        <v>50766.772713269995</v>
      </c>
      <c r="GG7" s="251">
        <v>51972.927559560005</v>
      </c>
      <c r="GH7" s="251">
        <v>51223.579937530005</v>
      </c>
      <c r="GI7" s="251">
        <v>52186.785252000001</v>
      </c>
      <c r="GJ7" s="251">
        <v>52133.31692066</v>
      </c>
      <c r="GK7" s="251">
        <v>52449.446645349999</v>
      </c>
      <c r="GL7" s="251">
        <v>54029.473346630009</v>
      </c>
      <c r="GM7" s="251">
        <v>54966.205883420007</v>
      </c>
      <c r="GN7" s="253">
        <v>59083.210382189995</v>
      </c>
    </row>
    <row r="8" spans="1:196" ht="37.5" customHeight="1" x14ac:dyDescent="0.45">
      <c r="A8" s="420" t="s">
        <v>221</v>
      </c>
      <c r="B8" s="421">
        <v>292.67</v>
      </c>
      <c r="C8" s="421">
        <v>466.81</v>
      </c>
      <c r="D8" s="421">
        <v>837.6</v>
      </c>
      <c r="E8" s="421">
        <v>1246.1104</v>
      </c>
      <c r="F8" s="421">
        <v>1825.9118111863568</v>
      </c>
      <c r="G8" s="421">
        <v>1865.7596788000899</v>
      </c>
      <c r="H8" s="421">
        <v>1914.6350290609855</v>
      </c>
      <c r="I8" s="421">
        <v>2072.0493999999999</v>
      </c>
      <c r="J8" s="421">
        <v>1988.3145999999999</v>
      </c>
      <c r="K8" s="421">
        <v>1959.6179</v>
      </c>
      <c r="L8" s="421">
        <v>2262.5636</v>
      </c>
      <c r="M8" s="421">
        <v>2060.3782999999999</v>
      </c>
      <c r="N8" s="421">
        <v>1934.8425500000001</v>
      </c>
      <c r="O8" s="421">
        <v>1988.3294800000001</v>
      </c>
      <c r="P8" s="421">
        <v>2140.5162</v>
      </c>
      <c r="Q8" s="421">
        <v>2315.4319999999998</v>
      </c>
      <c r="R8" s="422">
        <v>2284.18927108956</v>
      </c>
      <c r="S8" s="422">
        <v>2207.5286999999998</v>
      </c>
      <c r="T8" s="421">
        <v>2224.0255000000002</v>
      </c>
      <c r="U8" s="421"/>
      <c r="V8" s="421">
        <v>2278.5772999999999</v>
      </c>
      <c r="W8" s="421">
        <v>2230.5666999999999</v>
      </c>
      <c r="X8" s="188">
        <v>2331.9938000000002</v>
      </c>
      <c r="Y8" s="188">
        <v>2343.5455000000002</v>
      </c>
      <c r="Z8" s="423">
        <v>2279.8728000000001</v>
      </c>
      <c r="AA8" s="1570">
        <v>2303.242155522501</v>
      </c>
      <c r="AB8" s="248">
        <v>2268.107731760113</v>
      </c>
      <c r="AC8" s="248">
        <v>2370.3770521467259</v>
      </c>
      <c r="AD8" s="248">
        <v>2283.4782281751304</v>
      </c>
      <c r="AE8" s="248">
        <v>2520.5996742154884</v>
      </c>
      <c r="AF8" s="248"/>
      <c r="AG8" s="421">
        <v>2378.3543424264617</v>
      </c>
      <c r="AH8" s="421">
        <v>2398.6731609936755</v>
      </c>
      <c r="AI8" s="421">
        <v>2408.6375411888712</v>
      </c>
      <c r="AJ8" s="421">
        <v>2539.2909461677186</v>
      </c>
      <c r="AK8" s="421">
        <v>2532.3998662203403</v>
      </c>
      <c r="AL8" s="421">
        <v>2446.429879845397</v>
      </c>
      <c r="AM8" s="421">
        <v>2413.1721521662071</v>
      </c>
      <c r="AN8" s="421">
        <v>2595.5333273763781</v>
      </c>
      <c r="AO8" s="421">
        <v>2479.1766151465599</v>
      </c>
      <c r="AP8" s="421">
        <v>2474.5335976892752</v>
      </c>
      <c r="AQ8" s="421">
        <v>2725.5964824122721</v>
      </c>
      <c r="AR8" s="421">
        <v>2738.4980810573597</v>
      </c>
      <c r="AS8" s="421"/>
      <c r="AT8" s="421">
        <v>2714.0157998283389</v>
      </c>
      <c r="AU8" s="421">
        <v>2573.1847688251873</v>
      </c>
      <c r="AV8" s="421">
        <v>3007.0961622048899</v>
      </c>
      <c r="AW8" s="421">
        <v>3112.8033239420056</v>
      </c>
      <c r="AX8" s="421">
        <v>3100.5109573608743</v>
      </c>
      <c r="AY8" s="421">
        <v>2919.1624243949336</v>
      </c>
      <c r="AZ8" s="421">
        <v>2757.807815730866</v>
      </c>
      <c r="BA8" s="421">
        <v>2795.4912423109749</v>
      </c>
      <c r="BB8" s="421">
        <v>3051.4556025429974</v>
      </c>
      <c r="BC8" s="421">
        <v>3249.4530033379156</v>
      </c>
      <c r="BD8" s="421">
        <v>3539.0998911099009</v>
      </c>
      <c r="BE8" s="421">
        <v>3654.5038199053033</v>
      </c>
      <c r="BF8" s="421"/>
      <c r="BG8" s="422">
        <v>3492.8892669790307</v>
      </c>
      <c r="BH8" s="421">
        <v>3666.1090158096767</v>
      </c>
      <c r="BI8" s="421">
        <v>4020.1825381988933</v>
      </c>
      <c r="BJ8" s="421">
        <v>3852.1126711600009</v>
      </c>
      <c r="BK8" s="421">
        <v>4105.2645635499994</v>
      </c>
      <c r="BL8" s="421">
        <v>5316.4957119800019</v>
      </c>
      <c r="BM8" s="248">
        <v>5316.4957119800019</v>
      </c>
      <c r="BN8" s="248">
        <v>5543.1588424500014</v>
      </c>
      <c r="BO8" s="248">
        <v>5326.551836730001</v>
      </c>
      <c r="BP8" s="250">
        <v>5360.3744068300011</v>
      </c>
      <c r="BQ8" s="250">
        <v>5581.7485045099993</v>
      </c>
      <c r="BR8" s="250">
        <v>4998.9199279300001</v>
      </c>
      <c r="BS8" s="250">
        <v>4660.9407278199988</v>
      </c>
      <c r="BT8" s="250">
        <v>5131.9104045899994</v>
      </c>
      <c r="BU8" s="250">
        <v>5159.9125524299998</v>
      </c>
      <c r="BV8" s="250">
        <v>5287.6372628899999</v>
      </c>
      <c r="BW8" s="250">
        <v>5612.1478171399995</v>
      </c>
      <c r="BX8" s="250">
        <v>6095.6171167399998</v>
      </c>
      <c r="BY8" s="251">
        <v>5955.6394728399982</v>
      </c>
      <c r="BZ8" s="251">
        <v>6052.3673006400004</v>
      </c>
      <c r="CA8" s="251">
        <v>6084.6092799100006</v>
      </c>
      <c r="CB8" s="251">
        <v>6145.4446326200004</v>
      </c>
      <c r="CC8" s="251">
        <v>6086.5383238400009</v>
      </c>
      <c r="CD8" s="251">
        <v>6408.0082838699991</v>
      </c>
      <c r="CE8" s="251">
        <v>6453.722846900002</v>
      </c>
      <c r="CF8" s="251">
        <v>6598.2414148099988</v>
      </c>
      <c r="CG8" s="251">
        <v>6710.6874190499993</v>
      </c>
      <c r="CH8" s="251">
        <v>6854.2372354000008</v>
      </c>
      <c r="CI8" s="251">
        <v>7109.5638156499999</v>
      </c>
      <c r="CJ8" s="251">
        <v>8711.9832587300007</v>
      </c>
      <c r="CK8" s="251">
        <v>9502.5397684299987</v>
      </c>
      <c r="CL8" s="251">
        <v>9471.553818790002</v>
      </c>
      <c r="CM8" s="251">
        <v>9916.728952540001</v>
      </c>
      <c r="CN8" s="251">
        <v>9999.2503060999989</v>
      </c>
      <c r="CO8" s="251">
        <v>10363.372980669999</v>
      </c>
      <c r="CP8" s="251">
        <v>10907.065498</v>
      </c>
      <c r="CQ8" s="251">
        <v>10844.67646932</v>
      </c>
      <c r="CR8" s="251">
        <v>10324.449691049998</v>
      </c>
      <c r="CS8" s="251">
        <v>10600.528932359997</v>
      </c>
      <c r="CT8" s="251">
        <v>10679.8531341</v>
      </c>
      <c r="CU8" s="251">
        <v>11266.856547359997</v>
      </c>
      <c r="CV8" s="253">
        <v>12017.690292739999</v>
      </c>
      <c r="CW8" s="251">
        <v>12108.096766950002</v>
      </c>
      <c r="CX8" s="251">
        <v>12201.507042570003</v>
      </c>
      <c r="CY8" s="251">
        <v>11670.645764019997</v>
      </c>
      <c r="CZ8" s="251">
        <v>11772.690539009998</v>
      </c>
      <c r="DA8" s="251">
        <v>11635.380041380002</v>
      </c>
      <c r="DB8" s="251">
        <v>11694.630923979999</v>
      </c>
      <c r="DC8" s="251">
        <v>11908.254352600003</v>
      </c>
      <c r="DD8" s="251">
        <v>12836.117819190002</v>
      </c>
      <c r="DE8" s="251">
        <v>13378.735335330002</v>
      </c>
      <c r="DF8" s="251">
        <v>13627.505723440001</v>
      </c>
      <c r="DG8" s="251">
        <v>13743.556486670002</v>
      </c>
      <c r="DH8" s="253">
        <v>13488.316972980001</v>
      </c>
      <c r="DI8" s="252">
        <v>14268.775270889999</v>
      </c>
      <c r="DJ8" s="251">
        <v>14331.92268025</v>
      </c>
      <c r="DK8" s="251">
        <v>12831.38679715</v>
      </c>
      <c r="DL8" s="251">
        <v>13338.651092030002</v>
      </c>
      <c r="DM8" s="251">
        <v>13469.664837390001</v>
      </c>
      <c r="DN8" s="251">
        <v>13368.29146067</v>
      </c>
      <c r="DO8" s="251">
        <v>13294.52274595</v>
      </c>
      <c r="DP8" s="251">
        <v>12401.09421005</v>
      </c>
      <c r="DQ8" s="251">
        <v>12749.16824275</v>
      </c>
      <c r="DR8" s="251">
        <v>13594.33671055</v>
      </c>
      <c r="DS8" s="251">
        <v>12689.119747209999</v>
      </c>
      <c r="DT8" s="253">
        <v>12482.83529171</v>
      </c>
      <c r="DU8" s="252">
        <v>12054.169161700001</v>
      </c>
      <c r="DV8" s="251">
        <v>11914.78456407864</v>
      </c>
      <c r="DW8" s="251">
        <v>12159.315086029999</v>
      </c>
      <c r="DX8" s="251">
        <v>11950.884480380002</v>
      </c>
      <c r="DY8" s="251">
        <v>12433.106793199997</v>
      </c>
      <c r="DZ8" s="251">
        <v>12644.491369110001</v>
      </c>
      <c r="EA8" s="251">
        <v>12472.577210730002</v>
      </c>
      <c r="EB8" s="251">
        <v>12723.008355260001</v>
      </c>
      <c r="EC8" s="251">
        <v>13733.093672559999</v>
      </c>
      <c r="ED8" s="251">
        <v>14578.856603579998</v>
      </c>
      <c r="EE8" s="251">
        <v>14748.47595826</v>
      </c>
      <c r="EF8" s="253">
        <v>14973.184880330002</v>
      </c>
      <c r="EG8" s="252">
        <v>14401.637689859997</v>
      </c>
      <c r="EH8" s="251">
        <v>14710.357847410001</v>
      </c>
      <c r="EI8" s="251">
        <v>14871.397817259998</v>
      </c>
      <c r="EJ8" s="251">
        <v>15056.332761570002</v>
      </c>
      <c r="EK8" s="251">
        <v>15085.413052519998</v>
      </c>
      <c r="EL8" s="251">
        <v>15163.3553264</v>
      </c>
      <c r="EM8" s="251">
        <v>16304.9611215</v>
      </c>
      <c r="EN8" s="251">
        <v>15764.028988940001</v>
      </c>
      <c r="EO8" s="251">
        <v>15771.805976859998</v>
      </c>
      <c r="EP8" s="251">
        <v>16709.40824122</v>
      </c>
      <c r="EQ8" s="251">
        <v>16250.779072419999</v>
      </c>
      <c r="ER8" s="253">
        <v>15625.626865010001</v>
      </c>
      <c r="ES8" s="252">
        <v>15217.776468509997</v>
      </c>
      <c r="ET8" s="251">
        <v>15967.997093350003</v>
      </c>
      <c r="EU8" s="251">
        <v>16326.211881150002</v>
      </c>
      <c r="EV8" s="251">
        <v>15999.160439835614</v>
      </c>
      <c r="EW8" s="251">
        <v>16164.184330491333</v>
      </c>
      <c r="EX8" s="251">
        <v>18029.891990889995</v>
      </c>
      <c r="EY8" s="251">
        <v>18556.217463402339</v>
      </c>
      <c r="EZ8" s="251">
        <v>18823.452367380003</v>
      </c>
      <c r="FA8" s="251">
        <v>18461.083484890001</v>
      </c>
      <c r="FB8" s="251">
        <v>19205.022034179998</v>
      </c>
      <c r="FC8" s="251">
        <v>20912.585839360003</v>
      </c>
      <c r="FD8" s="253">
        <v>20422.634292590003</v>
      </c>
      <c r="FE8" s="252">
        <v>21550.229272319993</v>
      </c>
      <c r="FF8" s="251">
        <v>22096.202072055505</v>
      </c>
      <c r="FG8" s="251">
        <v>23361.536675279862</v>
      </c>
      <c r="FH8" s="251">
        <v>23779.75657822</v>
      </c>
      <c r="FI8" s="251">
        <v>25534.460047719997</v>
      </c>
      <c r="FJ8" s="251">
        <v>24593.026099030001</v>
      </c>
      <c r="FK8" s="251">
        <v>26440.555468789993</v>
      </c>
      <c r="FL8" s="251">
        <v>26349.914908990006</v>
      </c>
      <c r="FM8" s="251">
        <v>27175.691604689993</v>
      </c>
      <c r="FN8" s="251">
        <v>28162.491627579995</v>
      </c>
      <c r="FO8" s="251">
        <v>29368.263305000004</v>
      </c>
      <c r="FP8" s="253">
        <v>29763.786884160003</v>
      </c>
      <c r="FQ8" s="252">
        <v>30554.665776170001</v>
      </c>
      <c r="FR8" s="251">
        <v>30240.900800050007</v>
      </c>
      <c r="FS8" s="251">
        <v>30545.565795949999</v>
      </c>
      <c r="FT8" s="251">
        <v>32215.061142659997</v>
      </c>
      <c r="FU8" s="251">
        <v>28301.657624380001</v>
      </c>
      <c r="FV8" s="251">
        <v>28291.967254959996</v>
      </c>
      <c r="FW8" s="251">
        <v>29233.71980831711</v>
      </c>
      <c r="FX8" s="251">
        <v>30048.00848144</v>
      </c>
      <c r="FY8" s="251">
        <v>30082.818263879999</v>
      </c>
      <c r="FZ8" s="251">
        <v>30015.649751289999</v>
      </c>
      <c r="GA8" s="251">
        <v>30766.772932240001</v>
      </c>
      <c r="GB8" s="253">
        <v>29991.598889140001</v>
      </c>
      <c r="GC8" s="252">
        <v>30331.93728093</v>
      </c>
      <c r="GD8" s="251">
        <v>32337.192180800001</v>
      </c>
      <c r="GE8" s="251">
        <v>33329.148416340002</v>
      </c>
      <c r="GF8" s="251">
        <v>36476.600505709997</v>
      </c>
      <c r="GG8" s="251">
        <v>39266.547442819996</v>
      </c>
      <c r="GH8" s="251">
        <v>40742.202177460007</v>
      </c>
      <c r="GI8" s="251">
        <v>41607.36911752</v>
      </c>
      <c r="GJ8" s="251">
        <v>40782.928527869997</v>
      </c>
      <c r="GK8" s="251">
        <v>40047.650634760001</v>
      </c>
      <c r="GL8" s="251">
        <v>43221.513442889998</v>
      </c>
      <c r="GM8" s="251">
        <v>43056.636730449995</v>
      </c>
      <c r="GN8" s="253">
        <v>42627.011608599998</v>
      </c>
    </row>
    <row r="9" spans="1:196" s="424" customFormat="1" ht="37.5" customHeight="1" x14ac:dyDescent="0.45">
      <c r="A9" s="416" t="s">
        <v>222</v>
      </c>
      <c r="B9" s="417">
        <v>226.47</v>
      </c>
      <c r="C9" s="417">
        <v>322.95999999999998</v>
      </c>
      <c r="D9" s="417">
        <v>348.1</v>
      </c>
      <c r="E9" s="417">
        <v>638.74630000000002</v>
      </c>
      <c r="F9" s="417">
        <v>651.12559999999996</v>
      </c>
      <c r="G9" s="417">
        <v>700.0308</v>
      </c>
      <c r="H9" s="417">
        <v>721.85029999999995</v>
      </c>
      <c r="I9" s="417">
        <v>761.66390000000001</v>
      </c>
      <c r="J9" s="417">
        <v>766.71510000000001</v>
      </c>
      <c r="K9" s="417">
        <v>763.00850000000003</v>
      </c>
      <c r="L9" s="417">
        <v>729.79629999999997</v>
      </c>
      <c r="M9" s="417">
        <v>652.15800000000002</v>
      </c>
      <c r="N9" s="417">
        <v>694.44640000000004</v>
      </c>
      <c r="O9" s="417">
        <v>814.30930000000001</v>
      </c>
      <c r="P9" s="417">
        <v>824.99969999999996</v>
      </c>
      <c r="Q9" s="417">
        <v>814.08399999999995</v>
      </c>
      <c r="R9" s="418">
        <v>722.41539999999998</v>
      </c>
      <c r="S9" s="417">
        <v>749.03250000000003</v>
      </c>
      <c r="T9" s="417">
        <v>783.75850000000003</v>
      </c>
      <c r="U9" s="417"/>
      <c r="V9" s="417">
        <v>804.46969999999999</v>
      </c>
      <c r="W9" s="417">
        <v>893.49839999999995</v>
      </c>
      <c r="X9" s="417">
        <v>886.73950000000002</v>
      </c>
      <c r="Y9" s="417">
        <v>863.42930000000001</v>
      </c>
      <c r="Z9" s="417">
        <v>903.94730000000004</v>
      </c>
      <c r="AA9" s="1569">
        <v>767.50353986589516</v>
      </c>
      <c r="AB9" s="260">
        <v>851.24744997035964</v>
      </c>
      <c r="AC9" s="260">
        <v>1179.1894191458557</v>
      </c>
      <c r="AD9" s="260">
        <v>1229.6684126191708</v>
      </c>
      <c r="AE9" s="260">
        <v>889.40935529251203</v>
      </c>
      <c r="AF9" s="260"/>
      <c r="AG9" s="417">
        <v>933.96371961381794</v>
      </c>
      <c r="AH9" s="417">
        <v>898.24552108014598</v>
      </c>
      <c r="AI9" s="417">
        <v>847.94087378151198</v>
      </c>
      <c r="AJ9" s="417">
        <v>714.10356987476212</v>
      </c>
      <c r="AK9" s="417">
        <v>1017.3655095159679</v>
      </c>
      <c r="AL9" s="417">
        <v>909.87319419737901</v>
      </c>
      <c r="AM9" s="417">
        <v>861.36938064078504</v>
      </c>
      <c r="AN9" s="417">
        <v>843.40061040603996</v>
      </c>
      <c r="AO9" s="417">
        <v>837.66509332316025</v>
      </c>
      <c r="AP9" s="417">
        <v>978.85670101192409</v>
      </c>
      <c r="AQ9" s="417">
        <v>963.12726958446012</v>
      </c>
      <c r="AR9" s="417">
        <v>698.15093593023994</v>
      </c>
      <c r="AS9" s="417"/>
      <c r="AT9" s="417">
        <v>692.90122599676386</v>
      </c>
      <c r="AU9" s="417">
        <v>920.39403753216084</v>
      </c>
      <c r="AV9" s="417">
        <v>786.01931100695003</v>
      </c>
      <c r="AW9" s="417">
        <v>820.09631867721407</v>
      </c>
      <c r="AX9" s="417">
        <v>837.44966796394294</v>
      </c>
      <c r="AY9" s="417">
        <v>755.6207734897539</v>
      </c>
      <c r="AZ9" s="417">
        <v>817.15954061558989</v>
      </c>
      <c r="BA9" s="417">
        <v>803.45035294236379</v>
      </c>
      <c r="BB9" s="417">
        <v>743.52195605964118</v>
      </c>
      <c r="BC9" s="417">
        <v>1060.396779058548</v>
      </c>
      <c r="BD9" s="417">
        <v>1050.4310159511529</v>
      </c>
      <c r="BE9" s="417">
        <v>880.89516734959989</v>
      </c>
      <c r="BF9" s="417"/>
      <c r="BG9" s="418">
        <v>836.09403259794806</v>
      </c>
      <c r="BH9" s="417">
        <v>896.26045174754699</v>
      </c>
      <c r="BI9" s="417">
        <v>830.00469730460713</v>
      </c>
      <c r="BJ9" s="417">
        <v>878.59580574000029</v>
      </c>
      <c r="BK9" s="417">
        <v>950.35269854000001</v>
      </c>
      <c r="BL9" s="417">
        <v>1260.67070141</v>
      </c>
      <c r="BM9" s="260">
        <v>1260.67070141</v>
      </c>
      <c r="BN9" s="260">
        <v>1098.4627248699999</v>
      </c>
      <c r="BO9" s="260">
        <v>1439.3394647800001</v>
      </c>
      <c r="BP9" s="268">
        <v>1334.84953857</v>
      </c>
      <c r="BQ9" s="268">
        <v>1508.8437515199998</v>
      </c>
      <c r="BR9" s="268">
        <v>1343.1145489599999</v>
      </c>
      <c r="BS9" s="268">
        <v>981.81783061000021</v>
      </c>
      <c r="BT9" s="268">
        <v>1041.9827013000001</v>
      </c>
      <c r="BU9" s="268">
        <v>1112.5475020199999</v>
      </c>
      <c r="BV9" s="268">
        <v>2171.5337608700002</v>
      </c>
      <c r="BW9" s="268">
        <v>2571.4447582800003</v>
      </c>
      <c r="BX9" s="268">
        <v>2433.0090591099997</v>
      </c>
      <c r="BY9" s="238">
        <v>2266.1139782099999</v>
      </c>
      <c r="BZ9" s="238">
        <v>1627.9458603599999</v>
      </c>
      <c r="CA9" s="238">
        <v>1760.7159407200004</v>
      </c>
      <c r="CB9" s="238">
        <v>1901.1599064500001</v>
      </c>
      <c r="CC9" s="238">
        <v>1870.9233236800003</v>
      </c>
      <c r="CD9" s="238">
        <v>1482.2385375199997</v>
      </c>
      <c r="CE9" s="238">
        <v>1673.7538082600001</v>
      </c>
      <c r="CF9" s="238">
        <v>1952.39898623</v>
      </c>
      <c r="CG9" s="238">
        <v>1912.8099461500001</v>
      </c>
      <c r="CH9" s="238">
        <v>2157.8602990199997</v>
      </c>
      <c r="CI9" s="238">
        <v>2384.7200400000002</v>
      </c>
      <c r="CJ9" s="238">
        <v>2231.3584858100003</v>
      </c>
      <c r="CK9" s="238">
        <v>1724.3861083300001</v>
      </c>
      <c r="CL9" s="238">
        <v>1711.0845006100001</v>
      </c>
      <c r="CM9" s="238">
        <v>1750.4685249099998</v>
      </c>
      <c r="CN9" s="238">
        <v>2186.7417760600001</v>
      </c>
      <c r="CO9" s="238">
        <v>2156.3646048600003</v>
      </c>
      <c r="CP9" s="238">
        <v>2691.5561123799998</v>
      </c>
      <c r="CQ9" s="238">
        <v>2421.6801784600002</v>
      </c>
      <c r="CR9" s="238">
        <v>2362.9320085600002</v>
      </c>
      <c r="CS9" s="238">
        <v>2067.08401306</v>
      </c>
      <c r="CT9" s="238">
        <v>2441.5908848500003</v>
      </c>
      <c r="CU9" s="238">
        <v>2599.9170167800003</v>
      </c>
      <c r="CV9" s="239">
        <v>2777.6341642399998</v>
      </c>
      <c r="CW9" s="238">
        <v>3076.07355327</v>
      </c>
      <c r="CX9" s="238">
        <v>2960.5951363699996</v>
      </c>
      <c r="CY9" s="238">
        <v>3126.5418643100002</v>
      </c>
      <c r="CZ9" s="238">
        <v>2884.8732464999998</v>
      </c>
      <c r="DA9" s="238">
        <v>2727.3467988900002</v>
      </c>
      <c r="DB9" s="238">
        <v>2396.10632063</v>
      </c>
      <c r="DC9" s="238">
        <v>2434.9443135699994</v>
      </c>
      <c r="DD9" s="238">
        <v>2875.3773320300002</v>
      </c>
      <c r="DE9" s="238">
        <v>2201.5684888299998</v>
      </c>
      <c r="DF9" s="238">
        <v>2676.1121319099998</v>
      </c>
      <c r="DG9" s="238">
        <v>2991.4892928100003</v>
      </c>
      <c r="DH9" s="239">
        <v>2608.3946551800004</v>
      </c>
      <c r="DI9" s="240">
        <v>2325.3230609100005</v>
      </c>
      <c r="DJ9" s="238">
        <v>2316.4317185499999</v>
      </c>
      <c r="DK9" s="238">
        <v>3378.8145896200003</v>
      </c>
      <c r="DL9" s="238">
        <v>3607.6945742099992</v>
      </c>
      <c r="DM9" s="238">
        <v>1711.1271181899999</v>
      </c>
      <c r="DN9" s="238">
        <v>1914.92558371</v>
      </c>
      <c r="DO9" s="238">
        <v>2011.4271469800001</v>
      </c>
      <c r="DP9" s="238">
        <v>1978.6999827700001</v>
      </c>
      <c r="DQ9" s="238">
        <v>2167.59561906</v>
      </c>
      <c r="DR9" s="238">
        <v>2816.6954977199998</v>
      </c>
      <c r="DS9" s="238">
        <v>2822.4567120199995</v>
      </c>
      <c r="DT9" s="239">
        <v>2599.0423325799998</v>
      </c>
      <c r="DU9" s="240">
        <v>2293.0760666300002</v>
      </c>
      <c r="DV9" s="238">
        <v>2589.6548739099994</v>
      </c>
      <c r="DW9" s="238">
        <v>2492.5119840400007</v>
      </c>
      <c r="DX9" s="238">
        <v>2440.7563317500003</v>
      </c>
      <c r="DY9" s="238">
        <v>2911.5335855200001</v>
      </c>
      <c r="DZ9" s="238">
        <v>3083.7508160700008</v>
      </c>
      <c r="EA9" s="238">
        <v>2899.5030646800001</v>
      </c>
      <c r="EB9" s="238">
        <v>2889.8935349000003</v>
      </c>
      <c r="EC9" s="238">
        <v>2807.0056082099995</v>
      </c>
      <c r="ED9" s="238">
        <v>3741.4194479799999</v>
      </c>
      <c r="EE9" s="238">
        <v>2974.1636609699995</v>
      </c>
      <c r="EF9" s="239">
        <v>2321.4466742699997</v>
      </c>
      <c r="EG9" s="240">
        <v>2226.5458193899999</v>
      </c>
      <c r="EH9" s="238">
        <v>2271.5091620800004</v>
      </c>
      <c r="EI9" s="238">
        <v>2440.0300108100005</v>
      </c>
      <c r="EJ9" s="238">
        <v>2088.6387667799995</v>
      </c>
      <c r="EK9" s="238">
        <v>2131.6469859899998</v>
      </c>
      <c r="EL9" s="238">
        <v>2182.3129092499994</v>
      </c>
      <c r="EM9" s="238">
        <v>2030.2420743499999</v>
      </c>
      <c r="EN9" s="238">
        <v>2509.0917881135529</v>
      </c>
      <c r="EO9" s="238">
        <v>2328.1612717600001</v>
      </c>
      <c r="EP9" s="238">
        <v>3498.5503448600007</v>
      </c>
      <c r="EQ9" s="238">
        <v>2856.4544872399997</v>
      </c>
      <c r="ER9" s="239">
        <v>2197.61005823</v>
      </c>
      <c r="ES9" s="240">
        <v>3130.6656159099994</v>
      </c>
      <c r="ET9" s="238">
        <v>2435.9229587399996</v>
      </c>
      <c r="EU9" s="238">
        <v>2592.6957460799999</v>
      </c>
      <c r="EV9" s="238">
        <v>2645.8768139700001</v>
      </c>
      <c r="EW9" s="238">
        <v>2324.1053254500002</v>
      </c>
      <c r="EX9" s="238">
        <v>2244.1104854300002</v>
      </c>
      <c r="EY9" s="238">
        <v>2604.0898603199998</v>
      </c>
      <c r="EZ9" s="238">
        <v>2636.2147720299999</v>
      </c>
      <c r="FA9" s="238">
        <v>2518.3103827</v>
      </c>
      <c r="FB9" s="238">
        <v>4863.3317160999995</v>
      </c>
      <c r="FC9" s="238">
        <v>3847.4688133899999</v>
      </c>
      <c r="FD9" s="239">
        <v>3805.0432659099988</v>
      </c>
      <c r="FE9" s="240">
        <v>3487.1955943900002</v>
      </c>
      <c r="FF9" s="238">
        <v>3423.8631459268345</v>
      </c>
      <c r="FG9" s="238">
        <v>4372.6947114958075</v>
      </c>
      <c r="FH9" s="238">
        <v>3529.2589808199996</v>
      </c>
      <c r="FI9" s="238">
        <f>FI10+FI11+FI12</f>
        <v>3060.5068829799998</v>
      </c>
      <c r="FJ9" s="238">
        <f t="shared" ref="FJ9:FP9" si="3">FJ10+FJ11+FJ12</f>
        <v>3940.3519345700006</v>
      </c>
      <c r="FK9" s="238">
        <f t="shared" si="3"/>
        <v>3266.3704677999999</v>
      </c>
      <c r="FL9" s="238">
        <f t="shared" si="3"/>
        <v>2827.4113296099999</v>
      </c>
      <c r="FM9" s="238">
        <f t="shared" si="3"/>
        <v>4526.9678385300012</v>
      </c>
      <c r="FN9" s="238">
        <f t="shared" si="3"/>
        <v>3305.58460044</v>
      </c>
      <c r="FO9" s="238">
        <f t="shared" si="3"/>
        <v>3232.1930159000003</v>
      </c>
      <c r="FP9" s="239">
        <f t="shared" si="3"/>
        <v>3856.0686734599999</v>
      </c>
      <c r="FQ9" s="240">
        <f>FQ10+FQ11+FQ12</f>
        <v>3831.0690101000009</v>
      </c>
      <c r="FR9" s="238">
        <f t="shared" ref="FR9:GG9" si="4">FR10+FR11+FR12</f>
        <v>3417.7424993999994</v>
      </c>
      <c r="FS9" s="238">
        <f t="shared" si="4"/>
        <v>4040.475200750001</v>
      </c>
      <c r="FT9" s="238">
        <f t="shared" si="4"/>
        <v>3929.0139612600005</v>
      </c>
      <c r="FU9" s="238">
        <f t="shared" si="4"/>
        <v>3886.8917683700001</v>
      </c>
      <c r="FV9" s="238">
        <f t="shared" si="4"/>
        <v>4379.0328111500003</v>
      </c>
      <c r="FW9" s="238">
        <f t="shared" si="4"/>
        <v>4479.9421898399996</v>
      </c>
      <c r="FX9" s="238">
        <f t="shared" si="4"/>
        <v>4013.6032378599994</v>
      </c>
      <c r="FY9" s="238">
        <f t="shared" si="4"/>
        <v>5485.16742901</v>
      </c>
      <c r="FZ9" s="238">
        <f t="shared" si="4"/>
        <v>5816.8264672200012</v>
      </c>
      <c r="GA9" s="238">
        <f t="shared" si="4"/>
        <v>5027.0431233299996</v>
      </c>
      <c r="GB9" s="239">
        <f t="shared" si="4"/>
        <v>4711.8269201999992</v>
      </c>
      <c r="GC9" s="240">
        <f t="shared" si="4"/>
        <v>3739.4806393999993</v>
      </c>
      <c r="GD9" s="238">
        <f t="shared" si="4"/>
        <v>4048.9545644600003</v>
      </c>
      <c r="GE9" s="238">
        <f t="shared" si="4"/>
        <v>4933.44926923</v>
      </c>
      <c r="GF9" s="238">
        <f t="shared" si="4"/>
        <v>6012.8950151000008</v>
      </c>
      <c r="GG9" s="238">
        <f t="shared" si="4"/>
        <v>5596.2706457500008</v>
      </c>
      <c r="GH9" s="238">
        <v>6606.9401424600001</v>
      </c>
      <c r="GI9" s="238">
        <v>6408.7677346</v>
      </c>
      <c r="GJ9" s="238">
        <v>3876.5472769979997</v>
      </c>
      <c r="GK9" s="238">
        <v>9772.5814840900002</v>
      </c>
      <c r="GL9" s="238">
        <f t="shared" ref="GL9:GM9" si="5">GL10+GL11+GL12</f>
        <v>10818.11272723</v>
      </c>
      <c r="GM9" s="238">
        <f t="shared" si="5"/>
        <v>12453.114787890001</v>
      </c>
      <c r="GN9" s="239">
        <f>GN10+GN11+GN12</f>
        <v>8379.2061532000025</v>
      </c>
    </row>
    <row r="10" spans="1:196" ht="37.5" customHeight="1" x14ac:dyDescent="0.45">
      <c r="A10" s="420" t="s">
        <v>218</v>
      </c>
      <c r="B10" s="421">
        <v>172.98</v>
      </c>
      <c r="C10" s="421">
        <v>251.07</v>
      </c>
      <c r="D10" s="421">
        <v>208.8</v>
      </c>
      <c r="E10" s="421">
        <v>406.23099999999999</v>
      </c>
      <c r="F10" s="421">
        <v>331.23079999999999</v>
      </c>
      <c r="G10" s="421">
        <v>359.57119999999998</v>
      </c>
      <c r="H10" s="421">
        <v>311.5591</v>
      </c>
      <c r="I10" s="421">
        <v>338.5917</v>
      </c>
      <c r="J10" s="421">
        <v>346.10840000000002</v>
      </c>
      <c r="K10" s="421">
        <v>334.8039</v>
      </c>
      <c r="L10" s="421">
        <v>324.57839999999999</v>
      </c>
      <c r="M10" s="421">
        <v>304.52269999999999</v>
      </c>
      <c r="N10" s="421">
        <v>329.16890000000001</v>
      </c>
      <c r="O10" s="421">
        <v>354.53</v>
      </c>
      <c r="P10" s="421">
        <v>424.01150000000001</v>
      </c>
      <c r="Q10" s="421">
        <v>426.54270000000002</v>
      </c>
      <c r="R10" s="422">
        <v>348.57429999999999</v>
      </c>
      <c r="S10" s="421">
        <v>383.15030000000002</v>
      </c>
      <c r="T10" s="421">
        <v>428.65379999999999</v>
      </c>
      <c r="U10" s="421"/>
      <c r="V10" s="421">
        <v>426.9101</v>
      </c>
      <c r="W10" s="421">
        <v>477.41359999999997</v>
      </c>
      <c r="X10" s="421">
        <v>502.20729999999998</v>
      </c>
      <c r="Y10" s="421">
        <v>470.35309999999998</v>
      </c>
      <c r="Z10" s="421">
        <v>501.74990000000003</v>
      </c>
      <c r="AA10" s="1570">
        <v>395.8597399709451</v>
      </c>
      <c r="AB10" s="248">
        <v>483.40284046035964</v>
      </c>
      <c r="AC10" s="248">
        <v>800.37945448736582</v>
      </c>
      <c r="AD10" s="248">
        <v>774.53242126630084</v>
      </c>
      <c r="AE10" s="248">
        <v>437.89397102061196</v>
      </c>
      <c r="AF10" s="248"/>
      <c r="AG10" s="421">
        <v>534.82949586161806</v>
      </c>
      <c r="AH10" s="421">
        <v>449.94644157634588</v>
      </c>
      <c r="AI10" s="421">
        <v>409.06288734785198</v>
      </c>
      <c r="AJ10" s="421">
        <v>372.49592143480209</v>
      </c>
      <c r="AK10" s="421">
        <v>568.62652465596796</v>
      </c>
      <c r="AL10" s="421">
        <v>519.08364467737908</v>
      </c>
      <c r="AM10" s="421">
        <v>459.10280739580509</v>
      </c>
      <c r="AN10" s="421">
        <v>530.99836526925003</v>
      </c>
      <c r="AO10" s="421">
        <v>475.53112782316003</v>
      </c>
      <c r="AP10" s="421">
        <v>653.05275696805404</v>
      </c>
      <c r="AQ10" s="421">
        <v>602.84265469318007</v>
      </c>
      <c r="AR10" s="421">
        <v>430.00928096807996</v>
      </c>
      <c r="AS10" s="421"/>
      <c r="AT10" s="421">
        <v>384.08945108824395</v>
      </c>
      <c r="AU10" s="421">
        <v>577.53619400464095</v>
      </c>
      <c r="AV10" s="421">
        <v>463.11874644945004</v>
      </c>
      <c r="AW10" s="421">
        <v>516.525475211394</v>
      </c>
      <c r="AX10" s="421">
        <v>492.79930014198305</v>
      </c>
      <c r="AY10" s="421">
        <v>435.41216249940391</v>
      </c>
      <c r="AZ10" s="421">
        <v>508.01128446433989</v>
      </c>
      <c r="BA10" s="421">
        <v>459.36644322311395</v>
      </c>
      <c r="BB10" s="421">
        <v>424.71377150588114</v>
      </c>
      <c r="BC10" s="421">
        <v>604.66986984542791</v>
      </c>
      <c r="BD10" s="421">
        <v>571.01406068803306</v>
      </c>
      <c r="BE10" s="421">
        <v>531.19594903247992</v>
      </c>
      <c r="BF10" s="421"/>
      <c r="BG10" s="422">
        <v>579.82880472219802</v>
      </c>
      <c r="BH10" s="421">
        <v>601.45470147330695</v>
      </c>
      <c r="BI10" s="421">
        <v>611.19023301503717</v>
      </c>
      <c r="BJ10" s="421">
        <v>585.77994219000027</v>
      </c>
      <c r="BK10" s="421">
        <v>598.79088692000005</v>
      </c>
      <c r="BL10" s="421">
        <v>711.30322200000001</v>
      </c>
      <c r="BM10" s="248">
        <v>711.30322200000001</v>
      </c>
      <c r="BN10" s="248">
        <v>739.16975782999975</v>
      </c>
      <c r="BO10" s="248">
        <v>818.93341415000009</v>
      </c>
      <c r="BP10" s="250">
        <v>662.77587209000001</v>
      </c>
      <c r="BQ10" s="250">
        <v>930.56511635999993</v>
      </c>
      <c r="BR10" s="250">
        <v>820.64962095999988</v>
      </c>
      <c r="BS10" s="250">
        <v>541.43255694000015</v>
      </c>
      <c r="BT10" s="250">
        <v>563.87171892000003</v>
      </c>
      <c r="BU10" s="250">
        <v>537.93793838000011</v>
      </c>
      <c r="BV10" s="250">
        <v>700.04999481000016</v>
      </c>
      <c r="BW10" s="250">
        <v>645.01032814000007</v>
      </c>
      <c r="BX10" s="250">
        <v>627.53788988999997</v>
      </c>
      <c r="BY10" s="251">
        <v>763.39674472999991</v>
      </c>
      <c r="BZ10" s="251">
        <v>625.21663932999991</v>
      </c>
      <c r="CA10" s="251">
        <v>758.89507855000011</v>
      </c>
      <c r="CB10" s="251">
        <v>768.93800038000006</v>
      </c>
      <c r="CC10" s="251">
        <v>926.05228973000021</v>
      </c>
      <c r="CD10" s="251">
        <v>722.65885643999991</v>
      </c>
      <c r="CE10" s="251">
        <v>806.1571588600001</v>
      </c>
      <c r="CF10" s="251">
        <v>1142.06736456</v>
      </c>
      <c r="CG10" s="251">
        <v>1066.3349025800001</v>
      </c>
      <c r="CH10" s="251">
        <v>1293.7913240299999</v>
      </c>
      <c r="CI10" s="251">
        <v>1660.91285892</v>
      </c>
      <c r="CJ10" s="251">
        <v>1198.93320085</v>
      </c>
      <c r="CK10" s="251">
        <v>1036.28236911</v>
      </c>
      <c r="CL10" s="251">
        <v>1018.91018682</v>
      </c>
      <c r="CM10" s="251">
        <v>1127.1189618799999</v>
      </c>
      <c r="CN10" s="251">
        <v>1260.1114373700002</v>
      </c>
      <c r="CO10" s="251">
        <v>1297.0508398000002</v>
      </c>
      <c r="CP10" s="251">
        <v>1391.1796810999999</v>
      </c>
      <c r="CQ10" s="251">
        <v>1338.4452065500002</v>
      </c>
      <c r="CR10" s="251">
        <v>1276.5724710900001</v>
      </c>
      <c r="CS10" s="251">
        <v>1177.8994068899999</v>
      </c>
      <c r="CT10" s="251">
        <v>1258.1832141900004</v>
      </c>
      <c r="CU10" s="251">
        <v>1387.1535785800002</v>
      </c>
      <c r="CV10" s="253">
        <v>1097.32706491</v>
      </c>
      <c r="CW10" s="251">
        <v>1339.7432023000003</v>
      </c>
      <c r="CX10" s="251">
        <v>1290.2045188499999</v>
      </c>
      <c r="CY10" s="251">
        <v>1333.6495270100002</v>
      </c>
      <c r="CZ10" s="251">
        <v>1309.49251828</v>
      </c>
      <c r="DA10" s="251">
        <v>1250.8010983900001</v>
      </c>
      <c r="DB10" s="251">
        <v>1088.3946396599999</v>
      </c>
      <c r="DC10" s="251">
        <v>1134.63474346</v>
      </c>
      <c r="DD10" s="251">
        <v>1593.7897090000001</v>
      </c>
      <c r="DE10" s="251">
        <v>1442.9760536399997</v>
      </c>
      <c r="DF10" s="251">
        <v>870.30583890000037</v>
      </c>
      <c r="DG10" s="251">
        <v>1133.0250886000003</v>
      </c>
      <c r="DH10" s="253">
        <v>994.1611042699999</v>
      </c>
      <c r="DI10" s="252">
        <v>982.68987777999996</v>
      </c>
      <c r="DJ10" s="251">
        <v>1013.2309383099998</v>
      </c>
      <c r="DK10" s="251">
        <v>2115.5058211599999</v>
      </c>
      <c r="DL10" s="251">
        <v>1887.3609691199995</v>
      </c>
      <c r="DM10" s="251">
        <v>1076.4455921599999</v>
      </c>
      <c r="DN10" s="251">
        <v>1348.6635364899998</v>
      </c>
      <c r="DO10" s="251">
        <v>1517.9199277500002</v>
      </c>
      <c r="DP10" s="251">
        <v>1321.3681561100002</v>
      </c>
      <c r="DQ10" s="251">
        <v>1365.0089076800002</v>
      </c>
      <c r="DR10" s="251">
        <v>1671.3546890800001</v>
      </c>
      <c r="DS10" s="251">
        <v>1634.8679391399996</v>
      </c>
      <c r="DT10" s="253">
        <v>1775.8009271799995</v>
      </c>
      <c r="DU10" s="252">
        <v>1572.4589128100004</v>
      </c>
      <c r="DV10" s="251">
        <v>1883.0268882799999</v>
      </c>
      <c r="DW10" s="251">
        <v>1710.4997065300004</v>
      </c>
      <c r="DX10" s="251">
        <v>1738.7326819100003</v>
      </c>
      <c r="DY10" s="251">
        <v>1924.7232342500001</v>
      </c>
      <c r="DZ10" s="251">
        <v>1797.5590843000002</v>
      </c>
      <c r="EA10" s="251">
        <v>1582.7675418600002</v>
      </c>
      <c r="EB10" s="251">
        <v>1590.7075093600001</v>
      </c>
      <c r="EC10" s="251">
        <v>1842.2146224299995</v>
      </c>
      <c r="ED10" s="251">
        <v>2379.3821013299998</v>
      </c>
      <c r="EE10" s="251">
        <v>2007.3371328299995</v>
      </c>
      <c r="EF10" s="253">
        <v>1557.9586119799999</v>
      </c>
      <c r="EG10" s="252">
        <v>1468.49499122</v>
      </c>
      <c r="EH10" s="251">
        <v>1553.0833935100002</v>
      </c>
      <c r="EI10" s="251">
        <v>1712.7209255500002</v>
      </c>
      <c r="EJ10" s="251">
        <v>1399.6126768199997</v>
      </c>
      <c r="EK10" s="251">
        <v>1531.36975659</v>
      </c>
      <c r="EL10" s="251">
        <v>1471.7296277899995</v>
      </c>
      <c r="EM10" s="251">
        <v>1329.4464561999998</v>
      </c>
      <c r="EN10" s="251">
        <v>1629.1147126999999</v>
      </c>
      <c r="EO10" s="251">
        <v>1334.5393134600001</v>
      </c>
      <c r="EP10" s="251">
        <v>1632.71093922</v>
      </c>
      <c r="EQ10" s="251">
        <v>1570.6038106599999</v>
      </c>
      <c r="ER10" s="253">
        <v>1157.6485206600003</v>
      </c>
      <c r="ES10" s="252">
        <v>2045.8443092399996</v>
      </c>
      <c r="ET10" s="251">
        <v>1463.2940751499998</v>
      </c>
      <c r="EU10" s="251">
        <v>1512.2493763299999</v>
      </c>
      <c r="EV10" s="251">
        <v>1613.9004358500001</v>
      </c>
      <c r="EW10" s="251">
        <v>1351.8132189700002</v>
      </c>
      <c r="EX10" s="251">
        <v>1504.0509034500001</v>
      </c>
      <c r="EY10" s="251">
        <v>1816.1618742799999</v>
      </c>
      <c r="EZ10" s="251">
        <v>1457.81102977</v>
      </c>
      <c r="FA10" s="251">
        <v>1753.5806733799998</v>
      </c>
      <c r="FB10" s="251">
        <v>4153.0188053100001</v>
      </c>
      <c r="FC10" s="251">
        <v>2610.4284350199996</v>
      </c>
      <c r="FD10" s="253">
        <v>2757.6285025999987</v>
      </c>
      <c r="FE10" s="252">
        <v>2511.9937634600001</v>
      </c>
      <c r="FF10" s="251">
        <v>1944.6460595344799</v>
      </c>
      <c r="FG10" s="251">
        <v>2990.1221264701767</v>
      </c>
      <c r="FH10" s="251">
        <v>2700.6404850999998</v>
      </c>
      <c r="FI10" s="251">
        <v>2194.7504904999996</v>
      </c>
      <c r="FJ10" s="251">
        <v>3227.5164892600005</v>
      </c>
      <c r="FK10" s="251">
        <v>2562.2247474400001</v>
      </c>
      <c r="FL10" s="251">
        <v>2038.75912298</v>
      </c>
      <c r="FM10" s="251">
        <v>3512.9687364300012</v>
      </c>
      <c r="FN10" s="251">
        <v>2576.5900838699999</v>
      </c>
      <c r="FO10" s="251">
        <v>2590.2476267300003</v>
      </c>
      <c r="FP10" s="253">
        <v>2457.5858259399993</v>
      </c>
      <c r="FQ10" s="252">
        <v>2818.3993278100006</v>
      </c>
      <c r="FR10" s="251">
        <v>2343.5732549299996</v>
      </c>
      <c r="FS10" s="251">
        <v>3151.4110281800008</v>
      </c>
      <c r="FT10" s="251">
        <v>2763.4707016200005</v>
      </c>
      <c r="FU10" s="251">
        <v>2879.7351882799999</v>
      </c>
      <c r="FV10" s="251">
        <v>3626.1283594000001</v>
      </c>
      <c r="FW10" s="251">
        <v>3395.8266963800002</v>
      </c>
      <c r="FX10" s="251">
        <v>2772.4796618599994</v>
      </c>
      <c r="FY10" s="251">
        <v>3802.5220600499997</v>
      </c>
      <c r="FZ10" s="251">
        <v>4355.6440005400009</v>
      </c>
      <c r="GA10" s="251">
        <v>3747.9283710099999</v>
      </c>
      <c r="GB10" s="253">
        <v>3565.4299603899995</v>
      </c>
      <c r="GC10" s="252">
        <v>2727.8536418099993</v>
      </c>
      <c r="GD10" s="251">
        <v>2785.5215974000002</v>
      </c>
      <c r="GE10" s="251">
        <v>3775.4221051300001</v>
      </c>
      <c r="GF10" s="251">
        <v>4720.5794068200012</v>
      </c>
      <c r="GG10" s="251">
        <v>4353.9845325800006</v>
      </c>
      <c r="GH10" s="251">
        <v>4960.83033402</v>
      </c>
      <c r="GI10" s="251">
        <v>4784.9000832499996</v>
      </c>
      <c r="GJ10" s="251">
        <v>3747.79466813</v>
      </c>
      <c r="GK10" s="251">
        <v>8363.3248029299994</v>
      </c>
      <c r="GL10" s="251">
        <v>9715.3140075600004</v>
      </c>
      <c r="GM10" s="251">
        <v>11227.562233510002</v>
      </c>
      <c r="GN10" s="253">
        <v>7266.8944536000017</v>
      </c>
    </row>
    <row r="11" spans="1:196" ht="37.5" customHeight="1" x14ac:dyDescent="0.45">
      <c r="A11" s="420" t="s">
        <v>220</v>
      </c>
      <c r="B11" s="421">
        <v>0.82</v>
      </c>
      <c r="C11" s="421">
        <v>1.39</v>
      </c>
      <c r="D11" s="421">
        <v>1.1000000000000001</v>
      </c>
      <c r="E11" s="421">
        <v>1.2661</v>
      </c>
      <c r="F11" s="421">
        <v>1.1379999999999999</v>
      </c>
      <c r="G11" s="421">
        <v>1.4925999999999999</v>
      </c>
      <c r="H11" s="421">
        <v>2.4241000000000001</v>
      </c>
      <c r="I11" s="421">
        <v>2.3515000000000001</v>
      </c>
      <c r="J11" s="421">
        <v>2.2080000000000002</v>
      </c>
      <c r="K11" s="421">
        <v>2.1267</v>
      </c>
      <c r="L11" s="421">
        <v>0.1066</v>
      </c>
      <c r="M11" s="421">
        <v>0.88470000000000004</v>
      </c>
      <c r="N11" s="421">
        <v>1.3168200000000001</v>
      </c>
      <c r="O11" s="421">
        <v>2.8035000000000001</v>
      </c>
      <c r="P11" s="421">
        <v>3.3597000000000001</v>
      </c>
      <c r="Q11" s="421">
        <v>3.7494999999999998</v>
      </c>
      <c r="R11" s="422">
        <v>2.3344999999999998</v>
      </c>
      <c r="S11" s="421">
        <v>3.3321000000000001</v>
      </c>
      <c r="T11" s="421">
        <v>2.2231999999999998</v>
      </c>
      <c r="U11" s="421"/>
      <c r="V11" s="421">
        <v>2.3812000000000002</v>
      </c>
      <c r="W11" s="421">
        <v>0.74150000000000005</v>
      </c>
      <c r="X11" s="421">
        <v>1.2053</v>
      </c>
      <c r="Y11" s="421">
        <v>1.871</v>
      </c>
      <c r="Z11" s="421">
        <v>0.77259999999999995</v>
      </c>
      <c r="AA11" s="1570">
        <v>1.2600013300000001</v>
      </c>
      <c r="AB11" s="248">
        <v>3.0507518499999997</v>
      </c>
      <c r="AC11" s="248">
        <v>3.71045056</v>
      </c>
      <c r="AD11" s="248">
        <v>5.6544162599999996</v>
      </c>
      <c r="AE11" s="248">
        <v>3.2864355000000001</v>
      </c>
      <c r="AF11" s="248"/>
      <c r="AG11" s="421">
        <v>9.476371959999998</v>
      </c>
      <c r="AH11" s="421">
        <v>9.0591407099999994</v>
      </c>
      <c r="AI11" s="421">
        <v>9.4186468300000001</v>
      </c>
      <c r="AJ11" s="421">
        <v>3.96081795</v>
      </c>
      <c r="AK11" s="421">
        <v>4.0517848399999998</v>
      </c>
      <c r="AL11" s="421">
        <v>4.7493934900000001</v>
      </c>
      <c r="AM11" s="421">
        <v>5.4340465800000004</v>
      </c>
      <c r="AN11" s="421">
        <v>4.0420108300000006</v>
      </c>
      <c r="AO11" s="421">
        <v>5.9161882800000001</v>
      </c>
      <c r="AP11" s="421">
        <v>4.7634048300000007</v>
      </c>
      <c r="AQ11" s="421">
        <v>4.0423875499999999</v>
      </c>
      <c r="AR11" s="421">
        <v>5.94435935</v>
      </c>
      <c r="AS11" s="421"/>
      <c r="AT11" s="421">
        <v>7.0592735000000006</v>
      </c>
      <c r="AU11" s="421">
        <v>6.7016362699999998</v>
      </c>
      <c r="AV11" s="421">
        <v>7.4414121599999996</v>
      </c>
      <c r="AW11" s="421">
        <v>5.1499185000000001</v>
      </c>
      <c r="AX11" s="421">
        <v>6.1325614100000001</v>
      </c>
      <c r="AY11" s="421">
        <v>7.1140820700000003</v>
      </c>
      <c r="AZ11" s="421">
        <v>7.2717470200000003</v>
      </c>
      <c r="BA11" s="421">
        <v>9.7547084700000006</v>
      </c>
      <c r="BB11" s="421">
        <v>9.8219635999999984</v>
      </c>
      <c r="BC11" s="421">
        <v>8.9473757799999998</v>
      </c>
      <c r="BD11" s="421">
        <v>1.3743984199999999</v>
      </c>
      <c r="BE11" s="421">
        <v>2.1896137100000002</v>
      </c>
      <c r="BF11" s="421"/>
      <c r="BG11" s="422">
        <v>3.3837710100000002</v>
      </c>
      <c r="BH11" s="421">
        <v>6.0707167200000001</v>
      </c>
      <c r="BI11" s="421">
        <v>2.6945597299999999</v>
      </c>
      <c r="BJ11" s="421">
        <v>3.1703999199999999</v>
      </c>
      <c r="BK11" s="421">
        <v>2.02688771</v>
      </c>
      <c r="BL11" s="421">
        <v>2.7357794900000005</v>
      </c>
      <c r="BM11" s="248">
        <v>2.7357794900000005</v>
      </c>
      <c r="BN11" s="248">
        <v>1.4563245800000002</v>
      </c>
      <c r="BO11" s="248">
        <v>1.6187519499999998</v>
      </c>
      <c r="BP11" s="250">
        <v>2.1448205800000002</v>
      </c>
      <c r="BQ11" s="250">
        <v>0.98552549</v>
      </c>
      <c r="BR11" s="250">
        <v>1.4338088900000001</v>
      </c>
      <c r="BS11" s="250">
        <v>1.13300018</v>
      </c>
      <c r="BT11" s="250">
        <v>0.25444460000000002</v>
      </c>
      <c r="BU11" s="250">
        <v>1.3310463300000004</v>
      </c>
      <c r="BV11" s="250">
        <v>1.3059935000000003</v>
      </c>
      <c r="BW11" s="250">
        <v>1.4003226900000003</v>
      </c>
      <c r="BX11" s="250">
        <v>13.014323300000003</v>
      </c>
      <c r="BY11" s="251">
        <v>2.1976476599999994</v>
      </c>
      <c r="BZ11" s="251">
        <v>4.4120026099999992</v>
      </c>
      <c r="CA11" s="251">
        <v>2.1285917599999999</v>
      </c>
      <c r="CB11" s="251">
        <v>3.1926290999999996</v>
      </c>
      <c r="CC11" s="251">
        <v>3.0989474799999992</v>
      </c>
      <c r="CD11" s="251">
        <v>1.41209019</v>
      </c>
      <c r="CE11" s="251">
        <v>84.738072389999999</v>
      </c>
      <c r="CF11" s="251">
        <v>87.16093115000001</v>
      </c>
      <c r="CG11" s="251">
        <v>86.726905790000004</v>
      </c>
      <c r="CH11" s="251">
        <v>2.2391285400000003</v>
      </c>
      <c r="CI11" s="251">
        <v>1.6700749100000001</v>
      </c>
      <c r="CJ11" s="251">
        <v>1.1579927999999999</v>
      </c>
      <c r="CK11" s="251">
        <v>1.156644</v>
      </c>
      <c r="CL11" s="251">
        <v>13.65729269</v>
      </c>
      <c r="CM11" s="251">
        <v>4.4053476899999993</v>
      </c>
      <c r="CN11" s="251">
        <v>4.2720239900000001</v>
      </c>
      <c r="CO11" s="251">
        <v>5.7946001800000007</v>
      </c>
      <c r="CP11" s="251">
        <v>6.0197124500000001</v>
      </c>
      <c r="CQ11" s="251">
        <v>6.0201578099999997</v>
      </c>
      <c r="CR11" s="251">
        <v>3.1415424299999994</v>
      </c>
      <c r="CS11" s="251">
        <v>4.7980757899999995</v>
      </c>
      <c r="CT11" s="251">
        <v>12.909776959999999</v>
      </c>
      <c r="CU11" s="251">
        <v>3.7050701600000009</v>
      </c>
      <c r="CV11" s="253">
        <v>5.1351850700000004</v>
      </c>
      <c r="CW11" s="251">
        <v>8.2609034700000006</v>
      </c>
      <c r="CX11" s="251">
        <v>5.4658925999999992</v>
      </c>
      <c r="CY11" s="251">
        <v>1.94014653</v>
      </c>
      <c r="CZ11" s="251">
        <v>4.8948224899999984</v>
      </c>
      <c r="DA11" s="251">
        <v>5.9650028099999997</v>
      </c>
      <c r="DB11" s="251">
        <v>4.1177765600000003</v>
      </c>
      <c r="DC11" s="251">
        <v>3.6684404599999998</v>
      </c>
      <c r="DD11" s="251">
        <v>5.9401430299999998</v>
      </c>
      <c r="DE11" s="251">
        <v>2.52049228</v>
      </c>
      <c r="DF11" s="251">
        <v>3.4484573700000003</v>
      </c>
      <c r="DG11" s="251">
        <v>9.3490341000000008</v>
      </c>
      <c r="DH11" s="253">
        <v>7.1829937899999994</v>
      </c>
      <c r="DI11" s="252">
        <v>3.67357457</v>
      </c>
      <c r="DJ11" s="251">
        <v>7.5812007499999998</v>
      </c>
      <c r="DK11" s="251">
        <v>1.1482882599999999</v>
      </c>
      <c r="DL11" s="251">
        <v>4.6448334299999994</v>
      </c>
      <c r="DM11" s="251">
        <v>4.1044856599999999</v>
      </c>
      <c r="DN11" s="251">
        <v>2.8754376000000001</v>
      </c>
      <c r="DO11" s="251">
        <v>5.0931967199999999</v>
      </c>
      <c r="DP11" s="251">
        <v>5.36249909</v>
      </c>
      <c r="DQ11" s="251">
        <v>3.2071688400000005</v>
      </c>
      <c r="DR11" s="251">
        <v>1.0067890099999999</v>
      </c>
      <c r="DS11" s="251">
        <v>3.56034513</v>
      </c>
      <c r="DT11" s="253">
        <v>1.8630571900000001</v>
      </c>
      <c r="DU11" s="252">
        <v>12.08030947</v>
      </c>
      <c r="DV11" s="251">
        <v>4.9675168300000001</v>
      </c>
      <c r="DW11" s="251">
        <v>39.289918359999994</v>
      </c>
      <c r="DX11" s="251">
        <v>5.209002120000001</v>
      </c>
      <c r="DY11" s="251">
        <v>29.79925373</v>
      </c>
      <c r="DZ11" s="251">
        <v>3.9058438600000001</v>
      </c>
      <c r="EA11" s="251">
        <v>3.3237584399999998</v>
      </c>
      <c r="EB11" s="251">
        <v>4.7710554099999998</v>
      </c>
      <c r="EC11" s="251">
        <v>2.6754104999999999</v>
      </c>
      <c r="ED11" s="251">
        <v>7.0617376000000007</v>
      </c>
      <c r="EE11" s="251">
        <v>6.3784752400000011</v>
      </c>
      <c r="EF11" s="253">
        <v>5.9308553900000005</v>
      </c>
      <c r="EG11" s="252">
        <v>7.3045363300000012</v>
      </c>
      <c r="EH11" s="251">
        <v>8.202878909999999</v>
      </c>
      <c r="EI11" s="251">
        <v>12.88937338</v>
      </c>
      <c r="EJ11" s="251">
        <v>16.160091359999999</v>
      </c>
      <c r="EK11" s="251">
        <v>12.0096417</v>
      </c>
      <c r="EL11" s="251">
        <v>9.0439577700000005</v>
      </c>
      <c r="EM11" s="251">
        <v>13.34590324</v>
      </c>
      <c r="EN11" s="251">
        <v>8.8237550300000009</v>
      </c>
      <c r="EO11" s="251">
        <v>9.5062000600000012</v>
      </c>
      <c r="EP11" s="251">
        <v>9.8925834100000003</v>
      </c>
      <c r="EQ11" s="251">
        <v>8.3220820100000026</v>
      </c>
      <c r="ER11" s="253">
        <v>10.68649789</v>
      </c>
      <c r="ES11" s="252">
        <v>6.0801491199999997</v>
      </c>
      <c r="ET11" s="251">
        <v>17.900334990000001</v>
      </c>
      <c r="EU11" s="251">
        <v>14.177000039999999</v>
      </c>
      <c r="EV11" s="251">
        <v>4.7461533400000002</v>
      </c>
      <c r="EW11" s="251">
        <v>4.0218200800000004</v>
      </c>
      <c r="EX11" s="251">
        <v>4.442357330000001</v>
      </c>
      <c r="EY11" s="251">
        <v>5.2143860499999999</v>
      </c>
      <c r="EZ11" s="251">
        <v>148.14663341000002</v>
      </c>
      <c r="FA11" s="251">
        <v>3.2417446200000004</v>
      </c>
      <c r="FB11" s="251">
        <v>7.0682916099999993</v>
      </c>
      <c r="FC11" s="251">
        <v>53.812322310000006</v>
      </c>
      <c r="FD11" s="253">
        <v>11.067421300000001</v>
      </c>
      <c r="FE11" s="252">
        <v>5.7741955999999997</v>
      </c>
      <c r="FF11" s="251">
        <v>8.1584805800000009</v>
      </c>
      <c r="FG11" s="251">
        <v>12.771477110000001</v>
      </c>
      <c r="FH11" s="251">
        <v>23.569315480000004</v>
      </c>
      <c r="FI11" s="251">
        <v>25.494458469999998</v>
      </c>
      <c r="FJ11" s="251">
        <v>11.031850239999999</v>
      </c>
      <c r="FK11" s="251">
        <v>14.264193140000001</v>
      </c>
      <c r="FL11" s="251">
        <v>12.144047319999999</v>
      </c>
      <c r="FM11" s="251">
        <v>6.3806299700000002</v>
      </c>
      <c r="FN11" s="251">
        <v>9.3342243899999993</v>
      </c>
      <c r="FO11" s="251">
        <v>3.6047915899999996</v>
      </c>
      <c r="FP11" s="253">
        <v>20.276409569999998</v>
      </c>
      <c r="FQ11" s="252">
        <v>13.421364529999998</v>
      </c>
      <c r="FR11" s="251">
        <v>5.4413997199999997</v>
      </c>
      <c r="FS11" s="251">
        <v>11.420520380000003</v>
      </c>
      <c r="FT11" s="251">
        <v>10.714607410000001</v>
      </c>
      <c r="FU11" s="251">
        <v>7.7377397800000001</v>
      </c>
      <c r="FV11" s="251">
        <v>12.688404040000002</v>
      </c>
      <c r="FW11" s="251">
        <v>7.1407047199999996</v>
      </c>
      <c r="FX11" s="251">
        <v>15.63345734</v>
      </c>
      <c r="FY11" s="251">
        <v>7.2086040799999997</v>
      </c>
      <c r="FZ11" s="251">
        <v>5.8841803300000004</v>
      </c>
      <c r="GA11" s="251">
        <v>12.066732629999999</v>
      </c>
      <c r="GB11" s="253">
        <v>9.7558694900000003</v>
      </c>
      <c r="GC11" s="252">
        <v>11.281629359999998</v>
      </c>
      <c r="GD11" s="251">
        <v>3.7458013299999999</v>
      </c>
      <c r="GE11" s="251">
        <v>8.2559611200000003</v>
      </c>
      <c r="GF11" s="251">
        <v>9.6921823799999984</v>
      </c>
      <c r="GG11" s="251">
        <v>7.5919505699999998</v>
      </c>
      <c r="GH11" s="251">
        <v>7.3314174399999992</v>
      </c>
      <c r="GI11" s="251">
        <v>9.7416681399999998</v>
      </c>
      <c r="GJ11" s="251">
        <v>6.8084168099999998</v>
      </c>
      <c r="GK11" s="251">
        <v>10.19057686</v>
      </c>
      <c r="GL11" s="251">
        <v>11.245290009999998</v>
      </c>
      <c r="GM11" s="251">
        <v>21.345314740000003</v>
      </c>
      <c r="GN11" s="253">
        <v>4.1971769000000005</v>
      </c>
    </row>
    <row r="12" spans="1:196" ht="37.5" customHeight="1" x14ac:dyDescent="0.45">
      <c r="A12" s="420" t="s">
        <v>221</v>
      </c>
      <c r="B12" s="421">
        <v>52.67</v>
      </c>
      <c r="C12" s="421">
        <v>70.5</v>
      </c>
      <c r="D12" s="421">
        <v>138.30000000000001</v>
      </c>
      <c r="E12" s="421">
        <v>231.2492</v>
      </c>
      <c r="F12" s="421">
        <v>318.7568</v>
      </c>
      <c r="G12" s="421">
        <v>338.96699999999998</v>
      </c>
      <c r="H12" s="421">
        <v>407.86709999999999</v>
      </c>
      <c r="I12" s="421">
        <v>420.72070000000002</v>
      </c>
      <c r="J12" s="421">
        <v>418.39870000000002</v>
      </c>
      <c r="K12" s="421">
        <v>426.0779</v>
      </c>
      <c r="L12" s="421">
        <v>405.113</v>
      </c>
      <c r="M12" s="421">
        <v>346.75490000000002</v>
      </c>
      <c r="N12" s="421">
        <v>363.96469999999999</v>
      </c>
      <c r="O12" s="421">
        <v>345.7056</v>
      </c>
      <c r="P12" s="421">
        <v>397.6284</v>
      </c>
      <c r="Q12" s="421">
        <v>383.7919</v>
      </c>
      <c r="R12" s="422">
        <v>371.50650000000002</v>
      </c>
      <c r="S12" s="421">
        <v>362.55009999999999</v>
      </c>
      <c r="T12" s="421">
        <v>352.88150000000002</v>
      </c>
      <c r="U12" s="421"/>
      <c r="V12" s="421">
        <v>375.17840000000001</v>
      </c>
      <c r="W12" s="421">
        <v>415.3433</v>
      </c>
      <c r="X12" s="421">
        <v>383.327</v>
      </c>
      <c r="Y12" s="421">
        <v>391.20519999999999</v>
      </c>
      <c r="Z12" s="421">
        <v>401.42469999999997</v>
      </c>
      <c r="AA12" s="1570">
        <v>370.3837985649501</v>
      </c>
      <c r="AB12" s="248">
        <v>364.79385765999996</v>
      </c>
      <c r="AC12" s="248">
        <v>375.09951409848998</v>
      </c>
      <c r="AD12" s="248">
        <v>449.48157509287</v>
      </c>
      <c r="AE12" s="248">
        <v>448.22894877190004</v>
      </c>
      <c r="AF12" s="248"/>
      <c r="AG12" s="421">
        <v>389.65785179219995</v>
      </c>
      <c r="AH12" s="421">
        <v>439.23993879380009</v>
      </c>
      <c r="AI12" s="421">
        <v>429.45933960366006</v>
      </c>
      <c r="AJ12" s="421">
        <v>337.64683048996005</v>
      </c>
      <c r="AK12" s="421">
        <v>444.68720002000003</v>
      </c>
      <c r="AL12" s="421">
        <v>386.04015602999993</v>
      </c>
      <c r="AM12" s="421">
        <v>396.83252666497998</v>
      </c>
      <c r="AN12" s="421">
        <v>308.36023430679001</v>
      </c>
      <c r="AO12" s="421">
        <v>356.21777722000013</v>
      </c>
      <c r="AP12" s="421">
        <v>321.04053921387003</v>
      </c>
      <c r="AQ12" s="421">
        <v>356.24222734127994</v>
      </c>
      <c r="AR12" s="421">
        <v>262.19729561216002</v>
      </c>
      <c r="AS12" s="421"/>
      <c r="AT12" s="421">
        <v>301.75250140852</v>
      </c>
      <c r="AU12" s="421">
        <v>336.15620725751995</v>
      </c>
      <c r="AV12" s="421">
        <v>315.45915239750002</v>
      </c>
      <c r="AW12" s="421">
        <v>298.42092496582006</v>
      </c>
      <c r="AX12" s="421">
        <v>338.51780641196001</v>
      </c>
      <c r="AY12" s="421">
        <v>313.09452892035</v>
      </c>
      <c r="AZ12" s="421">
        <v>301.87650913125003</v>
      </c>
      <c r="BA12" s="421">
        <v>334.32920124924993</v>
      </c>
      <c r="BB12" s="421">
        <v>308.98622095376004</v>
      </c>
      <c r="BC12" s="421">
        <v>446.77953343311998</v>
      </c>
      <c r="BD12" s="421">
        <v>478.04255684312</v>
      </c>
      <c r="BE12" s="421">
        <v>347.50960460711997</v>
      </c>
      <c r="BF12" s="421"/>
      <c r="BG12" s="422">
        <v>252.88145686575001</v>
      </c>
      <c r="BH12" s="421">
        <v>288.73503355424003</v>
      </c>
      <c r="BI12" s="421">
        <v>216.11990455957002</v>
      </c>
      <c r="BJ12" s="421">
        <v>289.64546362999999</v>
      </c>
      <c r="BK12" s="421">
        <v>349.53492391000003</v>
      </c>
      <c r="BL12" s="421">
        <v>546.63169992000007</v>
      </c>
      <c r="BM12" s="248">
        <v>546.63169992000007</v>
      </c>
      <c r="BN12" s="248">
        <v>357.83664245999995</v>
      </c>
      <c r="BO12" s="248">
        <v>618.78729867999994</v>
      </c>
      <c r="BP12" s="250">
        <v>669.92884590000006</v>
      </c>
      <c r="BQ12" s="250">
        <v>577.29310967000004</v>
      </c>
      <c r="BR12" s="250">
        <v>521.03111911000008</v>
      </c>
      <c r="BS12" s="250">
        <v>439.25227349000005</v>
      </c>
      <c r="BT12" s="250">
        <v>477.85653778</v>
      </c>
      <c r="BU12" s="250">
        <v>573.27851730999998</v>
      </c>
      <c r="BV12" s="250">
        <v>1470.17777256</v>
      </c>
      <c r="BW12" s="250">
        <v>1925.03410745</v>
      </c>
      <c r="BX12" s="250">
        <v>1792.45684592</v>
      </c>
      <c r="BY12" s="251">
        <v>1500.51958582</v>
      </c>
      <c r="BZ12" s="251">
        <v>998.31721841999979</v>
      </c>
      <c r="CA12" s="251">
        <v>999.69227041000011</v>
      </c>
      <c r="CB12" s="251">
        <v>1129.02927697</v>
      </c>
      <c r="CC12" s="251">
        <v>941.77208647000009</v>
      </c>
      <c r="CD12" s="251">
        <v>758.16759089000004</v>
      </c>
      <c r="CE12" s="251">
        <v>782.85857700999998</v>
      </c>
      <c r="CF12" s="251">
        <v>723.17069051999999</v>
      </c>
      <c r="CG12" s="251">
        <v>759.74813777999998</v>
      </c>
      <c r="CH12" s="251">
        <v>861.8298464500001</v>
      </c>
      <c r="CI12" s="251">
        <v>722.13710617000004</v>
      </c>
      <c r="CJ12" s="251">
        <v>1031.2672921600001</v>
      </c>
      <c r="CK12" s="251">
        <v>686.94709522000005</v>
      </c>
      <c r="CL12" s="251">
        <v>678.51702109999997</v>
      </c>
      <c r="CM12" s="251">
        <v>618.94421534000014</v>
      </c>
      <c r="CN12" s="251">
        <v>922.35831469999994</v>
      </c>
      <c r="CO12" s="251">
        <v>853.51916488000006</v>
      </c>
      <c r="CP12" s="251">
        <v>1294.3567188299996</v>
      </c>
      <c r="CQ12" s="251">
        <v>1077.2148141</v>
      </c>
      <c r="CR12" s="251">
        <v>1083.2179950400002</v>
      </c>
      <c r="CS12" s="251">
        <v>884.38653037999984</v>
      </c>
      <c r="CT12" s="251">
        <v>1170.4978937000001</v>
      </c>
      <c r="CU12" s="251">
        <v>1209.05836804</v>
      </c>
      <c r="CV12" s="253">
        <v>1675.17191426</v>
      </c>
      <c r="CW12" s="251">
        <v>1728.0694474999998</v>
      </c>
      <c r="CX12" s="251">
        <v>1664.9247249199998</v>
      </c>
      <c r="CY12" s="251">
        <v>1790.9521907699998</v>
      </c>
      <c r="CZ12" s="251">
        <v>1570.48590573</v>
      </c>
      <c r="DA12" s="251">
        <v>1470.5806976899999</v>
      </c>
      <c r="DB12" s="251">
        <v>1303.5939044100001</v>
      </c>
      <c r="DC12" s="251">
        <v>1296.6411296499996</v>
      </c>
      <c r="DD12" s="251">
        <v>1275.6474800000001</v>
      </c>
      <c r="DE12" s="251">
        <v>756.07194290999996</v>
      </c>
      <c r="DF12" s="251">
        <v>1802.3578356399998</v>
      </c>
      <c r="DG12" s="251">
        <v>1849.1151701099998</v>
      </c>
      <c r="DH12" s="253">
        <v>1607.0505571200006</v>
      </c>
      <c r="DI12" s="252">
        <v>1338.9596085600003</v>
      </c>
      <c r="DJ12" s="251">
        <v>1295.61957949</v>
      </c>
      <c r="DK12" s="251">
        <v>1262.1604802000004</v>
      </c>
      <c r="DL12" s="251">
        <v>1715.6887716599997</v>
      </c>
      <c r="DM12" s="251">
        <v>630.57704036999985</v>
      </c>
      <c r="DN12" s="251">
        <v>563.38660962000006</v>
      </c>
      <c r="DO12" s="251">
        <v>488.41402250999994</v>
      </c>
      <c r="DP12" s="251">
        <v>651.96932757000002</v>
      </c>
      <c r="DQ12" s="251">
        <v>799.37954253999987</v>
      </c>
      <c r="DR12" s="251">
        <v>1144.3340196299998</v>
      </c>
      <c r="DS12" s="251">
        <v>1184.02842775</v>
      </c>
      <c r="DT12" s="253">
        <v>821.37834821000024</v>
      </c>
      <c r="DU12" s="252">
        <v>708.53684435000002</v>
      </c>
      <c r="DV12" s="251">
        <v>701.66046879999988</v>
      </c>
      <c r="DW12" s="251">
        <v>742.72235914999999</v>
      </c>
      <c r="DX12" s="251">
        <v>696.81464772000004</v>
      </c>
      <c r="DY12" s="251">
        <v>957.01109754000004</v>
      </c>
      <c r="DZ12" s="251">
        <v>1282.2858879100004</v>
      </c>
      <c r="EA12" s="251">
        <v>1313.41176438</v>
      </c>
      <c r="EB12" s="251">
        <v>1294.4149701300003</v>
      </c>
      <c r="EC12" s="251">
        <v>962.11557528000014</v>
      </c>
      <c r="ED12" s="251">
        <v>1354.9756090499998</v>
      </c>
      <c r="EE12" s="251">
        <v>960.44805289999999</v>
      </c>
      <c r="EF12" s="253">
        <v>757.55720689999987</v>
      </c>
      <c r="EG12" s="252">
        <v>750.7462918399998</v>
      </c>
      <c r="EH12" s="251">
        <v>710.22288965999996</v>
      </c>
      <c r="EI12" s="251">
        <v>714.41971188000002</v>
      </c>
      <c r="EJ12" s="251">
        <v>672.8659985999999</v>
      </c>
      <c r="EK12" s="251">
        <v>588.26758770000015</v>
      </c>
      <c r="EL12" s="251">
        <v>701.53932369000006</v>
      </c>
      <c r="EM12" s="251">
        <v>687.44971491000013</v>
      </c>
      <c r="EN12" s="251">
        <v>871.15332038355302</v>
      </c>
      <c r="EO12" s="251">
        <v>984.11575823999999</v>
      </c>
      <c r="EP12" s="251">
        <v>1855.9468222300002</v>
      </c>
      <c r="EQ12" s="251">
        <v>1277.52859457</v>
      </c>
      <c r="ER12" s="253">
        <v>1029.27503968</v>
      </c>
      <c r="ES12" s="252">
        <v>1078.7411575499998</v>
      </c>
      <c r="ET12" s="251">
        <v>954.72854859999995</v>
      </c>
      <c r="EU12" s="251">
        <v>1066.2693697100001</v>
      </c>
      <c r="EV12" s="251">
        <v>1027.2302247800001</v>
      </c>
      <c r="EW12" s="251">
        <v>968.27028640000026</v>
      </c>
      <c r="EX12" s="251">
        <v>735.61722465000025</v>
      </c>
      <c r="EY12" s="251">
        <v>782.71359999000003</v>
      </c>
      <c r="EZ12" s="251">
        <v>1030.2571088500001</v>
      </c>
      <c r="FA12" s="251">
        <v>761.48796470000002</v>
      </c>
      <c r="FB12" s="251">
        <v>703.24461917999997</v>
      </c>
      <c r="FC12" s="251">
        <v>1183.2280560599997</v>
      </c>
      <c r="FD12" s="253">
        <v>1036.3473420099999</v>
      </c>
      <c r="FE12" s="252">
        <v>969.42763533000004</v>
      </c>
      <c r="FF12" s="251">
        <v>1471.0586058123547</v>
      </c>
      <c r="FG12" s="251">
        <v>1369.8011079156308</v>
      </c>
      <c r="FH12" s="251">
        <v>805.04918024000006</v>
      </c>
      <c r="FI12" s="251">
        <v>840.26193401</v>
      </c>
      <c r="FJ12" s="251">
        <v>701.80359506999991</v>
      </c>
      <c r="FK12" s="251">
        <v>689.88152721999995</v>
      </c>
      <c r="FL12" s="251">
        <v>776.50815930999988</v>
      </c>
      <c r="FM12" s="251">
        <v>1007.61847213</v>
      </c>
      <c r="FN12" s="251">
        <v>719.66029218000006</v>
      </c>
      <c r="FO12" s="251">
        <v>638.34059758000001</v>
      </c>
      <c r="FP12" s="253">
        <v>1378.2064379500007</v>
      </c>
      <c r="FQ12" s="252">
        <v>999.24831776000008</v>
      </c>
      <c r="FR12" s="251">
        <v>1068.72784475</v>
      </c>
      <c r="FS12" s="251">
        <v>877.64365219000001</v>
      </c>
      <c r="FT12" s="251">
        <v>1154.8286522300002</v>
      </c>
      <c r="FU12" s="251">
        <v>999.41884031000006</v>
      </c>
      <c r="FV12" s="251">
        <v>740.21604771000011</v>
      </c>
      <c r="FW12" s="251">
        <v>1076.9747887399997</v>
      </c>
      <c r="FX12" s="251">
        <v>1225.4901186600002</v>
      </c>
      <c r="FY12" s="251">
        <v>1675.4367648800003</v>
      </c>
      <c r="FZ12" s="251">
        <v>1455.2982863500001</v>
      </c>
      <c r="GA12" s="251">
        <v>1267.0480196899998</v>
      </c>
      <c r="GB12" s="253">
        <v>1136.6410903199999</v>
      </c>
      <c r="GC12" s="252">
        <v>1000.3453682300001</v>
      </c>
      <c r="GD12" s="251">
        <v>1259.6871657300001</v>
      </c>
      <c r="GE12" s="251">
        <v>1149.7712029799998</v>
      </c>
      <c r="GF12" s="251">
        <v>1282.6234258999998</v>
      </c>
      <c r="GG12" s="251">
        <v>1234.6941626</v>
      </c>
      <c r="GH12" s="251">
        <v>1638.7783910000003</v>
      </c>
      <c r="GI12" s="251">
        <v>1614.12598321</v>
      </c>
      <c r="GJ12" s="251">
        <v>121.944192058</v>
      </c>
      <c r="GK12" s="251">
        <v>1399.0661043</v>
      </c>
      <c r="GL12" s="251">
        <v>1091.5534296600001</v>
      </c>
      <c r="GM12" s="251">
        <v>1204.2072396399999</v>
      </c>
      <c r="GN12" s="253">
        <v>1108.1145227000002</v>
      </c>
    </row>
    <row r="13" spans="1:196" s="424" customFormat="1" ht="37.5" customHeight="1" x14ac:dyDescent="0.45">
      <c r="A13" s="374" t="s">
        <v>223</v>
      </c>
      <c r="B13" s="417">
        <v>76.569999999999993</v>
      </c>
      <c r="C13" s="417">
        <v>57.68</v>
      </c>
      <c r="D13" s="417">
        <v>301.5</v>
      </c>
      <c r="E13" s="417">
        <v>349.44760000000002</v>
      </c>
      <c r="F13" s="417">
        <v>482.12700000000001</v>
      </c>
      <c r="G13" s="417">
        <v>602.08699999999999</v>
      </c>
      <c r="H13" s="417">
        <v>614.81610000000001</v>
      </c>
      <c r="I13" s="417">
        <v>661.24570000000006</v>
      </c>
      <c r="J13" s="417">
        <v>712.07230000000004</v>
      </c>
      <c r="K13" s="417">
        <v>745.923</v>
      </c>
      <c r="L13" s="417">
        <v>813.45699999999999</v>
      </c>
      <c r="M13" s="417">
        <v>751.59540000000004</v>
      </c>
      <c r="N13" s="417">
        <v>813.89859999999999</v>
      </c>
      <c r="O13" s="417">
        <v>759.41629999999998</v>
      </c>
      <c r="P13" s="417">
        <v>676.75559999999996</v>
      </c>
      <c r="Q13" s="417">
        <v>669.65189999999996</v>
      </c>
      <c r="R13" s="418">
        <v>795.94119999999998</v>
      </c>
      <c r="S13" s="417">
        <v>810.81830000000002</v>
      </c>
      <c r="T13" s="417">
        <v>750.29570000000001</v>
      </c>
      <c r="U13" s="417"/>
      <c r="V13" s="417">
        <v>805.80899999999997</v>
      </c>
      <c r="W13" s="417">
        <v>828.05409999999995</v>
      </c>
      <c r="X13" s="417">
        <v>860.54570000000001</v>
      </c>
      <c r="Y13" s="417">
        <v>831.86159999999995</v>
      </c>
      <c r="Z13" s="417">
        <v>872.16020000000003</v>
      </c>
      <c r="AA13" s="1569">
        <v>857.85853211000006</v>
      </c>
      <c r="AB13" s="260">
        <v>892.95473985000001</v>
      </c>
      <c r="AC13" s="260">
        <v>922.3701006199999</v>
      </c>
      <c r="AD13" s="260">
        <v>941.79568904531789</v>
      </c>
      <c r="AE13" s="260">
        <v>1006.3751358899999</v>
      </c>
      <c r="AF13" s="260"/>
      <c r="AG13" s="417">
        <v>924.37353186999985</v>
      </c>
      <c r="AH13" s="417">
        <v>909.82857865999995</v>
      </c>
      <c r="AI13" s="417">
        <v>956.78347744999985</v>
      </c>
      <c r="AJ13" s="417">
        <v>977.21474303000002</v>
      </c>
      <c r="AK13" s="417">
        <v>927.65622125000004</v>
      </c>
      <c r="AL13" s="417">
        <v>976.96441241999992</v>
      </c>
      <c r="AM13" s="417">
        <v>981.24298218000013</v>
      </c>
      <c r="AN13" s="417">
        <v>992.36697100999993</v>
      </c>
      <c r="AO13" s="417">
        <v>1027.1658054000002</v>
      </c>
      <c r="AP13" s="417">
        <v>1352.4142983499999</v>
      </c>
      <c r="AQ13" s="417">
        <v>1385.7480593549999</v>
      </c>
      <c r="AR13" s="417">
        <v>1413.4122200950001</v>
      </c>
      <c r="AS13" s="417"/>
      <c r="AT13" s="417">
        <v>1261.221710235</v>
      </c>
      <c r="AU13" s="417">
        <v>1180.693155055</v>
      </c>
      <c r="AV13" s="417">
        <v>1259.7093415349998</v>
      </c>
      <c r="AW13" s="417">
        <v>1320.9032908349998</v>
      </c>
      <c r="AX13" s="417">
        <v>1288.5860299650003</v>
      </c>
      <c r="AY13" s="417">
        <v>1336.5011475649997</v>
      </c>
      <c r="AZ13" s="417">
        <v>1256.49771721</v>
      </c>
      <c r="BA13" s="417">
        <v>1317.7699069549997</v>
      </c>
      <c r="BB13" s="417">
        <v>1115.327227495</v>
      </c>
      <c r="BC13" s="417">
        <v>1328.822222135128</v>
      </c>
      <c r="BD13" s="417">
        <v>1364.861732415</v>
      </c>
      <c r="BE13" s="417">
        <v>1483.5381945516619</v>
      </c>
      <c r="BF13" s="417"/>
      <c r="BG13" s="418">
        <v>1360.537582979116</v>
      </c>
      <c r="BH13" s="417">
        <v>1398.6966953832439</v>
      </c>
      <c r="BI13" s="417">
        <v>1519.2809460046792</v>
      </c>
      <c r="BJ13" s="417">
        <v>1463.5411772700002</v>
      </c>
      <c r="BK13" s="417">
        <v>1551.98165993</v>
      </c>
      <c r="BL13" s="417">
        <v>1889.7292280199997</v>
      </c>
      <c r="BM13" s="260">
        <v>1889.7292280199997</v>
      </c>
      <c r="BN13" s="260">
        <v>1825.71818841</v>
      </c>
      <c r="BO13" s="260">
        <v>1809.592682</v>
      </c>
      <c r="BP13" s="268">
        <v>1916.51499986</v>
      </c>
      <c r="BQ13" s="268">
        <v>1756.3222591599999</v>
      </c>
      <c r="BR13" s="268">
        <v>1919.7384229500005</v>
      </c>
      <c r="BS13" s="268">
        <v>2077.4833733</v>
      </c>
      <c r="BT13" s="268">
        <v>2052.3717860299998</v>
      </c>
      <c r="BU13" s="268">
        <v>2168.4264073699997</v>
      </c>
      <c r="BV13" s="268">
        <v>2296.09009715</v>
      </c>
      <c r="BW13" s="268">
        <v>2331.7043515099999</v>
      </c>
      <c r="BX13" s="268">
        <v>3173.8324167000005</v>
      </c>
      <c r="BY13" s="238">
        <v>3662.6658228499991</v>
      </c>
      <c r="BZ13" s="238">
        <v>2892.7651159899997</v>
      </c>
      <c r="CA13" s="238">
        <v>2785.7570625100002</v>
      </c>
      <c r="CB13" s="1555">
        <v>2891.7631213600002</v>
      </c>
      <c r="CC13" s="238">
        <v>2981.7860439699998</v>
      </c>
      <c r="CD13" s="238">
        <v>2824.2097133399998</v>
      </c>
      <c r="CE13" s="238">
        <v>2863.7303506100002</v>
      </c>
      <c r="CF13" s="238">
        <v>3823.3492500799998</v>
      </c>
      <c r="CG13" s="238">
        <v>3831.0261322400002</v>
      </c>
      <c r="CH13" s="238">
        <v>4911.3185080400008</v>
      </c>
      <c r="CI13" s="238">
        <v>4474.7222416000004</v>
      </c>
      <c r="CJ13" s="238">
        <v>4632.2347015599998</v>
      </c>
      <c r="CK13" s="238">
        <v>3735.12647535</v>
      </c>
      <c r="CL13" s="238">
        <v>3709.3226617700002</v>
      </c>
      <c r="CM13" s="238">
        <v>3988.2006740299994</v>
      </c>
      <c r="CN13" s="238">
        <v>4042.2898299100002</v>
      </c>
      <c r="CO13" s="238">
        <v>3855.41256535</v>
      </c>
      <c r="CP13" s="238">
        <v>3083.6282629700004</v>
      </c>
      <c r="CQ13" s="238">
        <v>2804.8273666099999</v>
      </c>
      <c r="CR13" s="238">
        <v>2793.6476018000003</v>
      </c>
      <c r="CS13" s="238">
        <v>2856.8032243500002</v>
      </c>
      <c r="CT13" s="238">
        <v>2912.8025298599996</v>
      </c>
      <c r="CU13" s="238">
        <v>3401.27328859</v>
      </c>
      <c r="CV13" s="239">
        <v>3689.4618910499998</v>
      </c>
      <c r="CW13" s="238">
        <v>3256.2062879699993</v>
      </c>
      <c r="CX13" s="238">
        <v>4310.5892355599999</v>
      </c>
      <c r="CY13" s="238">
        <v>3972.133989030001</v>
      </c>
      <c r="CZ13" s="238">
        <v>3359.6384552699997</v>
      </c>
      <c r="DA13" s="238">
        <v>3089.3457809900001</v>
      </c>
      <c r="DB13" s="238">
        <v>3511.4188236</v>
      </c>
      <c r="DC13" s="238">
        <v>3680.2350459800005</v>
      </c>
      <c r="DD13" s="238">
        <v>4318.4016955700008</v>
      </c>
      <c r="DE13" s="238">
        <v>4271.1081441699998</v>
      </c>
      <c r="DF13" s="238">
        <v>4365.405416569999</v>
      </c>
      <c r="DG13" s="238">
        <v>3882.6158368499996</v>
      </c>
      <c r="DH13" s="239">
        <v>4227.8882591000001</v>
      </c>
      <c r="DI13" s="240">
        <v>4360.5157102900002</v>
      </c>
      <c r="DJ13" s="238">
        <v>3993.2703718700004</v>
      </c>
      <c r="DK13" s="238">
        <v>4249.9644582800011</v>
      </c>
      <c r="DL13" s="238">
        <v>4359.7867435199996</v>
      </c>
      <c r="DM13" s="238">
        <v>3610.3729794199999</v>
      </c>
      <c r="DN13" s="238">
        <v>3991.3547085200003</v>
      </c>
      <c r="DO13" s="238">
        <v>5287.0660308699998</v>
      </c>
      <c r="DP13" s="238">
        <v>6057.1857147799992</v>
      </c>
      <c r="DQ13" s="238">
        <v>5544.8554825700012</v>
      </c>
      <c r="DR13" s="238">
        <v>5656.2080195300005</v>
      </c>
      <c r="DS13" s="238">
        <v>5126.7648443400003</v>
      </c>
      <c r="DT13" s="239">
        <v>5178.1303967599997</v>
      </c>
      <c r="DU13" s="240">
        <v>5128.65947375</v>
      </c>
      <c r="DV13" s="238">
        <v>5561.8240075499998</v>
      </c>
      <c r="DW13" s="238">
        <v>5764.3568728499995</v>
      </c>
      <c r="DX13" s="238">
        <v>5512.0109490600007</v>
      </c>
      <c r="DY13" s="238">
        <v>5085.2255648300006</v>
      </c>
      <c r="DZ13" s="238">
        <v>5568.8302754999995</v>
      </c>
      <c r="EA13" s="238">
        <v>5887.0765816700005</v>
      </c>
      <c r="EB13" s="238">
        <v>5905.7916601799989</v>
      </c>
      <c r="EC13" s="238">
        <v>6472.8695497200006</v>
      </c>
      <c r="ED13" s="238">
        <v>6608.5468242300003</v>
      </c>
      <c r="EE13" s="238">
        <v>5959.8167312099995</v>
      </c>
      <c r="EF13" s="239">
        <v>5733.9743981299998</v>
      </c>
      <c r="EG13" s="240">
        <v>6487.31832708</v>
      </c>
      <c r="EH13" s="238">
        <v>6649.1353797100001</v>
      </c>
      <c r="EI13" s="238">
        <v>7643.8315473300008</v>
      </c>
      <c r="EJ13" s="238">
        <v>7256.9565089100006</v>
      </c>
      <c r="EK13" s="238">
        <v>6989.4274286600003</v>
      </c>
      <c r="EL13" s="238">
        <v>7909.3426973699998</v>
      </c>
      <c r="EM13" s="238">
        <v>7907.3205736</v>
      </c>
      <c r="EN13" s="238">
        <v>7922.092880507209</v>
      </c>
      <c r="EO13" s="238">
        <v>9181.1953085999994</v>
      </c>
      <c r="EP13" s="238">
        <v>8600.65129824</v>
      </c>
      <c r="EQ13" s="238">
        <v>8492.8184000700003</v>
      </c>
      <c r="ER13" s="239">
        <v>8378.5050517599993</v>
      </c>
      <c r="ES13" s="240">
        <v>8805.5777665100031</v>
      </c>
      <c r="ET13" s="238">
        <v>8138.2771597999999</v>
      </c>
      <c r="EU13" s="238">
        <v>8799.6732202599997</v>
      </c>
      <c r="EV13" s="238">
        <v>8899.1534567099989</v>
      </c>
      <c r="EW13" s="238">
        <v>8831.1735749700001</v>
      </c>
      <c r="EX13" s="238">
        <v>9657.2486800000006</v>
      </c>
      <c r="EY13" s="238">
        <v>8754.2107634799977</v>
      </c>
      <c r="EZ13" s="238">
        <v>8862.9043687499998</v>
      </c>
      <c r="FA13" s="238">
        <v>11342.702383039999</v>
      </c>
      <c r="FB13" s="238">
        <v>12097.920853929998</v>
      </c>
      <c r="FC13" s="238">
        <v>10778.414857339998</v>
      </c>
      <c r="FD13" s="239">
        <v>11003.664612760002</v>
      </c>
      <c r="FE13" s="240">
        <v>9859.07061359</v>
      </c>
      <c r="FF13" s="238">
        <v>9927.3620406762329</v>
      </c>
      <c r="FG13" s="238">
        <v>9808.3692378631276</v>
      </c>
      <c r="FH13" s="238">
        <v>9974.6557220499981</v>
      </c>
      <c r="FI13" s="238">
        <v>10319.749210280001</v>
      </c>
      <c r="FJ13" s="238">
        <v>11168.070720780001</v>
      </c>
      <c r="FK13" s="238">
        <v>9750.6789215699991</v>
      </c>
      <c r="FL13" s="238">
        <v>9649.7674019900005</v>
      </c>
      <c r="FM13" s="238">
        <v>10964.73826059</v>
      </c>
      <c r="FN13" s="238">
        <v>10498.256249699998</v>
      </c>
      <c r="FO13" s="238">
        <v>10316.967745439999</v>
      </c>
      <c r="FP13" s="239">
        <v>11461.170117500002</v>
      </c>
      <c r="FQ13" s="240">
        <v>11642.04737382</v>
      </c>
      <c r="FR13" s="238">
        <v>11049.990239430001</v>
      </c>
      <c r="FS13" s="238">
        <v>11892.07076825</v>
      </c>
      <c r="FT13" s="238">
        <v>11407.14296297</v>
      </c>
      <c r="FU13" s="238">
        <v>10872.218295600002</v>
      </c>
      <c r="FV13" s="238">
        <v>13106.199861244</v>
      </c>
      <c r="FW13" s="238">
        <v>11769.521938374002</v>
      </c>
      <c r="FX13" s="238">
        <v>12871.389235809</v>
      </c>
      <c r="FY13" s="238">
        <v>14028.654023146999</v>
      </c>
      <c r="FZ13" s="238">
        <v>13713.070932087001</v>
      </c>
      <c r="GA13" s="238">
        <v>13275.189360806999</v>
      </c>
      <c r="GB13" s="239">
        <v>14801.240362387001</v>
      </c>
      <c r="GC13" s="240">
        <v>11899.518278673</v>
      </c>
      <c r="GD13" s="238">
        <v>13748.327040581</v>
      </c>
      <c r="GE13" s="238">
        <v>15656.097905320999</v>
      </c>
      <c r="GF13" s="238">
        <v>14260.121673080997</v>
      </c>
      <c r="GG13" s="238">
        <v>12982.151624231001</v>
      </c>
      <c r="GH13" s="238">
        <v>17640.212020401003</v>
      </c>
      <c r="GI13" s="238">
        <v>17972.673237161001</v>
      </c>
      <c r="GJ13" s="238">
        <v>18147.878025140999</v>
      </c>
      <c r="GK13" s="238">
        <v>20396.663450001</v>
      </c>
      <c r="GL13" s="238">
        <v>19315.144309390998</v>
      </c>
      <c r="GM13" s="238">
        <v>19834.910145710997</v>
      </c>
      <c r="GN13" s="239">
        <v>19553.015561424003</v>
      </c>
    </row>
    <row r="14" spans="1:196" s="424" customFormat="1" ht="37.5" customHeight="1" x14ac:dyDescent="0.45">
      <c r="A14" s="374" t="s">
        <v>179</v>
      </c>
      <c r="B14" s="417">
        <v>83.14</v>
      </c>
      <c r="C14" s="417">
        <v>203.18</v>
      </c>
      <c r="D14" s="417">
        <v>569.4</v>
      </c>
      <c r="E14" s="417">
        <v>723.97199999999998</v>
      </c>
      <c r="F14" s="417">
        <v>877.16900632856209</v>
      </c>
      <c r="G14" s="417">
        <v>849.99289999999996</v>
      </c>
      <c r="H14" s="417">
        <v>888.66859999999997</v>
      </c>
      <c r="I14" s="417">
        <v>751.17290000000003</v>
      </c>
      <c r="J14" s="417">
        <v>918.53269999999998</v>
      </c>
      <c r="K14" s="417">
        <v>909.73080000000004</v>
      </c>
      <c r="L14" s="417">
        <v>827.72230000000002</v>
      </c>
      <c r="M14" s="417">
        <v>781.42619999999999</v>
      </c>
      <c r="N14" s="417">
        <v>745.76350000000002</v>
      </c>
      <c r="O14" s="417">
        <v>759.41628000000003</v>
      </c>
      <c r="P14" s="417">
        <v>750.63610000000006</v>
      </c>
      <c r="Q14" s="417">
        <v>820.07659999999998</v>
      </c>
      <c r="R14" s="418">
        <v>814.58843949710013</v>
      </c>
      <c r="S14" s="417">
        <v>921.87120000000004</v>
      </c>
      <c r="T14" s="417">
        <v>740.60900000000004</v>
      </c>
      <c r="U14" s="417"/>
      <c r="V14" s="417">
        <v>767.21</v>
      </c>
      <c r="W14" s="417">
        <v>996.62950000000001</v>
      </c>
      <c r="X14" s="417">
        <v>783.75260000000003</v>
      </c>
      <c r="Y14" s="417">
        <v>786.94470000000001</v>
      </c>
      <c r="Z14" s="417">
        <v>709.56140000000005</v>
      </c>
      <c r="AA14" s="1569">
        <v>742.82644896397142</v>
      </c>
      <c r="AB14" s="260">
        <v>716.9031903534925</v>
      </c>
      <c r="AC14" s="260">
        <v>644.01031852925325</v>
      </c>
      <c r="AD14" s="260">
        <v>652.91194816730592</v>
      </c>
      <c r="AE14" s="260">
        <v>743.39793146867987</v>
      </c>
      <c r="AF14" s="260"/>
      <c r="AG14" s="417">
        <v>809.08160829951476</v>
      </c>
      <c r="AH14" s="417">
        <v>790.86725714275406</v>
      </c>
      <c r="AI14" s="417">
        <v>780.3596746852952</v>
      </c>
      <c r="AJ14" s="417">
        <v>747.14636039203151</v>
      </c>
      <c r="AK14" s="417">
        <v>737.51941813035194</v>
      </c>
      <c r="AL14" s="417">
        <v>746.41353299401726</v>
      </c>
      <c r="AM14" s="417">
        <v>867.11592232845851</v>
      </c>
      <c r="AN14" s="417">
        <v>914.60872496648471</v>
      </c>
      <c r="AO14" s="417">
        <v>789.13027013766941</v>
      </c>
      <c r="AP14" s="417">
        <v>945.63939658419633</v>
      </c>
      <c r="AQ14" s="417">
        <v>909.21416319928665</v>
      </c>
      <c r="AR14" s="417">
        <v>954.52090584732605</v>
      </c>
      <c r="AS14" s="417"/>
      <c r="AT14" s="417">
        <v>1229.6685701217943</v>
      </c>
      <c r="AU14" s="417">
        <v>1413.6814173825155</v>
      </c>
      <c r="AV14" s="417">
        <v>1583.0514832479873</v>
      </c>
      <c r="AW14" s="417">
        <v>2164.7183795613905</v>
      </c>
      <c r="AX14" s="417">
        <v>1799.4109720252325</v>
      </c>
      <c r="AY14" s="417">
        <v>2108.8137728702818</v>
      </c>
      <c r="AZ14" s="417">
        <v>2575.2547889938128</v>
      </c>
      <c r="BA14" s="417">
        <v>2790.9257060144669</v>
      </c>
      <c r="BB14" s="417">
        <v>3170.4777688830345</v>
      </c>
      <c r="BC14" s="417">
        <v>3055.1358015420033</v>
      </c>
      <c r="BD14" s="417">
        <v>3037.5697077266054</v>
      </c>
      <c r="BE14" s="417">
        <v>3078.1610970272304</v>
      </c>
      <c r="BF14" s="417"/>
      <c r="BG14" s="418">
        <v>3412.6853477229233</v>
      </c>
      <c r="BH14" s="417">
        <v>3331.2329809598359</v>
      </c>
      <c r="BI14" s="417">
        <v>3354.8629098850179</v>
      </c>
      <c r="BJ14" s="417">
        <v>3459.2315331600003</v>
      </c>
      <c r="BK14" s="417">
        <v>3626.2503294599996</v>
      </c>
      <c r="BL14" s="417">
        <v>4424.2501396000007</v>
      </c>
      <c r="BM14" s="260">
        <v>4424.2501396000007</v>
      </c>
      <c r="BN14" s="260">
        <v>4502.9868119100001</v>
      </c>
      <c r="BO14" s="260">
        <v>4897.0013364799997</v>
      </c>
      <c r="BP14" s="268">
        <v>5024.59552867</v>
      </c>
      <c r="BQ14" s="268">
        <v>4790.6854793300008</v>
      </c>
      <c r="BR14" s="268">
        <v>5009.8624356</v>
      </c>
      <c r="BS14" s="268">
        <v>3588.5466277900009</v>
      </c>
      <c r="BT14" s="268">
        <v>4966.7201516300001</v>
      </c>
      <c r="BU14" s="268">
        <v>4278.2871378499995</v>
      </c>
      <c r="BV14" s="238">
        <v>4235.1145352300009</v>
      </c>
      <c r="BW14" s="238">
        <v>4439.9711231699994</v>
      </c>
      <c r="BX14" s="238">
        <v>4113.4225325800016</v>
      </c>
      <c r="BY14" s="238">
        <v>4051.7135014700007</v>
      </c>
      <c r="BZ14" s="238">
        <v>3364.9123139200001</v>
      </c>
      <c r="CA14" s="238">
        <v>3301.2889316800006</v>
      </c>
      <c r="CB14" s="238">
        <v>3181.0543269399991</v>
      </c>
      <c r="CC14" s="238">
        <v>3486.71725057</v>
      </c>
      <c r="CD14" s="238">
        <v>3273.2147723599996</v>
      </c>
      <c r="CE14" s="238">
        <v>3256.8190950599997</v>
      </c>
      <c r="CF14" s="238">
        <v>4186.1730058800003</v>
      </c>
      <c r="CG14" s="238">
        <v>3956.2157264999996</v>
      </c>
      <c r="CH14" s="238">
        <v>3928.8839860100002</v>
      </c>
      <c r="CI14" s="238">
        <v>4068.0575895900006</v>
      </c>
      <c r="CJ14" s="238">
        <v>4216.9102493800001</v>
      </c>
      <c r="CK14" s="238">
        <v>4249.7649859699995</v>
      </c>
      <c r="CL14" s="238">
        <v>4272.1887633100005</v>
      </c>
      <c r="CM14" s="238">
        <v>4274.0261507799987</v>
      </c>
      <c r="CN14" s="238">
        <v>4573.1351311300004</v>
      </c>
      <c r="CO14" s="238">
        <v>4699.6912853399999</v>
      </c>
      <c r="CP14" s="238">
        <v>5120.5930849900005</v>
      </c>
      <c r="CQ14" s="238">
        <v>5017.1423735400003</v>
      </c>
      <c r="CR14" s="238">
        <v>4810.4860103500014</v>
      </c>
      <c r="CS14" s="238">
        <v>4154.18882854</v>
      </c>
      <c r="CT14" s="238">
        <v>4088.1030445399997</v>
      </c>
      <c r="CU14" s="238">
        <v>4692.6471117999999</v>
      </c>
      <c r="CV14" s="239">
        <v>4419.9242344099994</v>
      </c>
      <c r="CW14" s="238">
        <v>4441.7747034599997</v>
      </c>
      <c r="CX14" s="238">
        <v>4223.0331052399997</v>
      </c>
      <c r="CY14" s="238">
        <v>5560.2264413100002</v>
      </c>
      <c r="CZ14" s="238">
        <v>5784.8093875499999</v>
      </c>
      <c r="DA14" s="238">
        <v>6160.3656732599993</v>
      </c>
      <c r="DB14" s="238">
        <v>6439.4979360899997</v>
      </c>
      <c r="DC14" s="238">
        <v>8440.1656614500007</v>
      </c>
      <c r="DD14" s="238">
        <v>8108.5203505999998</v>
      </c>
      <c r="DE14" s="238">
        <v>8127.44218903</v>
      </c>
      <c r="DF14" s="238">
        <v>8118.5577304399994</v>
      </c>
      <c r="DG14" s="238">
        <v>8131.5146521699999</v>
      </c>
      <c r="DH14" s="239">
        <v>7390.7958494300001</v>
      </c>
      <c r="DI14" s="240">
        <v>7147.2628879399972</v>
      </c>
      <c r="DJ14" s="238">
        <v>7895.7765696099996</v>
      </c>
      <c r="DK14" s="238">
        <v>7863.965198670001</v>
      </c>
      <c r="DL14" s="238">
        <v>7835.3980064300004</v>
      </c>
      <c r="DM14" s="238">
        <v>7858.1200581300018</v>
      </c>
      <c r="DN14" s="238">
        <v>8024.0733304899995</v>
      </c>
      <c r="DO14" s="238">
        <v>7570.5749947200002</v>
      </c>
      <c r="DP14" s="238">
        <v>8914.7885423700009</v>
      </c>
      <c r="DQ14" s="238">
        <v>9445.9551298799979</v>
      </c>
      <c r="DR14" s="238">
        <v>9484.7644547299969</v>
      </c>
      <c r="DS14" s="238">
        <v>9209.5548743199997</v>
      </c>
      <c r="DT14" s="239">
        <v>9706.6087917000004</v>
      </c>
      <c r="DU14" s="240">
        <v>10652.457677719996</v>
      </c>
      <c r="DV14" s="238">
        <v>9892.6492784928632</v>
      </c>
      <c r="DW14" s="238">
        <v>9356.8653376999973</v>
      </c>
      <c r="DX14" s="238">
        <v>9452.7180640299975</v>
      </c>
      <c r="DY14" s="238">
        <v>9802.9519993600024</v>
      </c>
      <c r="DZ14" s="238">
        <v>8589.6895586200008</v>
      </c>
      <c r="EA14" s="238">
        <v>7858.2032869900013</v>
      </c>
      <c r="EB14" s="238">
        <v>7625.56937174</v>
      </c>
      <c r="EC14" s="238">
        <v>8374.0931033800007</v>
      </c>
      <c r="ED14" s="238">
        <v>8833.0416643000026</v>
      </c>
      <c r="EE14" s="238">
        <v>8385.8374176100006</v>
      </c>
      <c r="EF14" s="239">
        <v>7660.0916704800011</v>
      </c>
      <c r="EG14" s="240">
        <v>7780.4598964100014</v>
      </c>
      <c r="EH14" s="238">
        <v>7422.2766188899996</v>
      </c>
      <c r="EI14" s="238">
        <v>8641.0822181999974</v>
      </c>
      <c r="EJ14" s="238">
        <v>9109.5284908600024</v>
      </c>
      <c r="EK14" s="238">
        <v>10023.466349829998</v>
      </c>
      <c r="EL14" s="238">
        <v>10343.530856640002</v>
      </c>
      <c r="EM14" s="238">
        <v>11274.375004630001</v>
      </c>
      <c r="EN14" s="238">
        <v>10747.119641060001</v>
      </c>
      <c r="EO14" s="238">
        <v>9982.6020725599974</v>
      </c>
      <c r="EP14" s="238">
        <v>10107.450950320001</v>
      </c>
      <c r="EQ14" s="238">
        <v>11466.25954694</v>
      </c>
      <c r="ER14" s="239">
        <v>11167.07291096</v>
      </c>
      <c r="ES14" s="240">
        <v>11807.492173709999</v>
      </c>
      <c r="ET14" s="238">
        <v>12913.718542870001</v>
      </c>
      <c r="EU14" s="238">
        <v>13479.403058869997</v>
      </c>
      <c r="EV14" s="238">
        <v>14609.822643369998</v>
      </c>
      <c r="EW14" s="238">
        <v>13380.349251439999</v>
      </c>
      <c r="EX14" s="238">
        <v>13070.883914799999</v>
      </c>
      <c r="EY14" s="238">
        <v>13720.79030221</v>
      </c>
      <c r="EZ14" s="238">
        <v>12503.26913103</v>
      </c>
      <c r="FA14" s="238">
        <v>13233.577629502159</v>
      </c>
      <c r="FB14" s="238">
        <v>16827.345107559991</v>
      </c>
      <c r="FC14" s="238">
        <v>13184.645120099998</v>
      </c>
      <c r="FD14" s="239">
        <v>7739.8625387599996</v>
      </c>
      <c r="FE14" s="240">
        <v>9712.0817414699995</v>
      </c>
      <c r="FF14" s="238">
        <v>8740.6069420258173</v>
      </c>
      <c r="FG14" s="238">
        <v>7000.1124881481701</v>
      </c>
      <c r="FH14" s="238">
        <v>7157.2188152099989</v>
      </c>
      <c r="FI14" s="238">
        <v>6440.66734894</v>
      </c>
      <c r="FJ14" s="238">
        <v>6546.3132119900001</v>
      </c>
      <c r="FK14" s="238">
        <v>5698.4844442699996</v>
      </c>
      <c r="FL14" s="238">
        <v>5511.5095846300001</v>
      </c>
      <c r="FM14" s="238">
        <v>5560.2533390999997</v>
      </c>
      <c r="FN14" s="238">
        <v>5829.0357333500006</v>
      </c>
      <c r="FO14" s="238">
        <v>5759.7770405499996</v>
      </c>
      <c r="FP14" s="239">
        <v>6181.0636139400003</v>
      </c>
      <c r="FQ14" s="240">
        <v>6149.2466439599993</v>
      </c>
      <c r="FR14" s="238">
        <v>6394.2634146500004</v>
      </c>
      <c r="FS14" s="238">
        <v>5993.6652481199999</v>
      </c>
      <c r="FT14" s="238">
        <v>6338.12489714</v>
      </c>
      <c r="FU14" s="238">
        <v>6134.4465937800005</v>
      </c>
      <c r="FV14" s="238">
        <v>6982.1586663300022</v>
      </c>
      <c r="FW14" s="238">
        <v>6630.3154974799991</v>
      </c>
      <c r="FX14" s="238">
        <v>6841.111630729999</v>
      </c>
      <c r="FY14" s="238">
        <v>5997.8461237600013</v>
      </c>
      <c r="FZ14" s="238">
        <v>6153.4115251699995</v>
      </c>
      <c r="GA14" s="238">
        <v>5690.7485426900002</v>
      </c>
      <c r="GB14" s="239">
        <v>5158.4156097200002</v>
      </c>
      <c r="GC14" s="240">
        <v>4917.0079790900008</v>
      </c>
      <c r="GD14" s="238">
        <v>6558.0791934400004</v>
      </c>
      <c r="GE14" s="238">
        <v>6138.8260238999992</v>
      </c>
      <c r="GF14" s="238">
        <v>5723.2687281100007</v>
      </c>
      <c r="GG14" s="238">
        <v>4053.6921262199999</v>
      </c>
      <c r="GH14" s="238">
        <v>4243.3295122400013</v>
      </c>
      <c r="GI14" s="238">
        <v>3951.42446982</v>
      </c>
      <c r="GJ14" s="238">
        <v>4900.3325781000003</v>
      </c>
      <c r="GK14" s="238">
        <v>5417.2023225299999</v>
      </c>
      <c r="GL14" s="238">
        <v>4835.7487915800002</v>
      </c>
      <c r="GM14" s="238">
        <v>4654.2412989100003</v>
      </c>
      <c r="GN14" s="239">
        <v>4509.2309718399993</v>
      </c>
    </row>
    <row r="15" spans="1:196" s="424" customFormat="1" ht="37.5" customHeight="1" x14ac:dyDescent="0.45">
      <c r="A15" s="374" t="s">
        <v>224</v>
      </c>
      <c r="B15" s="417">
        <v>50.25</v>
      </c>
      <c r="C15" s="417">
        <v>42.44</v>
      </c>
      <c r="D15" s="417">
        <v>52.7</v>
      </c>
      <c r="E15" s="417">
        <v>12.4848</v>
      </c>
      <c r="F15" s="417">
        <v>443.85023469000004</v>
      </c>
      <c r="G15" s="417">
        <v>375.70276288000002</v>
      </c>
      <c r="H15" s="417">
        <v>335.58530000000002</v>
      </c>
      <c r="I15" s="417">
        <v>169.18010000000001</v>
      </c>
      <c r="J15" s="417">
        <v>172.0171</v>
      </c>
      <c r="K15" s="417">
        <v>133.43260000000001</v>
      </c>
      <c r="L15" s="417">
        <v>133.72229999999999</v>
      </c>
      <c r="M15" s="417">
        <v>166.36240000000001</v>
      </c>
      <c r="N15" s="417">
        <v>134.76262</v>
      </c>
      <c r="O15" s="417">
        <v>144.27512999999999</v>
      </c>
      <c r="P15" s="417">
        <v>133.363</v>
      </c>
      <c r="Q15" s="417">
        <v>133.89340000000001</v>
      </c>
      <c r="R15" s="418">
        <v>134.80431105000002</v>
      </c>
      <c r="S15" s="417">
        <v>138.53569999999999</v>
      </c>
      <c r="T15" s="417">
        <v>137.53540000000001</v>
      </c>
      <c r="U15" s="417"/>
      <c r="V15" s="417">
        <v>137.92339999999999</v>
      </c>
      <c r="W15" s="417">
        <v>140.98220000000001</v>
      </c>
      <c r="X15" s="417">
        <v>160.50129999999999</v>
      </c>
      <c r="Y15" s="417">
        <v>133.96250000000001</v>
      </c>
      <c r="Z15" s="417">
        <v>134.00380000000001</v>
      </c>
      <c r="AA15" s="1569">
        <v>106.71708527</v>
      </c>
      <c r="AB15" s="260">
        <v>108.28735165000001</v>
      </c>
      <c r="AC15" s="260">
        <v>79.438531049999995</v>
      </c>
      <c r="AD15" s="260">
        <v>79.864497880000002</v>
      </c>
      <c r="AE15" s="260">
        <v>80.588253859999995</v>
      </c>
      <c r="AF15" s="260"/>
      <c r="AG15" s="417">
        <v>84.622295249999993</v>
      </c>
      <c r="AH15" s="417">
        <v>85.243528519999998</v>
      </c>
      <c r="AI15" s="417">
        <v>102.69317789</v>
      </c>
      <c r="AJ15" s="417">
        <v>90.876788169999998</v>
      </c>
      <c r="AK15" s="417">
        <v>94.477382829999996</v>
      </c>
      <c r="AL15" s="417">
        <v>95.98283687</v>
      </c>
      <c r="AM15" s="417">
        <v>97.199314467999997</v>
      </c>
      <c r="AN15" s="417">
        <v>190.130811368</v>
      </c>
      <c r="AO15" s="417">
        <v>100.988684298</v>
      </c>
      <c r="AP15" s="417">
        <v>94.914330468000003</v>
      </c>
      <c r="AQ15" s="417">
        <v>95.165211177999993</v>
      </c>
      <c r="AR15" s="417">
        <v>175.107495048</v>
      </c>
      <c r="AS15" s="417"/>
      <c r="AT15" s="417">
        <v>95.851860378000012</v>
      </c>
      <c r="AU15" s="417">
        <v>96.389924428</v>
      </c>
      <c r="AV15" s="417">
        <v>141.75341246799999</v>
      </c>
      <c r="AW15" s="417">
        <v>116.198412468</v>
      </c>
      <c r="AX15" s="417">
        <v>203.28928466799999</v>
      </c>
      <c r="AY15" s="417">
        <v>220.08332208799999</v>
      </c>
      <c r="AZ15" s="417">
        <v>274.27329716799994</v>
      </c>
      <c r="BA15" s="417">
        <v>283.47136122800003</v>
      </c>
      <c r="BB15" s="417">
        <v>917.57984925800008</v>
      </c>
      <c r="BC15" s="417">
        <v>331.86787332800003</v>
      </c>
      <c r="BD15" s="417">
        <v>349.72616044800003</v>
      </c>
      <c r="BE15" s="417">
        <v>333.86094468800002</v>
      </c>
      <c r="BF15" s="417"/>
      <c r="BG15" s="418">
        <v>195.48517293999998</v>
      </c>
      <c r="BH15" s="417">
        <v>176.768237</v>
      </c>
      <c r="BI15" s="417">
        <v>184.60172503000001</v>
      </c>
      <c r="BJ15" s="417">
        <v>327.29259425999999</v>
      </c>
      <c r="BK15" s="417">
        <v>299.25759425999996</v>
      </c>
      <c r="BL15" s="417">
        <v>241.20878984000001</v>
      </c>
      <c r="BM15" s="260">
        <v>241.20878984000001</v>
      </c>
      <c r="BN15" s="260">
        <v>244.93378984</v>
      </c>
      <c r="BO15" s="260">
        <v>664.48878983999998</v>
      </c>
      <c r="BP15" s="268">
        <v>260.55839900000001</v>
      </c>
      <c r="BQ15" s="268">
        <v>371.31267145000004</v>
      </c>
      <c r="BR15" s="268">
        <v>676.34767145000001</v>
      </c>
      <c r="BS15" s="268">
        <v>383.37667145</v>
      </c>
      <c r="BT15" s="268">
        <v>1261.9736714499998</v>
      </c>
      <c r="BU15" s="268">
        <v>1472.0836714500001</v>
      </c>
      <c r="BV15" s="268">
        <v>1455.3986150000001</v>
      </c>
      <c r="BW15" s="268">
        <v>1590.6078025200002</v>
      </c>
      <c r="BX15" s="268">
        <v>1499.3978025200001</v>
      </c>
      <c r="BY15" s="238">
        <v>1132.4858025200001</v>
      </c>
      <c r="BZ15" s="238">
        <v>1736.3031909000001</v>
      </c>
      <c r="CA15" s="238">
        <v>2728.9850625100003</v>
      </c>
      <c r="CB15" s="238">
        <v>2755.1940574599998</v>
      </c>
      <c r="CC15" s="238">
        <v>2821.3903166</v>
      </c>
      <c r="CD15" s="238">
        <v>3177.5239289199999</v>
      </c>
      <c r="CE15" s="238">
        <v>3301.0413521700002</v>
      </c>
      <c r="CF15" s="238">
        <v>3284.6997214300004</v>
      </c>
      <c r="CG15" s="238">
        <v>3909.1641515199999</v>
      </c>
      <c r="CH15" s="238">
        <v>3267.8741668499997</v>
      </c>
      <c r="CI15" s="238">
        <v>3498.2100874900002</v>
      </c>
      <c r="CJ15" s="238">
        <v>4102.4984274500002</v>
      </c>
      <c r="CK15" s="238">
        <v>4704.5524593599994</v>
      </c>
      <c r="CL15" s="238">
        <v>4290.6180616699994</v>
      </c>
      <c r="CM15" s="238">
        <v>4305.344344529999</v>
      </c>
      <c r="CN15" s="238">
        <v>4006.2278713999999</v>
      </c>
      <c r="CO15" s="238">
        <v>4006.8856854599999</v>
      </c>
      <c r="CP15" s="238">
        <v>3903.6224317200003</v>
      </c>
      <c r="CQ15" s="238">
        <v>4462.4911797600007</v>
      </c>
      <c r="CR15" s="238">
        <v>3606.5952859100003</v>
      </c>
      <c r="CS15" s="238">
        <v>3826.6292262100001</v>
      </c>
      <c r="CT15" s="238">
        <v>3690.4482169500002</v>
      </c>
      <c r="CU15" s="238">
        <v>3511.8184243000001</v>
      </c>
      <c r="CV15" s="239">
        <v>4395.8238829699994</v>
      </c>
      <c r="CW15" s="238">
        <v>4036.1443196599998</v>
      </c>
      <c r="CX15" s="238">
        <v>3231.5555646600001</v>
      </c>
      <c r="CY15" s="238">
        <v>2926.6649404999998</v>
      </c>
      <c r="CZ15" s="238">
        <v>2643.3516870600001</v>
      </c>
      <c r="DA15" s="238">
        <v>2707.7669735500003</v>
      </c>
      <c r="DB15" s="238">
        <v>2944.5174563900005</v>
      </c>
      <c r="DC15" s="238">
        <v>2633.38877293</v>
      </c>
      <c r="DD15" s="238">
        <v>662.57779229999994</v>
      </c>
      <c r="DE15" s="238">
        <v>2105.4635838499998</v>
      </c>
      <c r="DF15" s="238">
        <v>2267.91635219</v>
      </c>
      <c r="DG15" s="238">
        <v>717.72120093000001</v>
      </c>
      <c r="DH15" s="239">
        <v>495.25853359000001</v>
      </c>
      <c r="DI15" s="240">
        <v>480.27109623999996</v>
      </c>
      <c r="DJ15" s="238">
        <v>754.39694668000004</v>
      </c>
      <c r="DK15" s="238">
        <v>567.26469977000011</v>
      </c>
      <c r="DL15" s="238">
        <v>681.43520100000001</v>
      </c>
      <c r="DM15" s="238">
        <v>615.56044070999997</v>
      </c>
      <c r="DN15" s="238">
        <v>621.58576438</v>
      </c>
      <c r="DO15" s="238">
        <v>680.38622687999998</v>
      </c>
      <c r="DP15" s="238">
        <v>1397.9226585399999</v>
      </c>
      <c r="DQ15" s="238">
        <v>527.06941688999996</v>
      </c>
      <c r="DR15" s="238">
        <v>872.96119593000003</v>
      </c>
      <c r="DS15" s="238">
        <v>1100.67991575</v>
      </c>
      <c r="DT15" s="239">
        <v>1703.4076409300001</v>
      </c>
      <c r="DU15" s="240">
        <v>1916.1958477600001</v>
      </c>
      <c r="DV15" s="238">
        <v>1177.51934325</v>
      </c>
      <c r="DW15" s="238">
        <v>1177.22510115</v>
      </c>
      <c r="DX15" s="238">
        <v>988.38216237000006</v>
      </c>
      <c r="DY15" s="238">
        <v>1177.40126308</v>
      </c>
      <c r="DZ15" s="238">
        <v>158.19787671</v>
      </c>
      <c r="EA15" s="238">
        <v>1916.93556519</v>
      </c>
      <c r="EB15" s="238">
        <v>2266.9813319700002</v>
      </c>
      <c r="EC15" s="238">
        <v>2581.9990451341255</v>
      </c>
      <c r="ED15" s="238">
        <v>2574.068503</v>
      </c>
      <c r="EE15" s="238">
        <v>1004.341503</v>
      </c>
      <c r="EF15" s="239">
        <v>1227.4432794347499</v>
      </c>
      <c r="EG15" s="240">
        <v>1012.28991437</v>
      </c>
      <c r="EH15" s="238">
        <v>1017.8071688700001</v>
      </c>
      <c r="EI15" s="238">
        <v>1012.14589168</v>
      </c>
      <c r="EJ15" s="238">
        <v>1012.1492565699999</v>
      </c>
      <c r="EK15" s="238">
        <v>1029.09304582</v>
      </c>
      <c r="EL15" s="238">
        <v>1024.6081878300001</v>
      </c>
      <c r="EM15" s="238">
        <v>874.64629027000012</v>
      </c>
      <c r="EN15" s="238">
        <v>1024.6963677600002</v>
      </c>
      <c r="EO15" s="238">
        <v>1025.08002863</v>
      </c>
      <c r="EP15" s="238">
        <v>1025.11427134</v>
      </c>
      <c r="EQ15" s="238">
        <v>1022.2345155700001</v>
      </c>
      <c r="ER15" s="239">
        <v>2618.5255209900001</v>
      </c>
      <c r="ES15" s="240">
        <v>1114.9654321200001</v>
      </c>
      <c r="ET15" s="238">
        <v>2132.1612840999996</v>
      </c>
      <c r="EU15" s="238">
        <v>2385.5664232300005</v>
      </c>
      <c r="EV15" s="238">
        <v>2257.4611412299996</v>
      </c>
      <c r="EW15" s="238">
        <v>1979.0083150199998</v>
      </c>
      <c r="EX15" s="238">
        <v>1961.0334535</v>
      </c>
      <c r="EY15" s="238">
        <v>1962.5613002300001</v>
      </c>
      <c r="EZ15" s="238">
        <v>1096.7284479799998</v>
      </c>
      <c r="FA15" s="238">
        <v>2094.8664241299998</v>
      </c>
      <c r="FB15" s="238">
        <v>1125.11047781</v>
      </c>
      <c r="FC15" s="238">
        <v>1126.65396474</v>
      </c>
      <c r="FD15" s="239">
        <v>1123.7159793199999</v>
      </c>
      <c r="FE15" s="240">
        <v>1127.5283870300002</v>
      </c>
      <c r="FF15" s="238">
        <v>1129.371451265625</v>
      </c>
      <c r="FG15" s="238">
        <v>1050.975360800375</v>
      </c>
      <c r="FH15" s="238">
        <v>1050.9139020600001</v>
      </c>
      <c r="FI15" s="238">
        <v>1050.70484057</v>
      </c>
      <c r="FJ15" s="238">
        <v>1050.7302751799998</v>
      </c>
      <c r="FK15" s="238">
        <v>1051.93824898</v>
      </c>
      <c r="FL15" s="238">
        <v>701.76760462000004</v>
      </c>
      <c r="FM15" s="238">
        <v>586.25063244</v>
      </c>
      <c r="FN15" s="238">
        <v>497.03440294000001</v>
      </c>
      <c r="FO15" s="238">
        <v>496.97113818000003</v>
      </c>
      <c r="FP15" s="239">
        <v>497.05590529</v>
      </c>
      <c r="FQ15" s="240">
        <v>273.27668115999995</v>
      </c>
      <c r="FR15" s="238">
        <v>275.11866860999999</v>
      </c>
      <c r="FS15" s="238">
        <v>275.13078782999997</v>
      </c>
      <c r="FT15" s="238">
        <v>306.06062827</v>
      </c>
      <c r="FU15" s="238">
        <v>306.24468505999999</v>
      </c>
      <c r="FV15" s="238">
        <v>307.12303528999996</v>
      </c>
      <c r="FW15" s="238">
        <v>306.94978557999997</v>
      </c>
      <c r="FX15" s="238">
        <v>307.40365865000001</v>
      </c>
      <c r="FY15" s="238">
        <v>271.44650238000003</v>
      </c>
      <c r="FZ15" s="238">
        <v>82.627626390000003</v>
      </c>
      <c r="GA15" s="238">
        <v>182.16340231999999</v>
      </c>
      <c r="GB15" s="239">
        <v>1631.5452666300002</v>
      </c>
      <c r="GC15" s="240">
        <v>1584.5505673399998</v>
      </c>
      <c r="GD15" s="238">
        <v>237.12424596999998</v>
      </c>
      <c r="GE15" s="238">
        <v>220.05876633000003</v>
      </c>
      <c r="GF15" s="238">
        <v>230.43564090000001</v>
      </c>
      <c r="GG15" s="238">
        <v>363.59310776000001</v>
      </c>
      <c r="GH15" s="238">
        <v>197.01362225</v>
      </c>
      <c r="GI15" s="238">
        <v>196.7167623</v>
      </c>
      <c r="GJ15" s="238">
        <v>194.14445103</v>
      </c>
      <c r="GK15" s="238">
        <v>1905.39957183</v>
      </c>
      <c r="GL15" s="238">
        <v>2671.0521523500001</v>
      </c>
      <c r="GM15" s="238">
        <v>2418.9466982400004</v>
      </c>
      <c r="GN15" s="239">
        <v>2294.0674489399998</v>
      </c>
    </row>
    <row r="16" spans="1:196" s="424" customFormat="1" ht="37.5" customHeight="1" x14ac:dyDescent="0.45">
      <c r="A16" s="374" t="s">
        <v>225</v>
      </c>
      <c r="B16" s="417">
        <v>490.71</v>
      </c>
      <c r="C16" s="417">
        <v>616.92999999999995</v>
      </c>
      <c r="D16" s="417">
        <v>833.9</v>
      </c>
      <c r="E16" s="417">
        <v>1195.8249000000001</v>
      </c>
      <c r="F16" s="417">
        <v>1789.6470611179029</v>
      </c>
      <c r="G16" s="417">
        <v>1804.1324997700442</v>
      </c>
      <c r="H16" s="417">
        <v>1913.1464000000001</v>
      </c>
      <c r="I16" s="417">
        <v>1955.7873</v>
      </c>
      <c r="J16" s="417">
        <v>2023.4002</v>
      </c>
      <c r="K16" s="417">
        <v>1987.6790000000001</v>
      </c>
      <c r="L16" s="417">
        <v>2016.6958999999999</v>
      </c>
      <c r="M16" s="417">
        <v>2065.6732000000002</v>
      </c>
      <c r="N16" s="417">
        <v>2100.41905</v>
      </c>
      <c r="O16" s="417">
        <v>2153.6720999999998</v>
      </c>
      <c r="P16" s="417">
        <v>2186.4911999999999</v>
      </c>
      <c r="Q16" s="417">
        <v>2256.1520999999998</v>
      </c>
      <c r="R16" s="418">
        <v>2336.2649230480388</v>
      </c>
      <c r="S16" s="417">
        <v>2474.1624000000002</v>
      </c>
      <c r="T16" s="417">
        <v>2528.7901000000002</v>
      </c>
      <c r="U16" s="417"/>
      <c r="V16" s="417">
        <v>2561.8047999999999</v>
      </c>
      <c r="W16" s="417">
        <v>2562.8865999999998</v>
      </c>
      <c r="X16" s="417">
        <v>2580.1206999999999</v>
      </c>
      <c r="Y16" s="417">
        <v>2637.3624</v>
      </c>
      <c r="Z16" s="417">
        <v>2659.7381999999998</v>
      </c>
      <c r="AA16" s="1569">
        <v>2694.7357809101968</v>
      </c>
      <c r="AB16" s="260">
        <v>2749.8696196779674</v>
      </c>
      <c r="AC16" s="260">
        <v>2824.8660672840374</v>
      </c>
      <c r="AD16" s="260">
        <v>2856.7064854054875</v>
      </c>
      <c r="AE16" s="260">
        <v>3048.1851958466964</v>
      </c>
      <c r="AF16" s="260"/>
      <c r="AG16" s="417">
        <v>3157.9928162963715</v>
      </c>
      <c r="AH16" s="417">
        <v>3156.5113054924332</v>
      </c>
      <c r="AI16" s="417">
        <v>3236.23491557022</v>
      </c>
      <c r="AJ16" s="417">
        <v>3136.4065812151061</v>
      </c>
      <c r="AK16" s="417">
        <v>3058.1876813666318</v>
      </c>
      <c r="AL16" s="417">
        <v>3244.4401915119729</v>
      </c>
      <c r="AM16" s="417">
        <v>3321.1652131944084</v>
      </c>
      <c r="AN16" s="417">
        <v>3460.7432700748045</v>
      </c>
      <c r="AO16" s="417">
        <v>3562.3076926527538</v>
      </c>
      <c r="AP16" s="417">
        <v>3660.8413545899971</v>
      </c>
      <c r="AQ16" s="417">
        <v>3813.3141372973023</v>
      </c>
      <c r="AR16" s="417">
        <v>4037.2025664931052</v>
      </c>
      <c r="AS16" s="417"/>
      <c r="AT16" s="417">
        <v>4198.5493947690447</v>
      </c>
      <c r="AU16" s="417">
        <v>4399.4153672619668</v>
      </c>
      <c r="AV16" s="417">
        <v>4406.98198851505</v>
      </c>
      <c r="AW16" s="417">
        <v>4471.2464355805314</v>
      </c>
      <c r="AX16" s="417">
        <v>4415.1151054450875</v>
      </c>
      <c r="AY16" s="417">
        <v>4647.4876454452206</v>
      </c>
      <c r="AZ16" s="417">
        <v>5307.7683556643915</v>
      </c>
      <c r="BA16" s="417">
        <v>5631.9389489868208</v>
      </c>
      <c r="BB16" s="417">
        <v>5733.3697809867781</v>
      </c>
      <c r="BC16" s="417">
        <v>5733.3697809867781</v>
      </c>
      <c r="BD16" s="417">
        <v>5733.3697809867781</v>
      </c>
      <c r="BE16" s="417">
        <v>5733.3697809867781</v>
      </c>
      <c r="BF16" s="417"/>
      <c r="BG16" s="418">
        <v>5659.8823788984273</v>
      </c>
      <c r="BH16" s="417">
        <v>5853.854163581419</v>
      </c>
      <c r="BI16" s="417">
        <v>6015.5673332045881</v>
      </c>
      <c r="BJ16" s="417">
        <v>6154.5302729399982</v>
      </c>
      <c r="BK16" s="417">
        <v>6137.1691302300005</v>
      </c>
      <c r="BL16" s="417">
        <v>7526.4767808400002</v>
      </c>
      <c r="BM16" s="260">
        <v>7526.4767808400002</v>
      </c>
      <c r="BN16" s="260">
        <v>8038.2223095299987</v>
      </c>
      <c r="BO16" s="260">
        <v>8211.8170586000033</v>
      </c>
      <c r="BP16" s="268">
        <v>8169.6263890699993</v>
      </c>
      <c r="BQ16" s="268">
        <v>8013.1196939800002</v>
      </c>
      <c r="BR16" s="268">
        <v>7972.8755860100009</v>
      </c>
      <c r="BS16" s="268">
        <v>8158.8876960499992</v>
      </c>
      <c r="BT16" s="268">
        <v>8627.934235480001</v>
      </c>
      <c r="BU16" s="268">
        <v>8760.3160297899994</v>
      </c>
      <c r="BV16" s="268">
        <v>8999.7513647899996</v>
      </c>
      <c r="BW16" s="268">
        <v>8968.7122704700014</v>
      </c>
      <c r="BX16" s="268">
        <v>9184.4270782699987</v>
      </c>
      <c r="BY16" s="238">
        <v>9551.1728165699988</v>
      </c>
      <c r="BZ16" s="238">
        <v>9664.97262538</v>
      </c>
      <c r="CA16" s="238">
        <v>9580.3602889699996</v>
      </c>
      <c r="CB16" s="238">
        <v>9628.9448506799981</v>
      </c>
      <c r="CC16" s="238">
        <v>9567.8975385999984</v>
      </c>
      <c r="CD16" s="238">
        <v>9584.1831396899997</v>
      </c>
      <c r="CE16" s="238">
        <v>9800.2164083799998</v>
      </c>
      <c r="CF16" s="238">
        <v>9879.9664248200006</v>
      </c>
      <c r="CG16" s="238">
        <v>10032.11781084</v>
      </c>
      <c r="CH16" s="238">
        <v>10181.697807819999</v>
      </c>
      <c r="CI16" s="238">
        <v>10297.148643910001</v>
      </c>
      <c r="CJ16" s="238">
        <v>10734.466997540001</v>
      </c>
      <c r="CK16" s="238">
        <v>11350.280263359997</v>
      </c>
      <c r="CL16" s="238">
        <v>11585.20612884</v>
      </c>
      <c r="CM16" s="238">
        <v>11692.669381049998</v>
      </c>
      <c r="CN16" s="238">
        <v>11604.618820129997</v>
      </c>
      <c r="CO16" s="238">
        <v>11406.329124259997</v>
      </c>
      <c r="CP16" s="238">
        <v>11113.706639049999</v>
      </c>
      <c r="CQ16" s="238">
        <v>11091.56441468</v>
      </c>
      <c r="CR16" s="238">
        <v>11253.08886811</v>
      </c>
      <c r="CS16" s="238">
        <v>11205.48757431</v>
      </c>
      <c r="CT16" s="238">
        <v>11632.112316000002</v>
      </c>
      <c r="CU16" s="238">
        <v>11913.08639294</v>
      </c>
      <c r="CV16" s="239">
        <v>12260.953051879998</v>
      </c>
      <c r="CW16" s="238">
        <v>12375.279990600002</v>
      </c>
      <c r="CX16" s="238">
        <v>13246.586037289999</v>
      </c>
      <c r="CY16" s="238">
        <v>13688.692177580002</v>
      </c>
      <c r="CZ16" s="238">
        <v>14043.455200520004</v>
      </c>
      <c r="DA16" s="238">
        <v>14171.199094269998</v>
      </c>
      <c r="DB16" s="238">
        <v>14322.08237387</v>
      </c>
      <c r="DC16" s="238">
        <v>14639.229604109998</v>
      </c>
      <c r="DD16" s="238">
        <v>13730.074991190002</v>
      </c>
      <c r="DE16" s="238">
        <v>13858.708475749998</v>
      </c>
      <c r="DF16" s="238">
        <v>14068.417770939999</v>
      </c>
      <c r="DG16" s="238">
        <v>14194.988823740001</v>
      </c>
      <c r="DH16" s="239">
        <v>14804.96176391</v>
      </c>
      <c r="DI16" s="240">
        <v>15749.199923389997</v>
      </c>
      <c r="DJ16" s="238">
        <v>15973.979308929998</v>
      </c>
      <c r="DK16" s="238">
        <v>15476.718161029998</v>
      </c>
      <c r="DL16" s="238">
        <v>15508.43873408</v>
      </c>
      <c r="DM16" s="238">
        <v>15894.216611429998</v>
      </c>
      <c r="DN16" s="238">
        <v>15960.70737147</v>
      </c>
      <c r="DO16" s="238">
        <v>16461.148045919999</v>
      </c>
      <c r="DP16" s="238">
        <v>16718.275466680003</v>
      </c>
      <c r="DQ16" s="238">
        <v>17012.045555050001</v>
      </c>
      <c r="DR16" s="238">
        <v>17335.30946126</v>
      </c>
      <c r="DS16" s="238">
        <v>17809.42635406</v>
      </c>
      <c r="DT16" s="239">
        <v>17580.211288409999</v>
      </c>
      <c r="DU16" s="240">
        <v>17963.67058622</v>
      </c>
      <c r="DV16" s="238">
        <v>18159.637182643459</v>
      </c>
      <c r="DW16" s="238">
        <v>18434.937144329993</v>
      </c>
      <c r="DX16" s="238">
        <v>18687.776214819998</v>
      </c>
      <c r="DY16" s="238">
        <v>19395.738295209998</v>
      </c>
      <c r="DZ16" s="238">
        <v>19680.759764599996</v>
      </c>
      <c r="EA16" s="238">
        <v>19923.81148063</v>
      </c>
      <c r="EB16" s="238">
        <v>20277.641543919999</v>
      </c>
      <c r="EC16" s="238">
        <v>20261.771867931016</v>
      </c>
      <c r="ED16" s="238">
        <v>20461.801732129999</v>
      </c>
      <c r="EE16" s="238">
        <v>20830.914126260002</v>
      </c>
      <c r="EF16" s="239">
        <v>21289.118445249402</v>
      </c>
      <c r="EG16" s="240">
        <v>21795.841025059999</v>
      </c>
      <c r="EH16" s="238">
        <v>22269.441801330002</v>
      </c>
      <c r="EI16" s="238">
        <v>22668.157962590001</v>
      </c>
      <c r="EJ16" s="238">
        <v>23883.118400960004</v>
      </c>
      <c r="EK16" s="238">
        <v>23984.204402939999</v>
      </c>
      <c r="EL16" s="238">
        <v>23786.874863789999</v>
      </c>
      <c r="EM16" s="238">
        <v>24137.705089750005</v>
      </c>
      <c r="EN16" s="238">
        <v>24528.193318379996</v>
      </c>
      <c r="EO16" s="238">
        <v>24642.948380099995</v>
      </c>
      <c r="EP16" s="238">
        <v>24702.922274</v>
      </c>
      <c r="EQ16" s="238">
        <v>25084.929541309997</v>
      </c>
      <c r="ER16" s="239">
        <v>25745.848092090004</v>
      </c>
      <c r="ES16" s="240">
        <v>26270.847817429996</v>
      </c>
      <c r="ET16" s="238">
        <v>26567.568070859998</v>
      </c>
      <c r="EU16" s="238">
        <v>27187.630678410002</v>
      </c>
      <c r="EV16" s="238">
        <v>27514.604084420003</v>
      </c>
      <c r="EW16" s="238">
        <v>27437.082589530004</v>
      </c>
      <c r="EX16" s="238">
        <v>27357.782466189998</v>
      </c>
      <c r="EY16" s="238">
        <v>27359.689493769998</v>
      </c>
      <c r="EZ16" s="238">
        <v>27603.447637339996</v>
      </c>
      <c r="FA16" s="238">
        <v>27775.730370339996</v>
      </c>
      <c r="FB16" s="238">
        <v>27333.796550109997</v>
      </c>
      <c r="FC16" s="238">
        <v>28178.403977689999</v>
      </c>
      <c r="FD16" s="239">
        <v>28808.911913559998</v>
      </c>
      <c r="FE16" s="240">
        <v>28368.74625389</v>
      </c>
      <c r="FF16" s="238">
        <v>23231.957397126058</v>
      </c>
      <c r="FG16" s="238">
        <v>22787.65907847686</v>
      </c>
      <c r="FH16" s="238">
        <v>21958.550232420006</v>
      </c>
      <c r="FI16" s="238">
        <v>22336.477108989999</v>
      </c>
      <c r="FJ16" s="238">
        <v>23151.156061080001</v>
      </c>
      <c r="FK16" s="238">
        <v>24019.163130850004</v>
      </c>
      <c r="FL16" s="238">
        <v>24735.829582830003</v>
      </c>
      <c r="FM16" s="238">
        <v>25399.415226230001</v>
      </c>
      <c r="FN16" s="238">
        <v>26229.830362410001</v>
      </c>
      <c r="FO16" s="238">
        <v>27604.506813250006</v>
      </c>
      <c r="FP16" s="239">
        <v>30049.077020669996</v>
      </c>
      <c r="FQ16" s="240">
        <v>29910.292427959994</v>
      </c>
      <c r="FR16" s="238">
        <v>30972.221074489997</v>
      </c>
      <c r="FS16" s="238">
        <v>30822.804691039997</v>
      </c>
      <c r="FT16" s="238">
        <v>31695.170312039998</v>
      </c>
      <c r="FU16" s="238">
        <v>32259.477747919995</v>
      </c>
      <c r="FV16" s="238">
        <v>33710.474507369996</v>
      </c>
      <c r="FW16" s="238">
        <v>34283.717438939988</v>
      </c>
      <c r="FX16" s="238">
        <v>34657.268351929997</v>
      </c>
      <c r="FY16" s="238">
        <v>37015.331703049997</v>
      </c>
      <c r="FZ16" s="238">
        <v>37943.161899259998</v>
      </c>
      <c r="GA16" s="238">
        <v>38760.155212629987</v>
      </c>
      <c r="GB16" s="239">
        <v>39896.865283730003</v>
      </c>
      <c r="GC16" s="240">
        <v>41632.311086740003</v>
      </c>
      <c r="GD16" s="238">
        <v>42387.655882239997</v>
      </c>
      <c r="GE16" s="238">
        <v>43087.257844320004</v>
      </c>
      <c r="GF16" s="238">
        <v>43976.413312890007</v>
      </c>
      <c r="GG16" s="238">
        <v>46946.398453340007</v>
      </c>
      <c r="GH16" s="238">
        <v>48349.825706020012</v>
      </c>
      <c r="GI16" s="238">
        <v>49003.175922579998</v>
      </c>
      <c r="GJ16" s="238">
        <v>50341.570014290002</v>
      </c>
      <c r="GK16" s="238">
        <v>51946.588206979999</v>
      </c>
      <c r="GL16" s="238">
        <v>53506.691136340007</v>
      </c>
      <c r="GM16" s="238">
        <v>55009.281658660002</v>
      </c>
      <c r="GN16" s="239">
        <v>58347.481734920009</v>
      </c>
    </row>
    <row r="17" spans="1:196" s="424" customFormat="1" ht="37.5" customHeight="1" x14ac:dyDescent="0.45">
      <c r="A17" s="374" t="s">
        <v>181</v>
      </c>
      <c r="B17" s="417">
        <v>814.83</v>
      </c>
      <c r="C17" s="417">
        <v>993.18</v>
      </c>
      <c r="D17" s="417">
        <v>1421.6</v>
      </c>
      <c r="E17" s="417">
        <v>1781.6724999999999</v>
      </c>
      <c r="F17" s="417">
        <v>2422.2914692351596</v>
      </c>
      <c r="G17" s="417">
        <v>2482.1951434258094</v>
      </c>
      <c r="H17" s="417">
        <v>2496.8458000000001</v>
      </c>
      <c r="I17" s="417">
        <v>2289.0853000000002</v>
      </c>
      <c r="J17" s="417">
        <v>2371.1023</v>
      </c>
      <c r="K17" s="417">
        <v>2411.8759</v>
      </c>
      <c r="L17" s="417">
        <v>2309.7062000000001</v>
      </c>
      <c r="M17" s="417">
        <v>2641.25675</v>
      </c>
      <c r="N17" s="417">
        <v>2866.9540900000002</v>
      </c>
      <c r="O17" s="417">
        <v>2864.2701000000002</v>
      </c>
      <c r="P17" s="417">
        <v>2769.4704999999999</v>
      </c>
      <c r="Q17" s="417">
        <v>2681.2936</v>
      </c>
      <c r="R17" s="418">
        <v>2588.6104132113774</v>
      </c>
      <c r="S17" s="417">
        <v>2471.9366</v>
      </c>
      <c r="T17" s="417">
        <v>2553.3697000000002</v>
      </c>
      <c r="U17" s="417"/>
      <c r="V17" s="417">
        <v>2506.3337999999999</v>
      </c>
      <c r="W17" s="417">
        <v>2701.9564999999998</v>
      </c>
      <c r="X17" s="417">
        <v>2783.056</v>
      </c>
      <c r="Y17" s="417">
        <v>2743.5619000000002</v>
      </c>
      <c r="Z17" s="417">
        <v>2695.5801000000001</v>
      </c>
      <c r="AA17" s="1569">
        <v>2704.6770000000001</v>
      </c>
      <c r="AB17" s="260">
        <v>2696.5279</v>
      </c>
      <c r="AC17" s="260">
        <v>2200.9686000000002</v>
      </c>
      <c r="AD17" s="260">
        <v>2702.3301000000001</v>
      </c>
      <c r="AE17" s="260">
        <v>2475.0974368853381</v>
      </c>
      <c r="AF17" s="260"/>
      <c r="AG17" s="260">
        <v>2820.3118146154434</v>
      </c>
      <c r="AH17" s="260">
        <v>2845.0161659695245</v>
      </c>
      <c r="AI17" s="260">
        <v>2817.0064601185845</v>
      </c>
      <c r="AJ17" s="260">
        <v>2681.1651566482669</v>
      </c>
      <c r="AK17" s="260">
        <v>3391.3396294272206</v>
      </c>
      <c r="AL17" s="260">
        <v>3117.1900579945518</v>
      </c>
      <c r="AM17" s="260">
        <v>3257.1691800000003</v>
      </c>
      <c r="AN17" s="260">
        <v>3460.0904277013874</v>
      </c>
      <c r="AO17" s="260">
        <v>3610.2230621487906</v>
      </c>
      <c r="AP17" s="417">
        <v>3542.722074344214</v>
      </c>
      <c r="AQ17" s="417">
        <v>3279.4182625661306</v>
      </c>
      <c r="AR17" s="417">
        <v>3418.107857572224</v>
      </c>
      <c r="AS17" s="417"/>
      <c r="AT17" s="417">
        <v>3437.221278101269</v>
      </c>
      <c r="AU17" s="417">
        <v>3693.7872358546033</v>
      </c>
      <c r="AV17" s="417">
        <v>3118.0993808782437</v>
      </c>
      <c r="AW17" s="417">
        <v>3522.940843127195</v>
      </c>
      <c r="AX17" s="417">
        <v>3937.0301347930094</v>
      </c>
      <c r="AY17" s="417">
        <v>3937.0311347930101</v>
      </c>
      <c r="AZ17" s="417">
        <v>3937.0321347930103</v>
      </c>
      <c r="BA17" s="417">
        <v>3937.03313479301</v>
      </c>
      <c r="BB17" s="417">
        <v>3937.0341347930103</v>
      </c>
      <c r="BC17" s="417">
        <v>4004.3354822871538</v>
      </c>
      <c r="BD17" s="417">
        <v>4413.7112257030385</v>
      </c>
      <c r="BE17" s="417">
        <v>4587.5393497790656</v>
      </c>
      <c r="BF17" s="417"/>
      <c r="BG17" s="418">
        <v>4581.3449700321444</v>
      </c>
      <c r="BH17" s="417">
        <v>5654.4231232554985</v>
      </c>
      <c r="BI17" s="417">
        <v>5302.0687287385244</v>
      </c>
      <c r="BJ17" s="417">
        <v>6424.6661719899994</v>
      </c>
      <c r="BK17" s="417">
        <v>6978.1325834400059</v>
      </c>
      <c r="BL17" s="417">
        <v>6561.4407729899958</v>
      </c>
      <c r="BM17" s="260">
        <v>6561.4407729900031</v>
      </c>
      <c r="BN17" s="260">
        <v>6969.3993999899994</v>
      </c>
      <c r="BO17" s="260">
        <v>7728.4824905400055</v>
      </c>
      <c r="BP17" s="268">
        <v>6933.2690657100084</v>
      </c>
      <c r="BQ17" s="268">
        <v>7372.901158210002</v>
      </c>
      <c r="BR17" s="268">
        <v>8524.7858754100052</v>
      </c>
      <c r="BS17" s="268">
        <v>7734.3325275600027</v>
      </c>
      <c r="BT17" s="268">
        <v>8004.4658809300063</v>
      </c>
      <c r="BU17" s="268">
        <v>7550.5167351</v>
      </c>
      <c r="BV17" s="268">
        <v>8405.5206030000008</v>
      </c>
      <c r="BW17" s="268">
        <v>7641.0771197299955</v>
      </c>
      <c r="BX17" s="268">
        <v>7617.6915327100005</v>
      </c>
      <c r="BY17" s="238">
        <v>8722.0945357599921</v>
      </c>
      <c r="BZ17" s="238">
        <v>8174.2689858900012</v>
      </c>
      <c r="CA17" s="238">
        <v>8835.5175685400063</v>
      </c>
      <c r="CB17" s="238">
        <v>8601.7715131400073</v>
      </c>
      <c r="CC17" s="238">
        <v>7772.5231325300037</v>
      </c>
      <c r="CD17" s="238">
        <v>9873.8133308499982</v>
      </c>
      <c r="CE17" s="238">
        <v>9543.2304840699962</v>
      </c>
      <c r="CF17" s="238">
        <v>10041.547370250002</v>
      </c>
      <c r="CG17" s="238">
        <v>9843.029141480014</v>
      </c>
      <c r="CH17" s="238">
        <v>10776.637180700003</v>
      </c>
      <c r="CI17" s="238">
        <v>12045.155776070007</v>
      </c>
      <c r="CJ17" s="238">
        <v>10664.321221369997</v>
      </c>
      <c r="CK17" s="238">
        <v>10327.411312339991</v>
      </c>
      <c r="CL17" s="238">
        <v>11292.515315420002</v>
      </c>
      <c r="CM17" s="238">
        <v>11124.502403400003</v>
      </c>
      <c r="CN17" s="238">
        <v>11821.796922350004</v>
      </c>
      <c r="CO17" s="238">
        <v>11768.274630979986</v>
      </c>
      <c r="CP17" s="238">
        <v>13176.860354750008</v>
      </c>
      <c r="CQ17" s="238">
        <v>13815.926126640006</v>
      </c>
      <c r="CR17" s="238">
        <v>13869.51516144</v>
      </c>
      <c r="CS17" s="238">
        <v>15229.54753726998</v>
      </c>
      <c r="CT17" s="238">
        <v>15663.933215570018</v>
      </c>
      <c r="CU17" s="238">
        <v>14987.547328339993</v>
      </c>
      <c r="CV17" s="239">
        <v>15740.165490400001</v>
      </c>
      <c r="CW17" s="238">
        <v>15587.565537479997</v>
      </c>
      <c r="CX17" s="238">
        <v>14829.638348930001</v>
      </c>
      <c r="CY17" s="238">
        <v>16436.443759209989</v>
      </c>
      <c r="CZ17" s="238">
        <v>15550.468093549996</v>
      </c>
      <c r="DA17" s="238">
        <v>15115.315882970006</v>
      </c>
      <c r="DB17" s="238">
        <v>15829.734261370004</v>
      </c>
      <c r="DC17" s="238">
        <v>14254.494895730004</v>
      </c>
      <c r="DD17" s="238">
        <v>15934.409358640016</v>
      </c>
      <c r="DE17" s="238">
        <v>14886.267819570005</v>
      </c>
      <c r="DF17" s="238">
        <v>15738.090763940007</v>
      </c>
      <c r="DG17" s="238">
        <v>15442.148819290012</v>
      </c>
      <c r="DH17" s="239">
        <v>14543.428327519998</v>
      </c>
      <c r="DI17" s="240">
        <v>13248.747936230004</v>
      </c>
      <c r="DJ17" s="238">
        <v>14040.821548719987</v>
      </c>
      <c r="DK17" s="238">
        <v>16258.94005257</v>
      </c>
      <c r="DL17" s="238">
        <v>15605.281217910022</v>
      </c>
      <c r="DM17" s="238">
        <v>15151.740464440018</v>
      </c>
      <c r="DN17" s="238">
        <v>14911.385901679992</v>
      </c>
      <c r="DO17" s="238">
        <v>14239.177351109982</v>
      </c>
      <c r="DP17" s="238">
        <v>13326.844083920018</v>
      </c>
      <c r="DQ17" s="238">
        <v>14596.875313690007</v>
      </c>
      <c r="DR17" s="238">
        <v>16327.683254799991</v>
      </c>
      <c r="DS17" s="238">
        <v>17565.567806179999</v>
      </c>
      <c r="DT17" s="239">
        <v>19599.531926410004</v>
      </c>
      <c r="DU17" s="240">
        <v>18558.326893270001</v>
      </c>
      <c r="DV17" s="238">
        <v>18681.08562050408</v>
      </c>
      <c r="DW17" s="238">
        <v>23759.248689630003</v>
      </c>
      <c r="DX17" s="238">
        <v>23601.729476569995</v>
      </c>
      <c r="DY17" s="238">
        <v>23962.547442359999</v>
      </c>
      <c r="DZ17" s="238">
        <v>23519.110640100003</v>
      </c>
      <c r="EA17" s="238">
        <v>23043.737540519982</v>
      </c>
      <c r="EB17" s="238">
        <v>25688.785460820003</v>
      </c>
      <c r="EC17" s="425">
        <v>21996.317435787438</v>
      </c>
      <c r="ED17" s="238">
        <v>22409.740975010009</v>
      </c>
      <c r="EE17" s="238">
        <v>22690.443110340013</v>
      </c>
      <c r="EF17" s="239">
        <v>20380.422949636071</v>
      </c>
      <c r="EG17" s="240">
        <v>21345.91955051999</v>
      </c>
      <c r="EH17" s="238">
        <v>22966.938131468327</v>
      </c>
      <c r="EI17" s="238">
        <v>22929.446633579999</v>
      </c>
      <c r="EJ17" s="238">
        <v>22714.588041489958</v>
      </c>
      <c r="EK17" s="238">
        <v>23488.955420929997</v>
      </c>
      <c r="EL17" s="238">
        <v>23977.204833515494</v>
      </c>
      <c r="EM17" s="238">
        <v>24853.972634220034</v>
      </c>
      <c r="EN17" s="238">
        <v>24990.367263719974</v>
      </c>
      <c r="EO17" s="238">
        <v>26027.233868390023</v>
      </c>
      <c r="EP17" s="238">
        <v>26530.639356299995</v>
      </c>
      <c r="EQ17" s="238">
        <v>25482.05221834001</v>
      </c>
      <c r="ER17" s="239">
        <v>24969.017854083599</v>
      </c>
      <c r="ES17" s="240">
        <v>24501.827065221398</v>
      </c>
      <c r="ET17" s="238">
        <v>27857.810164209841</v>
      </c>
      <c r="EU17" s="238">
        <v>28767.11776800084</v>
      </c>
      <c r="EV17" s="238">
        <v>28632.792188479481</v>
      </c>
      <c r="EW17" s="238">
        <v>29130.206770675184</v>
      </c>
      <c r="EX17" s="238">
        <v>29665.740386416255</v>
      </c>
      <c r="EY17" s="238">
        <v>30811.638455459477</v>
      </c>
      <c r="EZ17" s="238">
        <v>32155.806641679435</v>
      </c>
      <c r="FA17" s="238">
        <v>34348.434747782288</v>
      </c>
      <c r="FB17" s="238">
        <v>36864.520032816501</v>
      </c>
      <c r="FC17" s="238">
        <v>39387.043487898889</v>
      </c>
      <c r="FD17" s="239">
        <v>31699.867256560028</v>
      </c>
      <c r="FE17" s="240">
        <v>31690.158415650039</v>
      </c>
      <c r="FF17" s="238">
        <v>41860.802812213064</v>
      </c>
      <c r="FG17" s="238">
        <v>44463.847824866025</v>
      </c>
      <c r="FH17" s="238">
        <v>44303.158102920024</v>
      </c>
      <c r="FI17" s="238">
        <v>48789.676391939967</v>
      </c>
      <c r="FJ17" s="238">
        <v>48061.254170790999</v>
      </c>
      <c r="FK17" s="238">
        <v>48030.620741060047</v>
      </c>
      <c r="FL17" s="238">
        <v>47839.535423770008</v>
      </c>
      <c r="FM17" s="238">
        <v>46795.422325629901</v>
      </c>
      <c r="FN17" s="238">
        <v>47855.658913060011</v>
      </c>
      <c r="FO17" s="238">
        <v>48937.736196710051</v>
      </c>
      <c r="FP17" s="239">
        <v>46737.842768689989</v>
      </c>
      <c r="FQ17" s="240">
        <v>49271.274201000007</v>
      </c>
      <c r="FR17" s="238">
        <v>51415.841198992552</v>
      </c>
      <c r="FS17" s="238">
        <v>57410.06355798259</v>
      </c>
      <c r="FT17" s="238">
        <v>58912.268354472581</v>
      </c>
      <c r="FU17" s="238">
        <v>62731.205482778787</v>
      </c>
      <c r="FV17" s="238">
        <v>62985.768281499979</v>
      </c>
      <c r="FW17" s="238">
        <v>63301.335553300916</v>
      </c>
      <c r="FX17" s="238">
        <v>67494.893464320005</v>
      </c>
      <c r="FY17" s="238">
        <v>67115.158568929968</v>
      </c>
      <c r="FZ17" s="238">
        <v>67108.39248587453</v>
      </c>
      <c r="GA17" s="238">
        <v>70803.832958566971</v>
      </c>
      <c r="GB17" s="239">
        <v>64104.13261974007</v>
      </c>
      <c r="GC17" s="240">
        <v>69767.835270060008</v>
      </c>
      <c r="GD17" s="238">
        <v>72248.869086239996</v>
      </c>
      <c r="GE17" s="238">
        <v>70243.373180680035</v>
      </c>
      <c r="GF17" s="238">
        <v>73256.860667350775</v>
      </c>
      <c r="GG17" s="238">
        <v>72960.423931126774</v>
      </c>
      <c r="GH17" s="238">
        <v>72507.159157419985</v>
      </c>
      <c r="GI17" s="238">
        <v>79281.830608480101</v>
      </c>
      <c r="GJ17" s="238">
        <v>80348.413730200104</v>
      </c>
      <c r="GK17" s="238">
        <v>78624.075234339994</v>
      </c>
      <c r="GL17" s="238">
        <v>78831.549403820041</v>
      </c>
      <c r="GM17" s="238">
        <v>85465.40881998885</v>
      </c>
      <c r="GN17" s="239">
        <v>73580.045003470004</v>
      </c>
    </row>
    <row r="18" spans="1:196" s="424" customFormat="1" ht="37.5" customHeight="1" thickBot="1" x14ac:dyDescent="0.5">
      <c r="A18" s="426" t="s">
        <v>146</v>
      </c>
      <c r="B18" s="427">
        <v>3743</v>
      </c>
      <c r="C18" s="427">
        <v>5102.99</v>
      </c>
      <c r="D18" s="427">
        <v>7620.2</v>
      </c>
      <c r="E18" s="427">
        <v>10415.7583</v>
      </c>
      <c r="F18" s="427">
        <v>14058.344916854214</v>
      </c>
      <c r="G18" s="427">
        <v>14353.320824355997</v>
      </c>
      <c r="H18" s="427">
        <v>14449.688116943966</v>
      </c>
      <c r="I18" s="427">
        <v>14471.282300000001</v>
      </c>
      <c r="J18" s="427">
        <v>14668.760399999999</v>
      </c>
      <c r="K18" s="427">
        <v>14749.8359</v>
      </c>
      <c r="L18" s="427">
        <v>15061.730299999999</v>
      </c>
      <c r="M18" s="427">
        <v>15214.45125</v>
      </c>
      <c r="N18" s="427">
        <v>15537.12961</v>
      </c>
      <c r="O18" s="427">
        <v>15782.91257</v>
      </c>
      <c r="P18" s="427">
        <v>16286.541999999999</v>
      </c>
      <c r="Q18" s="427">
        <v>16827.945</v>
      </c>
      <c r="R18" s="428">
        <v>17243.705484071517</v>
      </c>
      <c r="S18" s="427">
        <v>17639.902999999998</v>
      </c>
      <c r="T18" s="427">
        <v>17746.141500000002</v>
      </c>
      <c r="U18" s="427"/>
      <c r="V18" s="427">
        <v>18234.8357</v>
      </c>
      <c r="W18" s="427">
        <v>18933.109799999998</v>
      </c>
      <c r="X18" s="427">
        <v>19057.1315</v>
      </c>
      <c r="Y18" s="427">
        <v>19419.2919</v>
      </c>
      <c r="Z18" s="427">
        <v>19610.238499999999</v>
      </c>
      <c r="AA18" s="429">
        <v>19644.400548047277</v>
      </c>
      <c r="AB18" s="279">
        <v>20037.568210673384</v>
      </c>
      <c r="AC18" s="279">
        <v>20245.56910016244</v>
      </c>
      <c r="AD18" s="279">
        <v>21195.410209593796</v>
      </c>
      <c r="AE18" s="279">
        <v>21609.471667016191</v>
      </c>
      <c r="AF18" s="279"/>
      <c r="AG18" s="279">
        <v>22129.212183346779</v>
      </c>
      <c r="AH18" s="279">
        <v>22494.100873053238</v>
      </c>
      <c r="AI18" s="279">
        <v>22749.041082609765</v>
      </c>
      <c r="AJ18" s="279">
        <v>23086.125116986976</v>
      </c>
      <c r="AK18" s="279">
        <v>24271.985810222915</v>
      </c>
      <c r="AL18" s="279">
        <v>24787.53249424856</v>
      </c>
      <c r="AM18" s="279">
        <v>24574.444930277234</v>
      </c>
      <c r="AN18" s="279">
        <v>25203.71210832808</v>
      </c>
      <c r="AO18" s="279">
        <v>25281.28113321331</v>
      </c>
      <c r="AP18" s="279">
        <v>25940.401143629562</v>
      </c>
      <c r="AQ18" s="279">
        <v>26530.703246520072</v>
      </c>
      <c r="AR18" s="279">
        <v>27424.648601467536</v>
      </c>
      <c r="AS18" s="279"/>
      <c r="AT18" s="279">
        <v>27530.957481754765</v>
      </c>
      <c r="AU18" s="279">
        <v>28693.383164596027</v>
      </c>
      <c r="AV18" s="279">
        <v>28730.352988828567</v>
      </c>
      <c r="AW18" s="279">
        <v>30010.088274652036</v>
      </c>
      <c r="AX18" s="279">
        <v>30080.735308771575</v>
      </c>
      <c r="AY18" s="279">
        <v>30776.571576340921</v>
      </c>
      <c r="AZ18" s="279">
        <v>31921.355411273675</v>
      </c>
      <c r="BA18" s="279">
        <v>32538.480056152435</v>
      </c>
      <c r="BB18" s="279">
        <v>34252.666736512183</v>
      </c>
      <c r="BC18" s="279">
        <v>34305.200145169227</v>
      </c>
      <c r="BD18" s="279">
        <v>35211.391846028142</v>
      </c>
      <c r="BE18" s="279">
        <v>36229.713529985653</v>
      </c>
      <c r="BF18" s="279">
        <v>36229.713529985653</v>
      </c>
      <c r="BG18" s="430">
        <v>37264.540778712777</v>
      </c>
      <c r="BH18" s="279">
        <v>39242.080968441398</v>
      </c>
      <c r="BI18" s="279">
        <v>40170.168763774054</v>
      </c>
      <c r="BJ18" s="279">
        <v>41742.449217869995</v>
      </c>
      <c r="BK18" s="279">
        <v>43111.763543070003</v>
      </c>
      <c r="BL18" s="279">
        <v>49821.052351239996</v>
      </c>
      <c r="BM18" s="279">
        <v>49821.052351239996</v>
      </c>
      <c r="BN18" s="279">
        <v>52071.879598200001</v>
      </c>
      <c r="BO18" s="279">
        <v>54453.979942550002</v>
      </c>
      <c r="BP18" s="280">
        <v>54294.95339390001</v>
      </c>
      <c r="BQ18" s="280">
        <v>55314.653673869994</v>
      </c>
      <c r="BR18" s="280">
        <v>58293.234626570003</v>
      </c>
      <c r="BS18" s="280">
        <v>52073.726252230001</v>
      </c>
      <c r="BT18" s="280">
        <v>57308.283483179999</v>
      </c>
      <c r="BU18" s="280">
        <v>56412.287752030003</v>
      </c>
      <c r="BV18" s="280">
        <v>59437.094073799999</v>
      </c>
      <c r="BW18" s="280">
        <v>60209.192448499991</v>
      </c>
      <c r="BX18" s="280">
        <v>62464.084960859996</v>
      </c>
      <c r="BY18" s="281">
        <v>62763.964325029992</v>
      </c>
      <c r="BZ18" s="281">
        <v>61952.323948540004</v>
      </c>
      <c r="CA18" s="281">
        <v>63815.025821220013</v>
      </c>
      <c r="CB18" s="281">
        <v>64215.761701090007</v>
      </c>
      <c r="CC18" s="281">
        <v>65164.605089649995</v>
      </c>
      <c r="CD18" s="281">
        <v>66389.545966949998</v>
      </c>
      <c r="CE18" s="281">
        <v>67079.130463709997</v>
      </c>
      <c r="CF18" s="281">
        <v>70334.437682870004</v>
      </c>
      <c r="CG18" s="281">
        <v>70886.248680300007</v>
      </c>
      <c r="CH18" s="281">
        <v>74035.195587030001</v>
      </c>
      <c r="CI18" s="281">
        <v>76649.671720970015</v>
      </c>
      <c r="CJ18" s="281">
        <v>79297.185824739994</v>
      </c>
      <c r="CK18" s="281">
        <v>81765.288453819987</v>
      </c>
      <c r="CL18" s="281">
        <v>82910.676605839995</v>
      </c>
      <c r="CM18" s="281">
        <v>82705.905719610004</v>
      </c>
      <c r="CN18" s="281">
        <v>83386.530475160005</v>
      </c>
      <c r="CO18" s="281">
        <v>83481.975151209976</v>
      </c>
      <c r="CP18" s="281">
        <v>85759.015855049991</v>
      </c>
      <c r="CQ18" s="431">
        <v>88028.541406020013</v>
      </c>
      <c r="CR18" s="431">
        <v>85667.656438809994</v>
      </c>
      <c r="CS18" s="431">
        <v>86233.440639899985</v>
      </c>
      <c r="CT18" s="431">
        <v>89240.848158700013</v>
      </c>
      <c r="CU18" s="431">
        <v>90268.043980179995</v>
      </c>
      <c r="CV18" s="432">
        <v>93300.484422320005</v>
      </c>
      <c r="CW18" s="431">
        <v>93249.129607759998</v>
      </c>
      <c r="CX18" s="282">
        <v>93367.035308439998</v>
      </c>
      <c r="CY18" s="431">
        <v>97811.060386969984</v>
      </c>
      <c r="CZ18" s="431">
        <v>97569.566701720003</v>
      </c>
      <c r="DA18" s="431">
        <v>98164.428420619995</v>
      </c>
      <c r="DB18" s="431">
        <v>99366.883420939994</v>
      </c>
      <c r="DC18" s="431">
        <v>103126.98114055002</v>
      </c>
      <c r="DD18" s="431">
        <v>104339.01715117002</v>
      </c>
      <c r="DE18" s="431">
        <v>104831.24729041001</v>
      </c>
      <c r="DF18" s="431">
        <v>106222.75960338999</v>
      </c>
      <c r="DG18" s="431">
        <v>104455.92181319001</v>
      </c>
      <c r="DH18" s="432">
        <v>103353.17695111</v>
      </c>
      <c r="DI18" s="433">
        <v>105427.47959599999</v>
      </c>
      <c r="DJ18" s="431">
        <v>108802.76977559998</v>
      </c>
      <c r="DK18" s="431">
        <v>110641.22411168</v>
      </c>
      <c r="DL18" s="431">
        <v>110972.97230970001</v>
      </c>
      <c r="DM18" s="431">
        <v>111044.53748176001</v>
      </c>
      <c r="DN18" s="431">
        <v>113492.19754349999</v>
      </c>
      <c r="DO18" s="431">
        <v>112603.51478633998</v>
      </c>
      <c r="DP18" s="431">
        <v>114793.64977502004</v>
      </c>
      <c r="DQ18" s="431">
        <v>118912.86817005002</v>
      </c>
      <c r="DR18" s="431">
        <v>121484.85428031</v>
      </c>
      <c r="DS18" s="431">
        <v>124868.01441014001</v>
      </c>
      <c r="DT18" s="432">
        <v>129697.9066077</v>
      </c>
      <c r="DU18" s="433">
        <v>129697.53190677</v>
      </c>
      <c r="DV18" s="431">
        <v>129029.07760981227</v>
      </c>
      <c r="DW18" s="431">
        <v>134836.48749287002</v>
      </c>
      <c r="DX18" s="431">
        <v>135352.27487619</v>
      </c>
      <c r="DY18" s="431">
        <v>140456.20957618998</v>
      </c>
      <c r="DZ18" s="431">
        <v>140189.37285273001</v>
      </c>
      <c r="EA18" s="431">
        <v>141466.64778079998</v>
      </c>
      <c r="EB18" s="431">
        <v>145595.39191171</v>
      </c>
      <c r="EC18" s="431">
        <v>149205.46063468244</v>
      </c>
      <c r="ED18" s="431">
        <v>152584.36403426004</v>
      </c>
      <c r="EE18" s="431">
        <v>152738.91795706001</v>
      </c>
      <c r="EF18" s="432">
        <v>152548.93571823981</v>
      </c>
      <c r="EG18" s="433">
        <v>152924.37148670998</v>
      </c>
      <c r="EH18" s="431">
        <v>155907.43449693834</v>
      </c>
      <c r="EI18" s="431">
        <v>159525.80094898999</v>
      </c>
      <c r="EJ18" s="431">
        <v>159568.04358392998</v>
      </c>
      <c r="EK18" s="431">
        <v>163089.43669445001</v>
      </c>
      <c r="EL18" s="431">
        <v>166764.9782814655</v>
      </c>
      <c r="EM18" s="431">
        <v>169314.30819272005</v>
      </c>
      <c r="EN18" s="431">
        <v>170396.19231313074</v>
      </c>
      <c r="EO18" s="431">
        <v>172691.78728969002</v>
      </c>
      <c r="EP18" s="431">
        <v>176650.35585195001</v>
      </c>
      <c r="EQ18" s="431">
        <v>179721.15126381998</v>
      </c>
      <c r="ER18" s="432">
        <v>182412.9098637836</v>
      </c>
      <c r="ES18" s="433">
        <v>183907.76389853138</v>
      </c>
      <c r="ET18" s="431">
        <v>189613.79813128983</v>
      </c>
      <c r="EU18" s="431">
        <v>196933.81106680084</v>
      </c>
      <c r="EV18" s="431">
        <v>197007.50843402123</v>
      </c>
      <c r="EW18" s="431">
        <v>196470.53557336979</v>
      </c>
      <c r="EX18" s="431">
        <v>200452.93313898623</v>
      </c>
      <c r="EY18" s="431">
        <v>205905.74141806181</v>
      </c>
      <c r="EZ18" s="431">
        <v>207217.54568435944</v>
      </c>
      <c r="FA18" s="431">
        <v>220569.2642608344</v>
      </c>
      <c r="FB18" s="431">
        <v>250528.5346022865</v>
      </c>
      <c r="FC18" s="431">
        <v>253456.0845555389</v>
      </c>
      <c r="FD18" s="432">
        <v>224266.86844812002</v>
      </c>
      <c r="FE18" s="433">
        <v>241517.92997901002</v>
      </c>
      <c r="FF18" s="431">
        <v>250899.94778457892</v>
      </c>
      <c r="FG18" s="431">
        <v>255612.02560888231</v>
      </c>
      <c r="FH18" s="431">
        <v>255343.21231460999</v>
      </c>
      <c r="FI18" s="431">
        <v>258979.43334421</v>
      </c>
      <c r="FJ18" s="431">
        <v>263142.92718481098</v>
      </c>
      <c r="FK18" s="431">
        <v>264581.97131264006</v>
      </c>
      <c r="FL18" s="431">
        <v>266070.60809324001</v>
      </c>
      <c r="FM18" s="431">
        <v>271023.9454519999</v>
      </c>
      <c r="FN18" s="431">
        <v>277512.07611033</v>
      </c>
      <c r="FO18" s="431">
        <v>286160.43077005999</v>
      </c>
      <c r="FP18" s="432">
        <v>294696.18613757001</v>
      </c>
      <c r="FQ18" s="433">
        <v>300610.49772901001</v>
      </c>
      <c r="FR18" s="431">
        <v>310121.0803931125</v>
      </c>
      <c r="FS18" s="431">
        <v>321256.40394645254</v>
      </c>
      <c r="FT18" s="431">
        <v>329839.28070395259</v>
      </c>
      <c r="FU18" s="431">
        <v>338269.54012196872</v>
      </c>
      <c r="FV18" s="431">
        <v>346524.60474936402</v>
      </c>
      <c r="FW18" s="431">
        <v>349797.89970293484</v>
      </c>
      <c r="FX18" s="431">
        <v>360333.82821166911</v>
      </c>
      <c r="FY18" s="431">
        <v>375597.65300363698</v>
      </c>
      <c r="FZ18" s="431">
        <v>385111.52740690147</v>
      </c>
      <c r="GA18" s="431">
        <v>385422.94872246397</v>
      </c>
      <c r="GB18" s="432">
        <v>383618.39659950702</v>
      </c>
      <c r="GC18" s="433">
        <v>392629.57535829302</v>
      </c>
      <c r="GD18" s="431">
        <v>403872.29565208103</v>
      </c>
      <c r="GE18" s="431">
        <v>409364.96991376102</v>
      </c>
      <c r="GF18" s="431">
        <v>408406.9427449918</v>
      </c>
      <c r="GG18" s="431">
        <v>393136.89289015782</v>
      </c>
      <c r="GH18" s="431">
        <v>401976.00708594103</v>
      </c>
      <c r="GI18" s="431">
        <v>423461.18052912113</v>
      </c>
      <c r="GJ18" s="431">
        <v>431088.41563060909</v>
      </c>
      <c r="GK18" s="431">
        <v>444367.60033496091</v>
      </c>
      <c r="GL18" s="431">
        <f t="shared" ref="GL18:GN18" si="6">GL4+GL9+GL13+GL14+GL15+GL16+GL17</f>
        <v>436862.18371736107</v>
      </c>
      <c r="GM18" s="431">
        <f t="shared" si="6"/>
        <v>451505.03754985979</v>
      </c>
      <c r="GN18" s="432">
        <f t="shared" si="6"/>
        <v>459292.44785176404</v>
      </c>
    </row>
    <row r="19" spans="1:196" ht="37.5" customHeight="1" thickTop="1" x14ac:dyDescent="0.45">
      <c r="A19" s="195"/>
      <c r="AE19" s="434"/>
      <c r="BY19" s="436"/>
      <c r="CF19" s="436"/>
      <c r="CG19" s="436"/>
      <c r="EY19" s="238"/>
    </row>
    <row r="20" spans="1:196" x14ac:dyDescent="0.4">
      <c r="A20" s="438"/>
      <c r="T20" s="439"/>
      <c r="U20" s="439"/>
      <c r="V20" s="440"/>
      <c r="W20" s="440"/>
      <c r="X20" s="439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  <c r="AQ20" s="441"/>
      <c r="AR20" s="441"/>
      <c r="AS20" s="441"/>
      <c r="AT20" s="441"/>
      <c r="AU20" s="441"/>
      <c r="AV20" s="441"/>
      <c r="AW20" s="441"/>
      <c r="AX20" s="441"/>
      <c r="AY20" s="441"/>
      <c r="AZ20" s="441"/>
      <c r="BA20" s="441"/>
      <c r="BB20" s="441"/>
      <c r="BC20" s="441"/>
      <c r="BD20" s="441"/>
      <c r="BE20" s="441"/>
      <c r="BF20" s="441"/>
      <c r="BG20" s="441"/>
      <c r="BH20" s="441"/>
      <c r="BI20" s="441"/>
      <c r="BY20" s="442"/>
      <c r="BZ20" s="442"/>
      <c r="CA20" s="442"/>
      <c r="CB20" s="442"/>
      <c r="CC20" s="442"/>
      <c r="CD20" s="442"/>
      <c r="CE20" s="442"/>
      <c r="CF20" s="442"/>
      <c r="CG20" s="442"/>
      <c r="CH20" s="442"/>
      <c r="CI20" s="442"/>
      <c r="CJ20" s="442"/>
      <c r="CK20" s="442"/>
      <c r="CL20" s="442"/>
      <c r="CM20" s="442"/>
      <c r="CN20" s="442"/>
      <c r="CO20" s="442"/>
      <c r="CP20" s="442"/>
      <c r="CQ20" s="442"/>
      <c r="CR20" s="442"/>
      <c r="CS20" s="442"/>
      <c r="CT20" s="442"/>
      <c r="CU20" s="442"/>
      <c r="CV20" s="442"/>
      <c r="CW20" s="442"/>
      <c r="CX20" s="442"/>
      <c r="CY20" s="442"/>
      <c r="CZ20" s="442"/>
      <c r="DA20" s="442"/>
      <c r="DB20" s="442"/>
      <c r="DC20" s="442"/>
      <c r="DD20" s="442"/>
      <c r="DE20" s="442"/>
      <c r="DF20" s="442"/>
      <c r="DG20" s="442"/>
      <c r="DH20" s="442"/>
      <c r="DI20" s="442"/>
      <c r="DJ20" s="442"/>
      <c r="DK20" s="442"/>
      <c r="DL20" s="442"/>
      <c r="DM20" s="442"/>
      <c r="DN20" s="442"/>
      <c r="DO20" s="442"/>
      <c r="DP20" s="442"/>
      <c r="DQ20" s="442"/>
      <c r="DR20" s="442"/>
      <c r="DS20" s="442"/>
      <c r="DT20" s="442"/>
      <c r="DU20" s="442"/>
      <c r="DV20" s="442"/>
      <c r="DW20" s="442"/>
      <c r="DX20" s="442"/>
      <c r="DY20" s="442"/>
      <c r="DZ20" s="442"/>
      <c r="EA20" s="442"/>
      <c r="EB20" s="442"/>
      <c r="EC20" s="442"/>
      <c r="ED20" s="442"/>
      <c r="EE20" s="442"/>
      <c r="EF20" s="442"/>
      <c r="EG20" s="442"/>
      <c r="EH20" s="442"/>
      <c r="EI20" s="442"/>
      <c r="EJ20" s="442"/>
      <c r="EK20" s="442"/>
      <c r="EL20" s="442"/>
      <c r="EM20" s="442"/>
      <c r="EN20" s="442"/>
      <c r="EO20" s="442"/>
      <c r="EP20" s="442"/>
      <c r="EQ20" s="442"/>
      <c r="ER20" s="442"/>
      <c r="ES20" s="442"/>
      <c r="ET20" s="442"/>
      <c r="EU20" s="442"/>
      <c r="EV20" s="442"/>
      <c r="EW20" s="442"/>
      <c r="EX20" s="442"/>
      <c r="EY20" s="442"/>
      <c r="EZ20" s="442"/>
      <c r="FA20" s="442"/>
      <c r="FB20" s="442"/>
      <c r="FC20" s="442"/>
      <c r="FD20" s="442"/>
      <c r="FE20" s="442"/>
      <c r="FF20" s="442"/>
      <c r="FG20" s="442"/>
      <c r="FH20" s="442"/>
      <c r="FI20" s="442"/>
      <c r="FJ20" s="442"/>
      <c r="FK20" s="442"/>
      <c r="FL20" s="442"/>
      <c r="FM20" s="442"/>
      <c r="FN20" s="442"/>
      <c r="FO20" s="442"/>
      <c r="FP20" s="442"/>
      <c r="FQ20" s="442"/>
      <c r="FR20" s="442"/>
      <c r="FS20" s="442"/>
      <c r="FT20" s="442"/>
      <c r="FU20" s="442"/>
      <c r="FV20" s="442"/>
      <c r="FW20" s="442"/>
      <c r="FX20" s="442"/>
      <c r="FY20" s="442"/>
      <c r="FZ20" s="442"/>
      <c r="GA20" s="442"/>
      <c r="GB20" s="442"/>
      <c r="GC20" s="442"/>
      <c r="GD20" s="442"/>
      <c r="GE20" s="442"/>
      <c r="GF20" s="442"/>
      <c r="GG20" s="442"/>
      <c r="GH20" s="442"/>
      <c r="GI20" s="442"/>
      <c r="GJ20" s="442"/>
      <c r="GK20" s="442"/>
      <c r="GL20" s="442"/>
      <c r="GM20" s="442"/>
      <c r="GN20" s="442"/>
    </row>
    <row r="32" spans="1:196" ht="12.5" x14ac:dyDescent="0.25"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</row>
    <row r="33" customFormat="1" ht="12.5" x14ac:dyDescent="0.25"/>
    <row r="34" customFormat="1" ht="12.5" x14ac:dyDescent="0.25"/>
    <row r="35" customFormat="1" ht="12.5" x14ac:dyDescent="0.25"/>
    <row r="36" customFormat="1" ht="12.5" x14ac:dyDescent="0.25"/>
    <row r="37" customFormat="1" ht="12.5" x14ac:dyDescent="0.25"/>
    <row r="38" customFormat="1" ht="12.5" x14ac:dyDescent="0.25"/>
    <row r="39" customFormat="1" ht="12.5" x14ac:dyDescent="0.25"/>
    <row r="40" customFormat="1" ht="12.5" x14ac:dyDescent="0.25"/>
    <row r="41" customFormat="1" ht="12.5" x14ac:dyDescent="0.25"/>
    <row r="42" customFormat="1" ht="12.5" x14ac:dyDescent="0.25"/>
    <row r="43" customFormat="1" ht="12.5" x14ac:dyDescent="0.25"/>
    <row r="44" customFormat="1" ht="12.5" x14ac:dyDescent="0.25"/>
    <row r="45" customFormat="1" ht="12.5" x14ac:dyDescent="0.25"/>
    <row r="46" customFormat="1" ht="12.5" x14ac:dyDescent="0.25"/>
    <row r="47" customFormat="1" ht="12.5" x14ac:dyDescent="0.25"/>
    <row r="48" customFormat="1" ht="12.5" x14ac:dyDescent="0.25"/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</sheetData>
  <mergeCells count="15">
    <mergeCell ref="BY2:CJ2"/>
    <mergeCell ref="A2:A3"/>
    <mergeCell ref="E2:E3"/>
    <mergeCell ref="AG2:AR2"/>
    <mergeCell ref="AT2:BE2"/>
    <mergeCell ref="BM2:BU2"/>
    <mergeCell ref="FE2:FP2"/>
    <mergeCell ref="FQ2:GB2"/>
    <mergeCell ref="GC2:GN2"/>
    <mergeCell ref="CK2:CV2"/>
    <mergeCell ref="CW2:DH2"/>
    <mergeCell ref="DI2:DT2"/>
    <mergeCell ref="DU2:EF2"/>
    <mergeCell ref="EG2:ER2"/>
    <mergeCell ref="ES2:FD2"/>
  </mergeCells>
  <phoneticPr fontId="153" type="noConversion"/>
  <printOptions horizontalCentered="1"/>
  <pageMargins left="0" right="0" top="0.511811023622047" bottom="0.90551181102362199" header="0.511811023622047" footer="0.86614173228346503"/>
  <pageSetup paperSize="9" scale="57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docMetadata/LabelInfo.xml><?xml version="1.0" encoding="utf-8"?>
<clbl:labelList xmlns:clbl="http://schemas.microsoft.com/office/2020/mipLabelMetadata">
  <clbl:label id="{defa4170-0d19-0005-0001-bc88714345d2}" enabled="1" method="Privileged" siteId="{a2ba3f3d-b7f1-41fa-a4c2-b2713ace908b}" contentBits="7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32</vt:i4>
      </vt:variant>
    </vt:vector>
  </HeadingPairs>
  <TitlesOfParts>
    <vt:vector size="67" baseType="lpstr">
      <vt:lpstr>Cover Page </vt:lpstr>
      <vt:lpstr>Table of Content</vt:lpstr>
      <vt:lpstr>Acronyms</vt:lpstr>
      <vt:lpstr>Selected Indicators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10a</vt:lpstr>
      <vt:lpstr>10b</vt:lpstr>
      <vt:lpstr>11a</vt:lpstr>
      <vt:lpstr>11b</vt:lpstr>
      <vt:lpstr>12a</vt:lpstr>
      <vt:lpstr>12b</vt:lpstr>
      <vt:lpstr>13a</vt:lpstr>
      <vt:lpstr>13b</vt:lpstr>
      <vt:lpstr>13c</vt:lpstr>
      <vt:lpstr>14a</vt:lpstr>
      <vt:lpstr>14b</vt:lpstr>
      <vt:lpstr>15</vt:lpstr>
      <vt:lpstr>16</vt:lpstr>
      <vt:lpstr>17a</vt:lpstr>
      <vt:lpstr>17b</vt:lpstr>
      <vt:lpstr>18</vt:lpstr>
      <vt:lpstr>19</vt:lpstr>
      <vt:lpstr>20</vt:lpstr>
      <vt:lpstr>21a</vt:lpstr>
      <vt:lpstr>21b</vt:lpstr>
      <vt:lpstr>22</vt:lpstr>
      <vt:lpstr>Back Cover</vt:lpstr>
      <vt:lpstr>'1'!Print_Area</vt:lpstr>
      <vt:lpstr>'10a'!Print_Area</vt:lpstr>
      <vt:lpstr>'10b'!Print_Area</vt:lpstr>
      <vt:lpstr>'11a'!Print_Area</vt:lpstr>
      <vt:lpstr>'11b'!Print_Area</vt:lpstr>
      <vt:lpstr>'12a'!Print_Area</vt:lpstr>
      <vt:lpstr>'12b'!Print_Area</vt:lpstr>
      <vt:lpstr>'13a'!Print_Area</vt:lpstr>
      <vt:lpstr>'13b'!Print_Area</vt:lpstr>
      <vt:lpstr>'13c'!Print_Area</vt:lpstr>
      <vt:lpstr>'14a'!Print_Area</vt:lpstr>
      <vt:lpstr>'14b'!Print_Area</vt:lpstr>
      <vt:lpstr>'15'!Print_Area</vt:lpstr>
      <vt:lpstr>'16'!Print_Area</vt:lpstr>
      <vt:lpstr>'17a'!Print_Area</vt:lpstr>
      <vt:lpstr>'17b'!Print_Area</vt:lpstr>
      <vt:lpstr>'18'!Print_Area</vt:lpstr>
      <vt:lpstr>'19'!Print_Area</vt:lpstr>
      <vt:lpstr>'2'!Print_Area</vt:lpstr>
      <vt:lpstr>'20'!Print_Area</vt:lpstr>
      <vt:lpstr>'21a'!Print_Area</vt:lpstr>
      <vt:lpstr>'21b'!Print_Area</vt:lpstr>
      <vt:lpstr>'22'!Print_Area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'Cover Page '!Print_Area</vt:lpstr>
      <vt:lpstr>'Selected Indicators'!Print_Area</vt:lpstr>
    </vt:vector>
  </TitlesOfParts>
  <Company>BANK OF GHANA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 Mawuli Abude</dc:creator>
  <cp:lastModifiedBy>Francis Mawuli Abude</cp:lastModifiedBy>
  <cp:lastPrinted>2026-04-08T15:33:35Z</cp:lastPrinted>
  <dcterms:created xsi:type="dcterms:W3CDTF">2026-02-05T14:43:35Z</dcterms:created>
  <dcterms:modified xsi:type="dcterms:W3CDTF">2026-04-08T15:34:04Z</dcterms:modified>
</cp:coreProperties>
</file>